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0\обмен\НОВЫЙ САЙТ\Исполнение 2020 год\01.10.2020\"/>
    </mc:Choice>
  </mc:AlternateContent>
  <bookViews>
    <workbookView xWindow="0" yWindow="0" windowWidth="28800" windowHeight="12435"/>
  </bookViews>
  <sheets>
    <sheet name="Вып.плана._4" sheetId="2" r:id="rId1"/>
  </sheets>
  <calcPr calcId="152511" iterate="1"/>
</workbook>
</file>

<file path=xl/calcChain.xml><?xml version="1.0" encoding="utf-8"?>
<calcChain xmlns="http://schemas.openxmlformats.org/spreadsheetml/2006/main">
  <c r="E52" i="2" l="1"/>
  <c r="H58" i="2" l="1"/>
  <c r="I35" i="2"/>
  <c r="I47" i="2"/>
  <c r="G8" i="2"/>
  <c r="F25" i="2"/>
  <c r="I32" i="2" l="1"/>
  <c r="I45" i="2" l="1"/>
  <c r="I41" i="2"/>
  <c r="I40" i="2"/>
  <c r="I20" i="2"/>
  <c r="G20" i="2"/>
  <c r="C61" i="2"/>
  <c r="D28" i="2"/>
  <c r="C8" i="2"/>
  <c r="D8" i="2"/>
  <c r="E51" i="2"/>
  <c r="C51" i="2"/>
  <c r="C52" i="2"/>
  <c r="D52" i="2"/>
  <c r="D51" i="2" s="1"/>
  <c r="D61" i="2" s="1"/>
  <c r="F52" i="2"/>
  <c r="G52" i="2" s="1"/>
  <c r="C57" i="2"/>
  <c r="D57" i="2"/>
  <c r="E57" i="2"/>
  <c r="F57" i="2"/>
  <c r="G57" i="2" s="1"/>
  <c r="C59" i="2"/>
  <c r="D59" i="2"/>
  <c r="E59" i="2"/>
  <c r="F59" i="2"/>
  <c r="D48" i="2"/>
  <c r="E48" i="2"/>
  <c r="F48" i="2"/>
  <c r="C48" i="2"/>
  <c r="D42" i="2"/>
  <c r="E42" i="2"/>
  <c r="F42" i="2"/>
  <c r="G42" i="2" s="1"/>
  <c r="C42" i="2"/>
  <c r="G44" i="2"/>
  <c r="H44" i="2"/>
  <c r="I44" i="2"/>
  <c r="G43" i="2"/>
  <c r="H43" i="2"/>
  <c r="D38" i="2"/>
  <c r="E38" i="2"/>
  <c r="F38" i="2"/>
  <c r="H38" i="2" s="1"/>
  <c r="C38" i="2"/>
  <c r="D36" i="2"/>
  <c r="E36" i="2"/>
  <c r="F36" i="2"/>
  <c r="H36" i="2" s="1"/>
  <c r="C36" i="2"/>
  <c r="F34" i="2"/>
  <c r="H34" i="2" s="1"/>
  <c r="E28" i="2"/>
  <c r="F28" i="2"/>
  <c r="H28" i="2" s="1"/>
  <c r="C28" i="2"/>
  <c r="D34" i="2"/>
  <c r="E34" i="2"/>
  <c r="C34" i="2"/>
  <c r="H20" i="2"/>
  <c r="D22" i="2"/>
  <c r="E22" i="2"/>
  <c r="I22" i="2" s="1"/>
  <c r="F22" i="2"/>
  <c r="C22" i="2"/>
  <c r="D18" i="2"/>
  <c r="E18" i="2"/>
  <c r="F18" i="2"/>
  <c r="H18" i="2" s="1"/>
  <c r="C18" i="2"/>
  <c r="D13" i="2"/>
  <c r="E13" i="2"/>
  <c r="F13" i="2"/>
  <c r="H13" i="2" s="1"/>
  <c r="C13" i="2"/>
  <c r="D11" i="2"/>
  <c r="E11" i="2"/>
  <c r="I11" i="2" s="1"/>
  <c r="F11" i="2"/>
  <c r="C11" i="2"/>
  <c r="C9" i="2"/>
  <c r="D9" i="2"/>
  <c r="E9" i="2"/>
  <c r="F9" i="2"/>
  <c r="I10" i="2"/>
  <c r="I12" i="2"/>
  <c r="I14" i="2"/>
  <c r="I15" i="2"/>
  <c r="I16" i="2"/>
  <c r="I17" i="2"/>
  <c r="I19" i="2"/>
  <c r="I21" i="2"/>
  <c r="I23" i="2"/>
  <c r="I24" i="2"/>
  <c r="I31" i="2"/>
  <c r="I33" i="2"/>
  <c r="I37" i="2"/>
  <c r="I39" i="2"/>
  <c r="I50" i="2"/>
  <c r="I53" i="2"/>
  <c r="I54" i="2"/>
  <c r="I55" i="2"/>
  <c r="I56" i="2"/>
  <c r="H10" i="2"/>
  <c r="H11" i="2"/>
  <c r="H12" i="2"/>
  <c r="H14" i="2"/>
  <c r="H15" i="2"/>
  <c r="H16" i="2"/>
  <c r="H17" i="2"/>
  <c r="H19" i="2"/>
  <c r="H21" i="2"/>
  <c r="H23" i="2"/>
  <c r="H24" i="2"/>
  <c r="H29" i="2"/>
  <c r="H31" i="2"/>
  <c r="H32" i="2"/>
  <c r="H33" i="2"/>
  <c r="H35" i="2"/>
  <c r="H37" i="2"/>
  <c r="H39" i="2"/>
  <c r="H40" i="2"/>
  <c r="H41" i="2"/>
  <c r="H45" i="2"/>
  <c r="H47" i="2"/>
  <c r="H50" i="2"/>
  <c r="H53" i="2"/>
  <c r="H54" i="2"/>
  <c r="H55" i="2"/>
  <c r="H56" i="2"/>
  <c r="G10" i="2"/>
  <c r="G12" i="2"/>
  <c r="G14" i="2"/>
  <c r="G15" i="2"/>
  <c r="G16" i="2"/>
  <c r="G17" i="2"/>
  <c r="G19" i="2"/>
  <c r="G21" i="2"/>
  <c r="G22" i="2"/>
  <c r="G23" i="2"/>
  <c r="G24" i="2"/>
  <c r="G29" i="2"/>
  <c r="G31" i="2"/>
  <c r="G32" i="2"/>
  <c r="G33" i="2"/>
  <c r="G35" i="2"/>
  <c r="G37" i="2"/>
  <c r="G39" i="2"/>
  <c r="G40" i="2"/>
  <c r="G41" i="2"/>
  <c r="G45" i="2"/>
  <c r="G47" i="2"/>
  <c r="G50" i="2"/>
  <c r="G53" i="2"/>
  <c r="G54" i="2"/>
  <c r="G55" i="2"/>
  <c r="G56" i="2"/>
  <c r="G58" i="2"/>
  <c r="I48" i="2" l="1"/>
  <c r="H57" i="2"/>
  <c r="H42" i="2"/>
  <c r="G38" i="2"/>
  <c r="G34" i="2"/>
  <c r="F8" i="2"/>
  <c r="F51" i="2"/>
  <c r="G51" i="2" s="1"/>
  <c r="H52" i="2"/>
  <c r="H48" i="2"/>
  <c r="G48" i="2"/>
  <c r="I42" i="2"/>
  <c r="I38" i="2"/>
  <c r="I28" i="2"/>
  <c r="G28" i="2"/>
  <c r="I18" i="2"/>
  <c r="G13" i="2"/>
  <c r="I13" i="2"/>
  <c r="G11" i="2"/>
  <c r="E8" i="2"/>
  <c r="E61" i="2" s="1"/>
  <c r="I9" i="2"/>
  <c r="I52" i="2"/>
  <c r="I43" i="2" s="1"/>
  <c r="H9" i="2"/>
  <c r="G9" i="2"/>
  <c r="H22" i="2"/>
  <c r="I36" i="2"/>
  <c r="G36" i="2"/>
  <c r="I34" i="2"/>
  <c r="G18" i="2"/>
  <c r="H51" i="2" l="1"/>
  <c r="F61" i="2"/>
  <c r="H61" i="2" s="1"/>
  <c r="I8" i="2"/>
  <c r="H8" i="2"/>
  <c r="I51" i="2"/>
  <c r="G61" i="2" l="1"/>
  <c r="I61" i="2"/>
</calcChain>
</file>

<file path=xl/sharedStrings.xml><?xml version="1.0" encoding="utf-8"?>
<sst xmlns="http://schemas.openxmlformats.org/spreadsheetml/2006/main" count="118" uniqueCount="118">
  <si>
    <t>ВОЗВРАТ ОСТАТКОВ СУБСИДИЙ, СУБВЕНЦИЙ И ИНЫХ МЕЖБЮДЖЕТНЫХ ТРАНСФЕРТОВ, ИМЕЮЩИХ ЦЕЛЕВОЕ НАЗНАЧЕНИЕ, ПРОШЛЫХ ЛЕТ</t>
  </si>
  <si>
    <t>000.2.19.00.000.00.0000.000</t>
  </si>
  <si>
    <t>Прочие безвозмездные поступления в бюджеты городских округов</t>
  </si>
  <si>
    <t>ПРОЧИЕ БЕЗВОЗМЕЗДНЫЕ ПОСТУПЛЕНИЯ</t>
  </si>
  <si>
    <t>000.2.07.00.000.00.0000.000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</si>
  <si>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</si>
  <si>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</si>
  <si>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</si>
  <si>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</si>
  <si>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000.2.02.00.000.00.0000.000</t>
  </si>
  <si>
    <t xml:space="preserve">БЕЗВОЗМЕЗДНЫЕ ПОСТУПЛЕНИЯ </t>
  </si>
  <si>
    <t>000.2.00.00.000.00.0000.000</t>
  </si>
  <si>
    <t>Прочие неналоговые доходы</t>
  </si>
  <si>
    <t>000.1.17.05.000.00.0000.180</t>
  </si>
  <si>
    <t>Невыясненные поступления</t>
  </si>
  <si>
    <t>000.1.17.01.000.00.0000.180</t>
  </si>
  <si>
    <t>ПРОЧИЕ НЕНАЛОГОВЫЕ ДОХОДЫ</t>
  </si>
  <si>
    <t>000.1.17.00.000.00.0000.000</t>
  </si>
  <si>
    <t>ШТРАФЫ, САНКЦИИ, ВОЗМЕЩЕНИЕ УЩЕРБА</t>
  </si>
  <si>
    <t>000.1.16.00.000.00.0000.000</t>
  </si>
  <si>
    <t>Доходы от продажи земельных участков, находящихся в государственной и муниципальной собственности</t>
  </si>
  <si>
    <t>000.1.14.06.000.00.0000.430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</si>
  <si>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</si>
  <si>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000.1.14.02.000.00.0000.000</t>
  </si>
  <si>
    <t>Доходы от продажи квартир</t>
  </si>
  <si>
    <t>000.1.14.01.000.00.0000.410</t>
  </si>
  <si>
    <t>ДОХОДЫ ОТ ПРОДАЖИ МАТЕРИАЛЬНЫХ И НЕМАТЕРИАЛЬНЫХ АКТИВОВ</t>
  </si>
  <si>
    <t>000.1.14.00.000.00.0000.000</t>
  </si>
  <si>
    <t>Доходы от компенсации затрат государства</t>
  </si>
  <si>
    <t>000.1.13.02.000.00.0000.130</t>
  </si>
  <si>
    <t>000.1.13.00.000.00.0000.000</t>
  </si>
  <si>
    <t>Плата за негативное воздействие на окружающую среду</t>
  </si>
  <si>
    <t>000.1.12.01.000.01.0000.120</t>
  </si>
  <si>
    <t>ПЛАТЕЖИ ПРИ ПОЛЬЗОВАНИИ ПРИРОДНЫМИ РЕСУРСАМИ</t>
  </si>
  <si>
    <t>000.1.12.00.000.00.0000.000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</si>
  <si>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</si>
  <si>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000.1.11.09.000.00.0000.120</t>
  </si>
  <si>
    <t>Платежи от государственных и муниципальных унитарных предприятий</t>
  </si>
  <si>
    <t>000.1.11.07.000.00.0000.120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</si>
  <si>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</si>
  <si>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000.1.11.05.000.00.0000.120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</si>
  <si>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</si>
  <si>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000.1.11.01.000.00.0000.120</t>
  </si>
  <si>
    <t>ДОХОДЫ ОТ ИСПОЛЬЗОВАНИЯ ИМУЩЕСТВА, НАХОДЯЩЕГОСЯ В ГОСУДАРСТВЕННОЙ И МУНИЦИПАЛЬНОЙ СОБСТВЕННОСТИ</t>
  </si>
  <si>
    <t>000.1.11.00.000.00.0000.000</t>
  </si>
  <si>
    <t>ЗАДОЛЖЕННОСТЬ И ПЕРЕРАСЧЕТЫ ПО ОТМЕНЕННЫМ НАЛОГАМ, СБОРАМ И ИНЫМ ОБЯЗАТЕЛЬНЫМ ПЛАТЕЖАМ</t>
  </si>
  <si>
    <t>000.1.09.00.000.00.0000.000</t>
  </si>
  <si>
    <t>Государственная пошлина за государственную регистрацию, а также за совершение прочих юридически значимых действий</t>
  </si>
  <si>
    <t>000.1.08.07.000.01.0000.110</t>
  </si>
  <si>
    <t>Государственная пошлина по делам, рассматриваемым в судах общей юрисдикции, мировыми судьями</t>
  </si>
  <si>
    <t>000.1.08.03.000.01.0000.110</t>
  </si>
  <si>
    <t>ГОСУДАРСТВЕННАЯ ПОШЛИНА</t>
  </si>
  <si>
    <t>000.1.08.00.000.00.0000.000</t>
  </si>
  <si>
    <t>Земельный налог</t>
  </si>
  <si>
    <t>000.1.06.06.000.00.0000.110</t>
  </si>
  <si>
    <t>Налог на имущество физических лиц</t>
  </si>
  <si>
    <t>000.1.06.01.000.00.0000.110</t>
  </si>
  <si>
    <t>НАЛОГИ НА ИМУЩЕСТВО</t>
  </si>
  <si>
    <t>000.1.06.00.000.00.0000.000</t>
  </si>
  <si>
    <t>Налог, взимаемый в связи с применением патентной системы налогообложения</t>
  </si>
  <si>
    <t>000.1.05.04.000.02.0000.110</t>
  </si>
  <si>
    <t>Единый сельскохозяйственный налог</t>
  </si>
  <si>
    <t>000.1.05.03.000.01.0000.110</t>
  </si>
  <si>
    <t>Единый налог на вмененный доход для отдельных видов деятельности</t>
  </si>
  <si>
    <t>000.1.05.02.000.02.0000.110</t>
  </si>
  <si>
    <t>Налог, взимаемый в связи с применением упрощенной системы налогообложения</t>
  </si>
  <si>
    <t>000.1.05.01.000.00.0000.110</t>
  </si>
  <si>
    <t>НАЛОГИ НА СОВОКУПНЫЙ ДОХОД</t>
  </si>
  <si>
    <t>000.1.05.00.000.00.0000.000</t>
  </si>
  <si>
    <t>Акцизы по подакцизным товарам (продукции), производимым на территории Российской Федерации</t>
  </si>
  <si>
    <t>000.1.03.02.000.01.0000.110</t>
  </si>
  <si>
    <t>НАЛОГИ НА ТОВАРЫ (РАБОТЫ, УСЛУГИ), РЕАЛИЗУЕМЫЕ НА ТЕРРИТОРИИ РОССИЙСКОЙ ФЕДЕРАЦИИ</t>
  </si>
  <si>
    <t>000.1.03.00.000.00.0000.000</t>
  </si>
  <si>
    <t>Налог на доходы физических лиц</t>
  </si>
  <si>
    <t>000.1.01.02.000.01.0000.110</t>
  </si>
  <si>
    <t>НАЛОГИ НА ПРИБЫЛЬ, ДОХОДЫ</t>
  </si>
  <si>
    <t>000.1.01.00.000.00.0000.000</t>
  </si>
  <si>
    <t xml:space="preserve">НАЛОГОВЫЕ И НЕНАЛОГОВЫЕ ДОХОДЫ </t>
  </si>
  <si>
    <t>000.1.00.00.000.00.0000.000</t>
  </si>
  <si>
    <t>ВСЕГО</t>
  </si>
  <si>
    <t>% исполнения к утвержденному плану</t>
  </si>
  <si>
    <t>% исполнения к уточненному плану</t>
  </si>
  <si>
    <t>(рублей)</t>
  </si>
  <si>
    <t>КД</t>
  </si>
  <si>
    <t>Наименование показателя</t>
  </si>
  <si>
    <t>000.1.09.04.000.00.0000.110</t>
  </si>
  <si>
    <t>Налоги на имущество</t>
  </si>
  <si>
    <t>000.1.11.03.000.00.0000.120</t>
  </si>
  <si>
    <t>Проценты, полученные от предоставления бюджетных кредитов внутри страны</t>
  </si>
  <si>
    <t>ДОХОДЫ ОТ ОКАЗАНИЯ ПЛАТНЫХ УСЛУГ И КОМПЕНСАЦИИ ЗАТРАТ ГОСУДАРСТВА</t>
  </si>
  <si>
    <t>000.2.02.10.000.00.0000.150</t>
  </si>
  <si>
    <t>Дотации бюджетам бюджетной системы Российской Федерации</t>
  </si>
  <si>
    <t>000.2.02.20.000.00.0000.150</t>
  </si>
  <si>
    <t>000.2.02.30.000.00.0000.150</t>
  </si>
  <si>
    <t>000.2.02.40.000.00.0000.150</t>
  </si>
  <si>
    <t>000.2.07.04.000.04.0000.150</t>
  </si>
  <si>
    <t>000.2.19.00.000.13.0000.150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</si>
  <si>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</si>
  <si>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Уточненный план на 2020 год</t>
  </si>
  <si>
    <t>000.1.06.04.000.02.0000.110</t>
  </si>
  <si>
    <t>Транспортный налог</t>
  </si>
  <si>
    <t>Утвержденный план на 2020 год (РД от 20.12.2019 № 385-VI РД)</t>
  </si>
  <si>
    <t>000.1.16.01.000.01.0000.140</t>
  </si>
  <si>
    <t>Административные штрафы, установленные Кодексом Российской Федерации об административных правонарушениях</t>
  </si>
  <si>
    <t>000.1.16.02.000.02.0000.140</t>
  </si>
  <si>
    <t>Административные штрафы, установленные законами субъектов Российской Федерации об административных правонарушениях</t>
  </si>
  <si>
    <t>000.1.16.07.000.01.0000.140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</si>
  <si>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</si>
  <si>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000.1.16.10.000.00.0000.140</t>
  </si>
  <si>
    <t>Платежи в целях возмещения причиненного ущерба (убытков)</t>
  </si>
  <si>
    <t>000.1.16.11.000.01.0000.140</t>
  </si>
  <si>
    <t>Платежи, уплачиваемые в целях возмещения вреда</t>
  </si>
  <si>
    <t>Сведения об исполнении бюджета города Ханты-Мансийска по доходам в разрезе видов доходов в сравнении с запланированными значениями за 9 месяцев 2020 года</t>
  </si>
  <si>
    <t>План, установленный на 9 месяцев 2020 года</t>
  </si>
  <si>
    <t>Исполнено за 9 месяцев 2020 года</t>
  </si>
  <si>
    <t>000.1.09.07.000.00.0000.110</t>
  </si>
  <si>
    <t>Прочие налоги и сборы (по отмененным местным налогам и сборам)</t>
  </si>
  <si>
    <t>% исполнения к плану, установленному на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</si>
</sst>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0;[Red]\-#,##0.00;0.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ill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Font="1"/>
    <xf numFmtId="0" fontId="4" fillId="0" borderId="0" xfId="1" applyFont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5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5" applyNumberFormat="1" applyFont="1" applyFill="1" applyBorder="1" applyAlignment="1" applyProtection="1">
      <alignment vertical="center" wrapText="1"/>
      <protection hidden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1" xfId="3" applyNumberFormat="1" applyFont="1" applyFill="1" applyBorder="1" applyAlignment="1" applyProtection="1">
      <alignment horizontal="center" vertical="center"/>
      <protection hidden="1"/>
    </xf>
    <xf numFmtId="0" fontId="3" fillId="4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4" borderId="1" xfId="3" applyNumberFormat="1" applyFont="1" applyFill="1" applyBorder="1" applyAlignment="1" applyProtection="1">
      <alignment horizontal="right" vertical="center"/>
      <protection hidden="1"/>
    </xf>
    <xf numFmtId="0" fontId="3" fillId="2" borderId="1" xfId="3" applyNumberFormat="1" applyFont="1" applyFill="1" applyBorder="1" applyAlignment="1" applyProtection="1">
      <alignment horizontal="center" vertical="center"/>
      <protection hidden="1"/>
    </xf>
    <xf numFmtId="0" fontId="3" fillId="2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2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5" applyNumberFormat="1" applyFont="1" applyFill="1" applyBorder="1" applyAlignment="1" applyProtection="1">
      <alignment horizontal="left" vertical="center"/>
      <protection hidden="1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3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3" borderId="1" xfId="3" applyNumberFormat="1" applyFont="1" applyFill="1" applyBorder="1" applyAlignment="1" applyProtection="1">
      <alignment horizontal="right" vertical="center"/>
      <protection hidden="1"/>
    </xf>
    <xf numFmtId="0" fontId="3" fillId="3" borderId="1" xfId="3" applyNumberFormat="1" applyFont="1" applyFill="1" applyBorder="1" applyAlignment="1" applyProtection="1">
      <alignment horizontal="left" vertical="center"/>
      <protection hidden="1"/>
    </xf>
    <xf numFmtId="164" fontId="3" fillId="3" borderId="1" xfId="3" applyNumberFormat="1" applyFont="1" applyFill="1" applyBorder="1" applyAlignment="1" applyProtection="1">
      <alignment horizontal="right" vertical="center"/>
      <protection hidden="1"/>
    </xf>
    <xf numFmtId="165" fontId="3" fillId="2" borderId="1" xfId="3" applyNumberFormat="1" applyFont="1" applyFill="1" applyBorder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wrapText="1"/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2 2 2" xfId="5"/>
    <cellStyle name="Обычный 2 3" xfId="4"/>
    <cellStyle name="Обычн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abSelected="1" zoomScale="120" zoomScaleNormal="120" workbookViewId="0">
      <pane ySplit="7" topLeftCell="A47" activePane="bottomLeft" state="frozen"/>
      <selection activeCell="B1" sqref="B1"/>
      <selection pane="bottomLeft" activeCell="E53" sqref="E53"/>
    </sheetView>
  </sheetViews>
  <sheetFormatPr defaultColWidth="9.140625" defaultRowHeight="12.75" x14ac:dyDescent="0.2"/>
  <cols>
    <col min="1" max="1" width="21.140625" style="7" customWidth="1"/>
    <col min="2" max="2" width="57.140625" style="7" customWidth="1"/>
    <col min="3" max="3" width="17.28515625" style="7" customWidth="1"/>
    <col min="4" max="5" width="14.140625" style="7" customWidth="1"/>
    <col min="6" max="9" width="13" style="7" customWidth="1"/>
    <col min="10" max="10" width="15.140625" style="1" customWidth="1"/>
    <col min="11" max="232" width="9.140625" style="1" customWidth="1"/>
    <col min="233" max="16384" width="9.140625" style="1"/>
  </cols>
  <sheetData>
    <row r="1" spans="1:10" ht="16.5" customHeight="1" x14ac:dyDescent="0.2">
      <c r="A1" s="4"/>
      <c r="B1" s="4"/>
      <c r="C1" s="4"/>
      <c r="D1" s="5"/>
      <c r="E1" s="5"/>
      <c r="F1" s="5"/>
      <c r="G1" s="5"/>
      <c r="H1" s="5"/>
      <c r="I1" s="5"/>
      <c r="J1" s="2"/>
    </row>
    <row r="2" spans="1:10" ht="16.5" customHeight="1" x14ac:dyDescent="0.2">
      <c r="A2" s="41" t="s">
        <v>112</v>
      </c>
      <c r="B2" s="41"/>
      <c r="C2" s="41"/>
      <c r="D2" s="41"/>
      <c r="E2" s="41"/>
      <c r="F2" s="41"/>
      <c r="G2" s="41"/>
      <c r="H2" s="41"/>
      <c r="I2" s="41"/>
      <c r="J2" s="2"/>
    </row>
    <row r="3" spans="1:10" ht="14.2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2"/>
    </row>
    <row r="4" spans="1:10" ht="14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2"/>
    </row>
    <row r="5" spans="1:10" ht="21.75" customHeight="1" x14ac:dyDescent="0.2">
      <c r="A5" s="6"/>
      <c r="B5" s="6"/>
      <c r="C5" s="6"/>
      <c r="D5" s="5"/>
      <c r="E5" s="5"/>
      <c r="F5" s="5"/>
      <c r="G5" s="5"/>
      <c r="H5" s="8"/>
      <c r="I5" s="8" t="s">
        <v>82</v>
      </c>
      <c r="J5" s="2"/>
    </row>
    <row r="7" spans="1:10" ht="56.25" x14ac:dyDescent="0.2">
      <c r="A7" s="14" t="s">
        <v>83</v>
      </c>
      <c r="B7" s="14" t="s">
        <v>84</v>
      </c>
      <c r="C7" s="10" t="s">
        <v>101</v>
      </c>
      <c r="D7" s="11" t="s">
        <v>98</v>
      </c>
      <c r="E7" s="12" t="s">
        <v>113</v>
      </c>
      <c r="F7" s="13" t="s">
        <v>114</v>
      </c>
      <c r="G7" s="12" t="s">
        <v>80</v>
      </c>
      <c r="H7" s="12" t="s">
        <v>81</v>
      </c>
      <c r="I7" s="12" t="s">
        <v>117</v>
      </c>
    </row>
    <row r="8" spans="1:10" x14ac:dyDescent="0.2">
      <c r="A8" s="15" t="s">
        <v>78</v>
      </c>
      <c r="B8" s="16" t="s">
        <v>77</v>
      </c>
      <c r="C8" s="17">
        <f t="shared" ref="C8:E8" si="0">C9+C11+C13+C18+C22+C25+C28+C34+C36+C38+C42+C48</f>
        <v>3750498000</v>
      </c>
      <c r="D8" s="17">
        <f t="shared" si="0"/>
        <v>3750498000</v>
      </c>
      <c r="E8" s="17">
        <f t="shared" si="0"/>
        <v>2570697327</v>
      </c>
      <c r="F8" s="17">
        <f>F9+F11+F13+F18+F22+F25+F28+F34+F36+F38+F42+F48</f>
        <v>2612233883.9299994</v>
      </c>
      <c r="G8" s="17">
        <f>F8/C8*100</f>
        <v>69.650320675547604</v>
      </c>
      <c r="H8" s="17">
        <f>F8/D8*100</f>
        <v>69.650320675547604</v>
      </c>
      <c r="I8" s="17">
        <f>F8/E8*100</f>
        <v>101.61577002837873</v>
      </c>
    </row>
    <row r="9" spans="1:10" x14ac:dyDescent="0.2">
      <c r="A9" s="18" t="s">
        <v>76</v>
      </c>
      <c r="B9" s="19" t="s">
        <v>75</v>
      </c>
      <c r="C9" s="20">
        <f t="shared" ref="C9:E9" si="1">C10</f>
        <v>2902409300</v>
      </c>
      <c r="D9" s="20">
        <f t="shared" si="1"/>
        <v>2902409300</v>
      </c>
      <c r="E9" s="20">
        <f t="shared" si="1"/>
        <v>2000497044</v>
      </c>
      <c r="F9" s="20">
        <f>F10</f>
        <v>1943330255.02</v>
      </c>
      <c r="G9" s="25">
        <f t="shared" ref="G9:G61" si="2">F9/C9*100</f>
        <v>66.955761719065606</v>
      </c>
      <c r="H9" s="25">
        <f t="shared" ref="H9:H61" si="3">F9/D9*100</f>
        <v>66.955761719065606</v>
      </c>
      <c r="I9" s="25">
        <f t="shared" ref="I9:I56" si="4">F9/E9*100</f>
        <v>97.142370734740254</v>
      </c>
    </row>
    <row r="10" spans="1:10" x14ac:dyDescent="0.2">
      <c r="A10" s="22" t="s">
        <v>74</v>
      </c>
      <c r="B10" s="23" t="s">
        <v>73</v>
      </c>
      <c r="C10" s="24">
        <v>2902409300</v>
      </c>
      <c r="D10" s="24">
        <v>2902409300</v>
      </c>
      <c r="E10" s="24">
        <v>2000497044</v>
      </c>
      <c r="F10" s="24">
        <v>1943330255.02</v>
      </c>
      <c r="G10" s="17">
        <f t="shared" si="2"/>
        <v>66.955761719065606</v>
      </c>
      <c r="H10" s="17">
        <f t="shared" si="3"/>
        <v>66.955761719065606</v>
      </c>
      <c r="I10" s="17">
        <f t="shared" si="4"/>
        <v>97.142370734740254</v>
      </c>
    </row>
    <row r="11" spans="1:10" ht="22.5" x14ac:dyDescent="0.2">
      <c r="A11" s="18" t="s">
        <v>72</v>
      </c>
      <c r="B11" s="19" t="s">
        <v>71</v>
      </c>
      <c r="C11" s="28">
        <f>C12</f>
        <v>24480700</v>
      </c>
      <c r="D11" s="28">
        <f t="shared" ref="D11:F11" si="5">D12</f>
        <v>24480700</v>
      </c>
      <c r="E11" s="28">
        <f t="shared" si="5"/>
        <v>18360513</v>
      </c>
      <c r="F11" s="28">
        <f t="shared" si="5"/>
        <v>17781376.98</v>
      </c>
      <c r="G11" s="25">
        <f t="shared" si="2"/>
        <v>72.634266912302351</v>
      </c>
      <c r="H11" s="25">
        <f t="shared" si="3"/>
        <v>72.634266912302351</v>
      </c>
      <c r="I11" s="25">
        <f t="shared" si="4"/>
        <v>96.845752512470654</v>
      </c>
    </row>
    <row r="12" spans="1:10" ht="22.5" x14ac:dyDescent="0.2">
      <c r="A12" s="22" t="s">
        <v>70</v>
      </c>
      <c r="B12" s="23" t="s">
        <v>69</v>
      </c>
      <c r="C12" s="24">
        <v>24480700</v>
      </c>
      <c r="D12" s="24">
        <v>24480700</v>
      </c>
      <c r="E12" s="24">
        <v>18360513</v>
      </c>
      <c r="F12" s="24">
        <v>17781376.98</v>
      </c>
      <c r="G12" s="17">
        <f t="shared" si="2"/>
        <v>72.634266912302351</v>
      </c>
      <c r="H12" s="17">
        <f t="shared" si="3"/>
        <v>72.634266912302351</v>
      </c>
      <c r="I12" s="17">
        <f t="shared" si="4"/>
        <v>96.845752512470654</v>
      </c>
    </row>
    <row r="13" spans="1:10" x14ac:dyDescent="0.2">
      <c r="A13" s="18" t="s">
        <v>68</v>
      </c>
      <c r="B13" s="19" t="s">
        <v>67</v>
      </c>
      <c r="C13" s="20">
        <f>C14+C15+C16+C17</f>
        <v>474224000</v>
      </c>
      <c r="D13" s="20">
        <f t="shared" ref="D13:F13" si="6">D14+D15+D16+D17</f>
        <v>474224000</v>
      </c>
      <c r="E13" s="20">
        <f t="shared" si="6"/>
        <v>364711450</v>
      </c>
      <c r="F13" s="20">
        <f t="shared" si="6"/>
        <v>345623089.29000002</v>
      </c>
      <c r="G13" s="25">
        <f t="shared" si="2"/>
        <v>72.881821521053354</v>
      </c>
      <c r="H13" s="25">
        <f t="shared" si="3"/>
        <v>72.881821521053354</v>
      </c>
      <c r="I13" s="25">
        <f t="shared" si="4"/>
        <v>94.766174544287011</v>
      </c>
    </row>
    <row r="14" spans="1:10" s="3" customFormat="1" ht="22.5" x14ac:dyDescent="0.2">
      <c r="A14" s="22" t="s">
        <v>66</v>
      </c>
      <c r="B14" s="23" t="s">
        <v>65</v>
      </c>
      <c r="C14" s="24">
        <v>388864000</v>
      </c>
      <c r="D14" s="24">
        <v>388864000</v>
      </c>
      <c r="E14" s="24">
        <v>304419110</v>
      </c>
      <c r="F14" s="24">
        <v>294495036.06</v>
      </c>
      <c r="G14" s="24">
        <f t="shared" si="2"/>
        <v>75.732141843935153</v>
      </c>
      <c r="H14" s="24">
        <f t="shared" si="3"/>
        <v>75.732141843935153</v>
      </c>
      <c r="I14" s="24">
        <f t="shared" si="4"/>
        <v>96.739996401671362</v>
      </c>
    </row>
    <row r="15" spans="1:10" s="3" customFormat="1" x14ac:dyDescent="0.2">
      <c r="A15" s="22" t="s">
        <v>64</v>
      </c>
      <c r="B15" s="23" t="s">
        <v>63</v>
      </c>
      <c r="C15" s="24">
        <v>57659000</v>
      </c>
      <c r="D15" s="24">
        <v>57659000</v>
      </c>
      <c r="E15" s="24">
        <v>42416140</v>
      </c>
      <c r="F15" s="24">
        <v>33634894.030000001</v>
      </c>
      <c r="G15" s="24">
        <f t="shared" si="2"/>
        <v>58.334161241089852</v>
      </c>
      <c r="H15" s="24">
        <f t="shared" si="3"/>
        <v>58.334161241089852</v>
      </c>
      <c r="I15" s="24">
        <f t="shared" si="4"/>
        <v>79.297394883174192</v>
      </c>
    </row>
    <row r="16" spans="1:10" s="3" customFormat="1" x14ac:dyDescent="0.2">
      <c r="A16" s="22" t="s">
        <v>62</v>
      </c>
      <c r="B16" s="23" t="s">
        <v>61</v>
      </c>
      <c r="C16" s="24">
        <v>1500000</v>
      </c>
      <c r="D16" s="24">
        <v>1500000</v>
      </c>
      <c r="E16" s="24">
        <v>1250000</v>
      </c>
      <c r="F16" s="24">
        <v>1231566.8400000001</v>
      </c>
      <c r="G16" s="24">
        <f t="shared" si="2"/>
        <v>82.104455999999999</v>
      </c>
      <c r="H16" s="24">
        <f t="shared" si="3"/>
        <v>82.104455999999999</v>
      </c>
      <c r="I16" s="24">
        <f t="shared" si="4"/>
        <v>98.525347199999999</v>
      </c>
    </row>
    <row r="17" spans="1:9" s="3" customFormat="1" ht="22.5" x14ac:dyDescent="0.2">
      <c r="A17" s="22" t="s">
        <v>60</v>
      </c>
      <c r="B17" s="23" t="s">
        <v>59</v>
      </c>
      <c r="C17" s="24">
        <v>26201000</v>
      </c>
      <c r="D17" s="24">
        <v>26201000</v>
      </c>
      <c r="E17" s="24">
        <v>16626200</v>
      </c>
      <c r="F17" s="24">
        <v>16261592.359999999</v>
      </c>
      <c r="G17" s="24">
        <f t="shared" si="2"/>
        <v>62.064777527575274</v>
      </c>
      <c r="H17" s="24">
        <f t="shared" si="3"/>
        <v>62.064777527575274</v>
      </c>
      <c r="I17" s="24">
        <f t="shared" si="4"/>
        <v>97.807029627936629</v>
      </c>
    </row>
    <row r="18" spans="1:9" x14ac:dyDescent="0.2">
      <c r="A18" s="18" t="s">
        <v>58</v>
      </c>
      <c r="B18" s="19" t="s">
        <v>57</v>
      </c>
      <c r="C18" s="20">
        <f>C19+C20+C21</f>
        <v>154084200</v>
      </c>
      <c r="D18" s="20">
        <f t="shared" ref="D18:F18" si="7">D19+D20+D21</f>
        <v>154084200</v>
      </c>
      <c r="E18" s="20">
        <f t="shared" si="7"/>
        <v>66540690</v>
      </c>
      <c r="F18" s="20">
        <f t="shared" si="7"/>
        <v>75487928.320000008</v>
      </c>
      <c r="G18" s="25">
        <f t="shared" si="2"/>
        <v>48.991349093547562</v>
      </c>
      <c r="H18" s="25">
        <f t="shared" si="3"/>
        <v>48.991349093547562</v>
      </c>
      <c r="I18" s="25">
        <f t="shared" si="4"/>
        <v>113.44626621695689</v>
      </c>
    </row>
    <row r="19" spans="1:9" s="3" customFormat="1" x14ac:dyDescent="0.2">
      <c r="A19" s="22" t="s">
        <v>56</v>
      </c>
      <c r="B19" s="23" t="s">
        <v>55</v>
      </c>
      <c r="C19" s="24">
        <v>42391000</v>
      </c>
      <c r="D19" s="24">
        <v>42391000</v>
      </c>
      <c r="E19" s="24">
        <v>9502150</v>
      </c>
      <c r="F19" s="24">
        <v>4375939.0199999996</v>
      </c>
      <c r="G19" s="24">
        <f t="shared" si="2"/>
        <v>10.322802057040409</v>
      </c>
      <c r="H19" s="24">
        <f t="shared" si="3"/>
        <v>10.322802057040409</v>
      </c>
      <c r="I19" s="24">
        <f t="shared" si="4"/>
        <v>46.052093684060971</v>
      </c>
    </row>
    <row r="20" spans="1:9" s="3" customFormat="1" x14ac:dyDescent="0.2">
      <c r="A20" s="30" t="s">
        <v>99</v>
      </c>
      <c r="B20" s="29" t="s">
        <v>100</v>
      </c>
      <c r="C20" s="24">
        <v>33633200</v>
      </c>
      <c r="D20" s="24">
        <v>33633200</v>
      </c>
      <c r="E20" s="24">
        <v>14706700</v>
      </c>
      <c r="F20" s="24">
        <v>14168167.710000001</v>
      </c>
      <c r="G20" s="24">
        <f>F20/C20*100</f>
        <v>42.125541756359794</v>
      </c>
      <c r="H20" s="24">
        <f t="shared" si="3"/>
        <v>42.125541756359794</v>
      </c>
      <c r="I20" s="24">
        <f>F20/E20*100</f>
        <v>96.338184024968214</v>
      </c>
    </row>
    <row r="21" spans="1:9" s="3" customFormat="1" x14ac:dyDescent="0.2">
      <c r="A21" s="22" t="s">
        <v>54</v>
      </c>
      <c r="B21" s="23" t="s">
        <v>53</v>
      </c>
      <c r="C21" s="24">
        <v>78060000</v>
      </c>
      <c r="D21" s="24">
        <v>78060000</v>
      </c>
      <c r="E21" s="24">
        <v>42331840</v>
      </c>
      <c r="F21" s="24">
        <v>56943821.590000004</v>
      </c>
      <c r="G21" s="24">
        <f t="shared" si="2"/>
        <v>72.948785024340253</v>
      </c>
      <c r="H21" s="24">
        <f t="shared" si="3"/>
        <v>72.948785024340253</v>
      </c>
      <c r="I21" s="24">
        <f t="shared" si="4"/>
        <v>134.51770957747172</v>
      </c>
    </row>
    <row r="22" spans="1:9" x14ac:dyDescent="0.2">
      <c r="A22" s="18" t="s">
        <v>52</v>
      </c>
      <c r="B22" s="19" t="s">
        <v>51</v>
      </c>
      <c r="C22" s="20">
        <f>C23+C24</f>
        <v>29103000</v>
      </c>
      <c r="D22" s="20">
        <f t="shared" ref="D22:F22" si="8">D23+D24</f>
        <v>29103000</v>
      </c>
      <c r="E22" s="20">
        <f t="shared" si="8"/>
        <v>21567440</v>
      </c>
      <c r="F22" s="20">
        <f t="shared" si="8"/>
        <v>21763698.390000001</v>
      </c>
      <c r="G22" s="25">
        <f t="shared" si="2"/>
        <v>74.781632099783536</v>
      </c>
      <c r="H22" s="25">
        <f t="shared" si="3"/>
        <v>74.781632099783536</v>
      </c>
      <c r="I22" s="25">
        <f t="shared" si="4"/>
        <v>100.90997536100714</v>
      </c>
    </row>
    <row r="23" spans="1:9" s="3" customFormat="1" ht="22.5" x14ac:dyDescent="0.2">
      <c r="A23" s="22" t="s">
        <v>50</v>
      </c>
      <c r="B23" s="23" t="s">
        <v>49</v>
      </c>
      <c r="C23" s="24">
        <v>28928000</v>
      </c>
      <c r="D23" s="24">
        <v>28928000</v>
      </c>
      <c r="E23" s="24">
        <v>21446440</v>
      </c>
      <c r="F23" s="24">
        <v>21617898.390000001</v>
      </c>
      <c r="G23" s="24">
        <f t="shared" si="2"/>
        <v>74.730013792865051</v>
      </c>
      <c r="H23" s="24">
        <f t="shared" si="3"/>
        <v>74.730013792865051</v>
      </c>
      <c r="I23" s="24">
        <f t="shared" si="4"/>
        <v>100.79947249986478</v>
      </c>
    </row>
    <row r="24" spans="1:9" s="3" customFormat="1" ht="22.5" x14ac:dyDescent="0.2">
      <c r="A24" s="22" t="s">
        <v>48</v>
      </c>
      <c r="B24" s="23" t="s">
        <v>47</v>
      </c>
      <c r="C24" s="24">
        <v>175000</v>
      </c>
      <c r="D24" s="24">
        <v>175000</v>
      </c>
      <c r="E24" s="24">
        <v>121000</v>
      </c>
      <c r="F24" s="24">
        <v>145800</v>
      </c>
      <c r="G24" s="24">
        <f t="shared" si="2"/>
        <v>83.314285714285717</v>
      </c>
      <c r="H24" s="24">
        <f t="shared" si="3"/>
        <v>83.314285714285717</v>
      </c>
      <c r="I24" s="24">
        <f t="shared" si="4"/>
        <v>120.49586776859505</v>
      </c>
    </row>
    <row r="25" spans="1:9" ht="22.5" x14ac:dyDescent="0.2">
      <c r="A25" s="18" t="s">
        <v>46</v>
      </c>
      <c r="B25" s="19" t="s">
        <v>45</v>
      </c>
      <c r="C25" s="20">
        <v>0</v>
      </c>
      <c r="D25" s="20">
        <v>0</v>
      </c>
      <c r="E25" s="20">
        <v>0</v>
      </c>
      <c r="F25" s="20">
        <f>F26+F27</f>
        <v>1156.81</v>
      </c>
      <c r="G25" s="25"/>
      <c r="H25" s="25"/>
      <c r="I25" s="25"/>
    </row>
    <row r="26" spans="1:9" s="3" customFormat="1" x14ac:dyDescent="0.2">
      <c r="A26" s="22" t="s">
        <v>85</v>
      </c>
      <c r="B26" s="23" t="s">
        <v>86</v>
      </c>
      <c r="C26" s="24">
        <v>0</v>
      </c>
      <c r="D26" s="24">
        <v>0</v>
      </c>
      <c r="E26" s="24">
        <v>0</v>
      </c>
      <c r="F26" s="24">
        <v>-0.98</v>
      </c>
      <c r="G26" s="24"/>
      <c r="H26" s="24"/>
      <c r="I26" s="24"/>
    </row>
    <row r="27" spans="1:9" s="3" customFormat="1" x14ac:dyDescent="0.2">
      <c r="A27" s="22" t="s">
        <v>115</v>
      </c>
      <c r="B27" s="23" t="s">
        <v>116</v>
      </c>
      <c r="C27" s="24">
        <v>0</v>
      </c>
      <c r="D27" s="24">
        <v>0</v>
      </c>
      <c r="E27" s="24">
        <v>0</v>
      </c>
      <c r="F27" s="24">
        <v>1157.79</v>
      </c>
      <c r="G27" s="24"/>
      <c r="H27" s="24"/>
      <c r="I27" s="24"/>
    </row>
    <row r="28" spans="1:9" ht="22.5" x14ac:dyDescent="0.2">
      <c r="A28" s="18" t="s">
        <v>44</v>
      </c>
      <c r="B28" s="19" t="s">
        <v>43</v>
      </c>
      <c r="C28" s="20">
        <f>C29+C30+C31+C32+C33</f>
        <v>118974800</v>
      </c>
      <c r="D28" s="20">
        <f>D29+D30+D31+D32+D33</f>
        <v>118974800</v>
      </c>
      <c r="E28" s="20">
        <f t="shared" ref="E28:F28" si="9">E29+E30+E31+E32+E33</f>
        <v>67626800</v>
      </c>
      <c r="F28" s="20">
        <f t="shared" si="9"/>
        <v>86755242.640000001</v>
      </c>
      <c r="G28" s="25">
        <f t="shared" si="2"/>
        <v>72.919006915750231</v>
      </c>
      <c r="H28" s="25">
        <f t="shared" si="3"/>
        <v>72.919006915750231</v>
      </c>
      <c r="I28" s="25">
        <f t="shared" si="4"/>
        <v>128.28529908261223</v>
      </c>
    </row>
    <row r="29" spans="1:9" s="3" customFormat="1" ht="45" x14ac:dyDescent="0.2">
      <c r="A29" s="22" t="s">
        <v>42</v>
      </c>
      <c r="B29" s="23" t="s">
        <v>41</v>
      </c>
      <c r="C29" s="24">
        <v>910000</v>
      </c>
      <c r="D29" s="24">
        <v>910000</v>
      </c>
      <c r="E29" s="24">
        <v>910000</v>
      </c>
      <c r="F29" s="24">
        <v>611478</v>
      </c>
      <c r="G29" s="24">
        <f t="shared" si="2"/>
        <v>67.195384615384611</v>
      </c>
      <c r="H29" s="24">
        <f t="shared" si="3"/>
        <v>67.195384615384611</v>
      </c>
      <c r="I29" s="24"/>
    </row>
    <row r="30" spans="1:9" s="3" customFormat="1" ht="22.5" x14ac:dyDescent="0.2">
      <c r="A30" s="22" t="s">
        <v>87</v>
      </c>
      <c r="B30" s="23" t="s">
        <v>88</v>
      </c>
      <c r="C30" s="24">
        <v>0</v>
      </c>
      <c r="D30" s="24">
        <v>0</v>
      </c>
      <c r="E30" s="24">
        <v>0</v>
      </c>
      <c r="F30" s="24">
        <v>0</v>
      </c>
      <c r="G30" s="24"/>
      <c r="H30" s="24"/>
      <c r="I30" s="24"/>
    </row>
    <row r="31" spans="1:9" s="3" customFormat="1" ht="56.25" x14ac:dyDescent="0.2">
      <c r="A31" s="22" t="s">
        <v>40</v>
      </c>
      <c r="B31" s="23" t="s">
        <v>39</v>
      </c>
      <c r="C31" s="24">
        <v>97100000</v>
      </c>
      <c r="D31" s="24">
        <v>97100000</v>
      </c>
      <c r="E31" s="24">
        <v>58500000</v>
      </c>
      <c r="F31" s="24">
        <v>55321273.07</v>
      </c>
      <c r="G31" s="24">
        <f t="shared" si="2"/>
        <v>56.973504706488157</v>
      </c>
      <c r="H31" s="24">
        <f t="shared" si="3"/>
        <v>56.973504706488157</v>
      </c>
      <c r="I31" s="24">
        <f t="shared" si="4"/>
        <v>94.566278752136753</v>
      </c>
    </row>
    <row r="32" spans="1:9" s="3" customFormat="1" x14ac:dyDescent="0.2">
      <c r="A32" s="22" t="s">
        <v>38</v>
      </c>
      <c r="B32" s="23" t="s">
        <v>37</v>
      </c>
      <c r="C32" s="24">
        <v>316800</v>
      </c>
      <c r="D32" s="24">
        <v>316800</v>
      </c>
      <c r="E32" s="24">
        <v>316800</v>
      </c>
      <c r="F32" s="24">
        <v>2701289.5</v>
      </c>
      <c r="G32" s="24">
        <f t="shared" si="2"/>
        <v>852.67976641414145</v>
      </c>
      <c r="H32" s="24">
        <f t="shared" si="3"/>
        <v>852.67976641414145</v>
      </c>
      <c r="I32" s="24">
        <f t="shared" si="4"/>
        <v>852.67976641414145</v>
      </c>
    </row>
    <row r="33" spans="1:9" s="3" customFormat="1" ht="56.25" x14ac:dyDescent="0.2">
      <c r="A33" s="22" t="s">
        <v>36</v>
      </c>
      <c r="B33" s="23" t="s">
        <v>35</v>
      </c>
      <c r="C33" s="24">
        <v>20648000</v>
      </c>
      <c r="D33" s="24">
        <v>20648000</v>
      </c>
      <c r="E33" s="24">
        <v>7900000</v>
      </c>
      <c r="F33" s="24">
        <v>28121202.07</v>
      </c>
      <c r="G33" s="24">
        <f t="shared" si="2"/>
        <v>136.19334594149555</v>
      </c>
      <c r="H33" s="24">
        <f t="shared" si="3"/>
        <v>136.19334594149555</v>
      </c>
      <c r="I33" s="24">
        <f t="shared" si="4"/>
        <v>355.96458316455693</v>
      </c>
    </row>
    <row r="34" spans="1:9" x14ac:dyDescent="0.2">
      <c r="A34" s="18" t="s">
        <v>34</v>
      </c>
      <c r="B34" s="19" t="s">
        <v>33</v>
      </c>
      <c r="C34" s="20">
        <f>C35</f>
        <v>5200000</v>
      </c>
      <c r="D34" s="20">
        <f t="shared" ref="D34:E34" si="10">D35</f>
        <v>5200000</v>
      </c>
      <c r="E34" s="20">
        <f t="shared" si="10"/>
        <v>3900000</v>
      </c>
      <c r="F34" s="20">
        <f>F35</f>
        <v>143078.21</v>
      </c>
      <c r="G34" s="25">
        <f t="shared" si="2"/>
        <v>2.7515040384615381</v>
      </c>
      <c r="H34" s="25">
        <f t="shared" si="3"/>
        <v>2.7515040384615381</v>
      </c>
      <c r="I34" s="25">
        <f t="shared" si="4"/>
        <v>3.6686720512820505</v>
      </c>
    </row>
    <row r="35" spans="1:9" s="3" customFormat="1" x14ac:dyDescent="0.2">
      <c r="A35" s="22" t="s">
        <v>32</v>
      </c>
      <c r="B35" s="23" t="s">
        <v>31</v>
      </c>
      <c r="C35" s="24">
        <v>5200000</v>
      </c>
      <c r="D35" s="24">
        <v>5200000</v>
      </c>
      <c r="E35" s="24">
        <v>3900000</v>
      </c>
      <c r="F35" s="24">
        <v>143078.21</v>
      </c>
      <c r="G35" s="24">
        <f t="shared" si="2"/>
        <v>2.7515040384615381</v>
      </c>
      <c r="H35" s="24">
        <f t="shared" si="3"/>
        <v>2.7515040384615381</v>
      </c>
      <c r="I35" s="24">
        <f>F35/E35*100</f>
        <v>3.6686720512820505</v>
      </c>
    </row>
    <row r="36" spans="1:9" ht="22.5" x14ac:dyDescent="0.2">
      <c r="A36" s="18" t="s">
        <v>30</v>
      </c>
      <c r="B36" s="19" t="s">
        <v>89</v>
      </c>
      <c r="C36" s="20">
        <f>C37</f>
        <v>888000</v>
      </c>
      <c r="D36" s="20">
        <f t="shared" ref="D36:F36" si="11">D37</f>
        <v>888000</v>
      </c>
      <c r="E36" s="20">
        <f t="shared" si="11"/>
        <v>670000</v>
      </c>
      <c r="F36" s="20">
        <f t="shared" si="11"/>
        <v>13984868.949999999</v>
      </c>
      <c r="G36" s="25">
        <f t="shared" si="2"/>
        <v>1574.8726295045044</v>
      </c>
      <c r="H36" s="25">
        <f t="shared" si="3"/>
        <v>1574.8726295045044</v>
      </c>
      <c r="I36" s="25">
        <f t="shared" si="4"/>
        <v>2087.2938731343284</v>
      </c>
    </row>
    <row r="37" spans="1:9" s="3" customFormat="1" x14ac:dyDescent="0.2">
      <c r="A37" s="22" t="s">
        <v>29</v>
      </c>
      <c r="B37" s="23" t="s">
        <v>28</v>
      </c>
      <c r="C37" s="24">
        <v>888000</v>
      </c>
      <c r="D37" s="24">
        <v>888000</v>
      </c>
      <c r="E37" s="24">
        <v>670000</v>
      </c>
      <c r="F37" s="24">
        <v>13984868.949999999</v>
      </c>
      <c r="G37" s="24">
        <f t="shared" si="2"/>
        <v>1574.8726295045044</v>
      </c>
      <c r="H37" s="24">
        <f t="shared" si="3"/>
        <v>1574.8726295045044</v>
      </c>
      <c r="I37" s="24">
        <f t="shared" si="4"/>
        <v>2087.2938731343284</v>
      </c>
    </row>
    <row r="38" spans="1:9" ht="22.5" x14ac:dyDescent="0.2">
      <c r="A38" s="18" t="s">
        <v>27</v>
      </c>
      <c r="B38" s="19" t="s">
        <v>26</v>
      </c>
      <c r="C38" s="20">
        <f>C39+C40+C41</f>
        <v>37805000</v>
      </c>
      <c r="D38" s="20">
        <f t="shared" ref="D38:F38" si="12">D39+D40+D41</f>
        <v>37805000</v>
      </c>
      <c r="E38" s="20">
        <f t="shared" si="12"/>
        <v>24360000</v>
      </c>
      <c r="F38" s="20">
        <f t="shared" si="12"/>
        <v>77577804.710000008</v>
      </c>
      <c r="G38" s="25">
        <f t="shared" si="2"/>
        <v>205.20514405501919</v>
      </c>
      <c r="H38" s="25">
        <f t="shared" si="3"/>
        <v>205.20514405501919</v>
      </c>
      <c r="I38" s="25">
        <f t="shared" si="4"/>
        <v>318.46389454022994</v>
      </c>
    </row>
    <row r="39" spans="1:9" s="3" customFormat="1" x14ac:dyDescent="0.2">
      <c r="A39" s="22" t="s">
        <v>25</v>
      </c>
      <c r="B39" s="23" t="s">
        <v>24</v>
      </c>
      <c r="C39" s="24">
        <v>24091000</v>
      </c>
      <c r="D39" s="24">
        <v>24091000</v>
      </c>
      <c r="E39" s="24">
        <v>15090000</v>
      </c>
      <c r="F39" s="24">
        <v>45889051.039999999</v>
      </c>
      <c r="G39" s="24">
        <f t="shared" si="2"/>
        <v>190.48213457307708</v>
      </c>
      <c r="H39" s="24">
        <f t="shared" si="3"/>
        <v>190.48213457307708</v>
      </c>
      <c r="I39" s="24">
        <f t="shared" si="4"/>
        <v>304.10239257786611</v>
      </c>
    </row>
    <row r="40" spans="1:9" s="3" customFormat="1" ht="56.25" x14ac:dyDescent="0.2">
      <c r="A40" s="22" t="s">
        <v>23</v>
      </c>
      <c r="B40" s="23" t="s">
        <v>22</v>
      </c>
      <c r="C40" s="24">
        <v>2714000</v>
      </c>
      <c r="D40" s="24">
        <v>2714000</v>
      </c>
      <c r="E40" s="24">
        <v>2070000</v>
      </c>
      <c r="F40" s="24">
        <v>4533667.16</v>
      </c>
      <c r="G40" s="24">
        <f t="shared" si="2"/>
        <v>167.04742667649225</v>
      </c>
      <c r="H40" s="24">
        <f t="shared" si="3"/>
        <v>167.04742667649225</v>
      </c>
      <c r="I40" s="24">
        <f>F40/E40*100</f>
        <v>219.01773719806764</v>
      </c>
    </row>
    <row r="41" spans="1:9" s="3" customFormat="1" ht="22.5" x14ac:dyDescent="0.2">
      <c r="A41" s="22" t="s">
        <v>21</v>
      </c>
      <c r="B41" s="23" t="s">
        <v>20</v>
      </c>
      <c r="C41" s="24">
        <v>11000000</v>
      </c>
      <c r="D41" s="24">
        <v>11000000</v>
      </c>
      <c r="E41" s="24">
        <v>7200000</v>
      </c>
      <c r="F41" s="24">
        <v>27155086.510000002</v>
      </c>
      <c r="G41" s="24">
        <f t="shared" si="2"/>
        <v>246.86442281818182</v>
      </c>
      <c r="H41" s="24">
        <f t="shared" si="3"/>
        <v>246.86442281818182</v>
      </c>
      <c r="I41" s="24">
        <f>F41/E41*100</f>
        <v>377.15397930555554</v>
      </c>
    </row>
    <row r="42" spans="1:9" x14ac:dyDescent="0.2">
      <c r="A42" s="18" t="s">
        <v>19</v>
      </c>
      <c r="B42" s="19" t="s">
        <v>18</v>
      </c>
      <c r="C42" s="20">
        <f>C43+C44+C45+C46+C47</f>
        <v>2769000</v>
      </c>
      <c r="D42" s="20">
        <f t="shared" ref="D42:F42" si="13">D43+D44+D45+D46+D47</f>
        <v>2769000</v>
      </c>
      <c r="E42" s="20">
        <f t="shared" si="13"/>
        <v>2071090</v>
      </c>
      <c r="F42" s="20">
        <f t="shared" si="13"/>
        <v>29168945.140000001</v>
      </c>
      <c r="G42" s="25">
        <f t="shared" si="2"/>
        <v>1053.4108031780427</v>
      </c>
      <c r="H42" s="25">
        <f t="shared" si="3"/>
        <v>1053.4108031780427</v>
      </c>
      <c r="I42" s="25">
        <f t="shared" si="4"/>
        <v>1408.3861705671893</v>
      </c>
    </row>
    <row r="43" spans="1:9" s="3" customFormat="1" ht="22.5" x14ac:dyDescent="0.2">
      <c r="A43" s="32" t="s">
        <v>102</v>
      </c>
      <c r="B43" s="31" t="s">
        <v>103</v>
      </c>
      <c r="C43" s="24">
        <v>2050000</v>
      </c>
      <c r="D43" s="24">
        <v>2050000</v>
      </c>
      <c r="E43" s="24">
        <v>1536840</v>
      </c>
      <c r="F43" s="24">
        <v>6383910.7300000004</v>
      </c>
      <c r="G43" s="24">
        <f t="shared" si="2"/>
        <v>311.41027951219513</v>
      </c>
      <c r="H43" s="24">
        <f t="shared" si="3"/>
        <v>311.41027951219513</v>
      </c>
      <c r="I43" s="24">
        <f>F43/I52*100</f>
        <v>6383910.7300000004</v>
      </c>
    </row>
    <row r="44" spans="1:9" s="3" customFormat="1" ht="22.5" x14ac:dyDescent="0.2">
      <c r="A44" s="34" t="s">
        <v>104</v>
      </c>
      <c r="B44" s="33" t="s">
        <v>105</v>
      </c>
      <c r="C44" s="24">
        <v>150000</v>
      </c>
      <c r="D44" s="24">
        <v>150000</v>
      </c>
      <c r="E44" s="24">
        <v>112500</v>
      </c>
      <c r="F44" s="24">
        <v>169000</v>
      </c>
      <c r="G44" s="24">
        <f t="shared" si="2"/>
        <v>112.66666666666667</v>
      </c>
      <c r="H44" s="24">
        <f t="shared" si="3"/>
        <v>112.66666666666667</v>
      </c>
      <c r="I44" s="24">
        <f t="shared" si="4"/>
        <v>150.2222222222222</v>
      </c>
    </row>
    <row r="45" spans="1:9" s="3" customFormat="1" ht="67.5" x14ac:dyDescent="0.2">
      <c r="A45" s="36" t="s">
        <v>106</v>
      </c>
      <c r="B45" s="35" t="s">
        <v>107</v>
      </c>
      <c r="C45" s="24">
        <v>549000</v>
      </c>
      <c r="D45" s="24">
        <v>549000</v>
      </c>
      <c r="E45" s="24">
        <v>411750</v>
      </c>
      <c r="F45" s="24">
        <v>3722625.32</v>
      </c>
      <c r="G45" s="24">
        <f t="shared" si="2"/>
        <v>678.07382877959924</v>
      </c>
      <c r="H45" s="24">
        <f t="shared" si="3"/>
        <v>678.07382877959924</v>
      </c>
      <c r="I45" s="24">
        <f>F45/E45*100</f>
        <v>904.09843837279902</v>
      </c>
    </row>
    <row r="46" spans="1:9" s="3" customFormat="1" x14ac:dyDescent="0.2">
      <c r="A46" s="38" t="s">
        <v>108</v>
      </c>
      <c r="B46" s="37" t="s">
        <v>109</v>
      </c>
      <c r="C46" s="24">
        <v>0</v>
      </c>
      <c r="D46" s="24">
        <v>0</v>
      </c>
      <c r="E46" s="24">
        <v>0</v>
      </c>
      <c r="F46" s="24">
        <v>18739409.09</v>
      </c>
      <c r="G46" s="24"/>
      <c r="H46" s="24"/>
      <c r="I46" s="24"/>
    </row>
    <row r="47" spans="1:9" s="3" customFormat="1" x14ac:dyDescent="0.2">
      <c r="A47" s="40" t="s">
        <v>110</v>
      </c>
      <c r="B47" s="39" t="s">
        <v>111</v>
      </c>
      <c r="C47" s="24">
        <v>20000</v>
      </c>
      <c r="D47" s="24">
        <v>20000</v>
      </c>
      <c r="E47" s="24">
        <v>10000</v>
      </c>
      <c r="F47" s="24">
        <v>154000</v>
      </c>
      <c r="G47" s="24">
        <f t="shared" si="2"/>
        <v>770</v>
      </c>
      <c r="H47" s="24">
        <f t="shared" si="3"/>
        <v>770</v>
      </c>
      <c r="I47" s="24">
        <f>F47/E47*100</f>
        <v>1540</v>
      </c>
    </row>
    <row r="48" spans="1:9" x14ac:dyDescent="0.2">
      <c r="A48" s="18" t="s">
        <v>17</v>
      </c>
      <c r="B48" s="19" t="s">
        <v>16</v>
      </c>
      <c r="C48" s="20">
        <f>C49+C50</f>
        <v>560000</v>
      </c>
      <c r="D48" s="20">
        <f t="shared" ref="D48:F48" si="14">D49+D50</f>
        <v>560000</v>
      </c>
      <c r="E48" s="20">
        <f t="shared" si="14"/>
        <v>392300</v>
      </c>
      <c r="F48" s="20">
        <f t="shared" si="14"/>
        <v>616439.47</v>
      </c>
      <c r="G48" s="25">
        <f t="shared" si="2"/>
        <v>110.07847678571427</v>
      </c>
      <c r="H48" s="25">
        <f t="shared" si="3"/>
        <v>110.07847678571427</v>
      </c>
      <c r="I48" s="25">
        <f>F48/E48*100</f>
        <v>157.13471068060156</v>
      </c>
    </row>
    <row r="49" spans="1:9" s="3" customFormat="1" x14ac:dyDescent="0.2">
      <c r="A49" s="22" t="s">
        <v>15</v>
      </c>
      <c r="B49" s="23" t="s">
        <v>14</v>
      </c>
      <c r="C49" s="24">
        <v>0</v>
      </c>
      <c r="D49" s="24">
        <v>0</v>
      </c>
      <c r="E49" s="24">
        <v>0</v>
      </c>
      <c r="F49" s="24">
        <v>-27758.92</v>
      </c>
      <c r="G49" s="24"/>
      <c r="H49" s="24"/>
      <c r="I49" s="24"/>
    </row>
    <row r="50" spans="1:9" s="3" customFormat="1" x14ac:dyDescent="0.2">
      <c r="A50" s="22" t="s">
        <v>13</v>
      </c>
      <c r="B50" s="23" t="s">
        <v>12</v>
      </c>
      <c r="C50" s="24">
        <v>560000</v>
      </c>
      <c r="D50" s="24">
        <v>560000</v>
      </c>
      <c r="E50" s="24">
        <v>392300</v>
      </c>
      <c r="F50" s="24">
        <v>644198.39</v>
      </c>
      <c r="G50" s="24">
        <f t="shared" si="2"/>
        <v>115.03542678571428</v>
      </c>
      <c r="H50" s="24">
        <f t="shared" si="3"/>
        <v>115.03542678571428</v>
      </c>
      <c r="I50" s="24">
        <f t="shared" si="4"/>
        <v>164.21065256181495</v>
      </c>
    </row>
    <row r="51" spans="1:9" x14ac:dyDescent="0.2">
      <c r="A51" s="15" t="s">
        <v>11</v>
      </c>
      <c r="B51" s="16" t="s">
        <v>10</v>
      </c>
      <c r="C51" s="17">
        <f t="shared" ref="C51:E51" si="15">C52+C57+C59</f>
        <v>7943492300</v>
      </c>
      <c r="D51" s="17">
        <f t="shared" si="15"/>
        <v>9065844679.2600002</v>
      </c>
      <c r="E51" s="17">
        <f t="shared" si="15"/>
        <v>4984532320.4399996</v>
      </c>
      <c r="F51" s="17">
        <f>F52+F57+F59</f>
        <v>4952843893.4499998</v>
      </c>
      <c r="G51" s="17">
        <f t="shared" si="2"/>
        <v>62.350962352541082</v>
      </c>
      <c r="H51" s="17">
        <f t="shared" si="3"/>
        <v>54.631907656444376</v>
      </c>
      <c r="I51" s="17">
        <f t="shared" si="4"/>
        <v>99.364264790498893</v>
      </c>
    </row>
    <row r="52" spans="1:9" ht="22.5" x14ac:dyDescent="0.2">
      <c r="A52" s="18" t="s">
        <v>9</v>
      </c>
      <c r="B52" s="19" t="s">
        <v>8</v>
      </c>
      <c r="C52" s="20">
        <f t="shared" ref="C52:D52" si="16">C53+C54+C55+C56</f>
        <v>7943242300</v>
      </c>
      <c r="D52" s="20">
        <f t="shared" si="16"/>
        <v>9065594679.2600002</v>
      </c>
      <c r="E52" s="20">
        <f>E53+E54+E55+E56</f>
        <v>4984532320.4399996</v>
      </c>
      <c r="F52" s="20">
        <f>F53+F54+F55+F56</f>
        <v>4984532320.4399996</v>
      </c>
      <c r="G52" s="25">
        <f t="shared" si="2"/>
        <v>62.75186041397729</v>
      </c>
      <c r="H52" s="25">
        <f t="shared" si="3"/>
        <v>54.982960266726522</v>
      </c>
      <c r="I52" s="25">
        <f>F52/E52*100</f>
        <v>100</v>
      </c>
    </row>
    <row r="53" spans="1:9" s="3" customFormat="1" x14ac:dyDescent="0.2">
      <c r="A53" s="22" t="s">
        <v>90</v>
      </c>
      <c r="B53" s="23" t="s">
        <v>91</v>
      </c>
      <c r="C53" s="24">
        <v>14862400</v>
      </c>
      <c r="D53" s="24">
        <v>94297400</v>
      </c>
      <c r="E53" s="24">
        <v>91325000</v>
      </c>
      <c r="F53" s="24">
        <v>91325000</v>
      </c>
      <c r="G53" s="24">
        <f t="shared" si="2"/>
        <v>614.47007212832375</v>
      </c>
      <c r="H53" s="24">
        <f t="shared" si="3"/>
        <v>96.847845221607386</v>
      </c>
      <c r="I53" s="24">
        <f t="shared" si="4"/>
        <v>100</v>
      </c>
    </row>
    <row r="54" spans="1:9" s="3" customFormat="1" ht="22.5" x14ac:dyDescent="0.2">
      <c r="A54" s="22" t="s">
        <v>92</v>
      </c>
      <c r="B54" s="23" t="s">
        <v>7</v>
      </c>
      <c r="C54" s="24">
        <v>4164748400</v>
      </c>
      <c r="D54" s="24">
        <v>5067600947.2600002</v>
      </c>
      <c r="E54" s="24">
        <v>2195422520.5599999</v>
      </c>
      <c r="F54" s="24">
        <v>2195422520.5599999</v>
      </c>
      <c r="G54" s="24">
        <f t="shared" si="2"/>
        <v>52.714409364080673</v>
      </c>
      <c r="H54" s="24">
        <f t="shared" si="3"/>
        <v>43.322719042174036</v>
      </c>
      <c r="I54" s="24">
        <f t="shared" si="4"/>
        <v>100</v>
      </c>
    </row>
    <row r="55" spans="1:9" s="3" customFormat="1" x14ac:dyDescent="0.2">
      <c r="A55" s="22" t="s">
        <v>93</v>
      </c>
      <c r="B55" s="23" t="s">
        <v>6</v>
      </c>
      <c r="C55" s="24">
        <v>3761475600</v>
      </c>
      <c r="D55" s="24">
        <v>3826334179</v>
      </c>
      <c r="E55" s="24">
        <v>2647856189.0900002</v>
      </c>
      <c r="F55" s="24">
        <v>2647856189.0900002</v>
      </c>
      <c r="G55" s="24">
        <f t="shared" si="2"/>
        <v>70.394081224134482</v>
      </c>
      <c r="H55" s="24">
        <f t="shared" si="3"/>
        <v>69.200860803590572</v>
      </c>
      <c r="I55" s="24">
        <f t="shared" si="4"/>
        <v>100</v>
      </c>
    </row>
    <row r="56" spans="1:9" s="3" customFormat="1" x14ac:dyDescent="0.2">
      <c r="A56" s="22" t="s">
        <v>94</v>
      </c>
      <c r="B56" s="23" t="s">
        <v>5</v>
      </c>
      <c r="C56" s="24">
        <v>2155900</v>
      </c>
      <c r="D56" s="24">
        <v>77362153</v>
      </c>
      <c r="E56" s="24">
        <v>49928610.789999999</v>
      </c>
      <c r="F56" s="24">
        <v>49928610.789999999</v>
      </c>
      <c r="G56" s="24">
        <f t="shared" si="2"/>
        <v>2315.9056908947537</v>
      </c>
      <c r="H56" s="24">
        <f t="shared" si="3"/>
        <v>64.538807225284955</v>
      </c>
      <c r="I56" s="24">
        <f t="shared" si="4"/>
        <v>100</v>
      </c>
    </row>
    <row r="57" spans="1:9" x14ac:dyDescent="0.2">
      <c r="A57" s="18" t="s">
        <v>4</v>
      </c>
      <c r="B57" s="19" t="s">
        <v>3</v>
      </c>
      <c r="C57" s="20">
        <f t="shared" ref="C57:E57" si="17">C58</f>
        <v>250000</v>
      </c>
      <c r="D57" s="20">
        <f t="shared" si="17"/>
        <v>250000</v>
      </c>
      <c r="E57" s="20">
        <f t="shared" si="17"/>
        <v>0</v>
      </c>
      <c r="F57" s="20">
        <f>F58</f>
        <v>54414.559999999998</v>
      </c>
      <c r="G57" s="25">
        <f t="shared" si="2"/>
        <v>21.765824000000002</v>
      </c>
      <c r="H57" s="25">
        <f t="shared" si="3"/>
        <v>21.765824000000002</v>
      </c>
      <c r="I57" s="25"/>
    </row>
    <row r="58" spans="1:9" s="3" customFormat="1" x14ac:dyDescent="0.2">
      <c r="A58" s="22" t="s">
        <v>95</v>
      </c>
      <c r="B58" s="23" t="s">
        <v>2</v>
      </c>
      <c r="C58" s="24">
        <v>250000</v>
      </c>
      <c r="D58" s="24">
        <v>250000</v>
      </c>
      <c r="E58" s="24">
        <v>0</v>
      </c>
      <c r="F58" s="24">
        <v>54414.559999999998</v>
      </c>
      <c r="G58" s="24">
        <f t="shared" si="2"/>
        <v>21.765824000000002</v>
      </c>
      <c r="H58" s="24">
        <f>F58/D58*100</f>
        <v>21.765824000000002</v>
      </c>
      <c r="I58" s="24"/>
    </row>
    <row r="59" spans="1:9" ht="33.75" x14ac:dyDescent="0.2">
      <c r="A59" s="18" t="s">
        <v>1</v>
      </c>
      <c r="B59" s="19" t="s">
        <v>0</v>
      </c>
      <c r="C59" s="20">
        <f t="shared" ref="C59:E59" si="18">C60</f>
        <v>0</v>
      </c>
      <c r="D59" s="20">
        <f t="shared" si="18"/>
        <v>0</v>
      </c>
      <c r="E59" s="20">
        <f t="shared" si="18"/>
        <v>0</v>
      </c>
      <c r="F59" s="20">
        <f>F60</f>
        <v>-31742841.550000001</v>
      </c>
      <c r="G59" s="25"/>
      <c r="H59" s="25"/>
      <c r="I59" s="25"/>
    </row>
    <row r="60" spans="1:9" s="3" customFormat="1" ht="33.75" x14ac:dyDescent="0.2">
      <c r="A60" s="22" t="s">
        <v>96</v>
      </c>
      <c r="B60" s="23" t="s">
        <v>97</v>
      </c>
      <c r="C60" s="24">
        <v>0</v>
      </c>
      <c r="D60" s="24">
        <v>0</v>
      </c>
      <c r="E60" s="24">
        <v>0</v>
      </c>
      <c r="F60" s="24">
        <v>-31742841.550000001</v>
      </c>
      <c r="G60" s="24"/>
      <c r="H60" s="24"/>
      <c r="I60" s="24"/>
    </row>
    <row r="61" spans="1:9" x14ac:dyDescent="0.2">
      <c r="A61" s="26"/>
      <c r="B61" s="21" t="s">
        <v>79</v>
      </c>
      <c r="C61" s="27">
        <f>C8+C51</f>
        <v>11693990300</v>
      </c>
      <c r="D61" s="27">
        <f t="shared" ref="D61:F61" si="19">D8+D51</f>
        <v>12816342679.26</v>
      </c>
      <c r="E61" s="27">
        <f t="shared" si="19"/>
        <v>7555229647.4399996</v>
      </c>
      <c r="F61" s="27">
        <f t="shared" si="19"/>
        <v>7565077777.3799992</v>
      </c>
      <c r="G61" s="25">
        <f t="shared" si="2"/>
        <v>64.692013447112231</v>
      </c>
      <c r="H61" s="25">
        <f t="shared" si="3"/>
        <v>59.026806372945686</v>
      </c>
      <c r="I61" s="25">
        <f>F61/E61*100</f>
        <v>100.13034851883471</v>
      </c>
    </row>
  </sheetData>
  <mergeCells count="1">
    <mergeCell ref="A2:I3"/>
  </mergeCells>
  <pageMargins left="0.19685039370078741" right="0.19685039370078741" top="0.39370078740157483" bottom="0.19685039370078741" header="0.19685039370078741" footer="0.19685039370078741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Вып.плана._4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OhranovaEA</dc:creator>
  <cp:lastModifiedBy>Милашевская Ирина Александровна</cp:lastModifiedBy>
  <cp:lastPrinted>2020-07-14T12:07:37Z</cp:lastPrinted>
  <dcterms:created xsi:type="dcterms:W3CDTF">2018-10-22T06:13:22Z</dcterms:created>
  <dcterms:modified xsi:type="dcterms:W3CDTF">2020-10-08T09:39:01Z</dcterms:modified>
</cp:coreProperties>
</file>