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8755" windowHeight="15135"/>
  </bookViews>
  <sheets>
    <sheet name="01.10.2020" sheetId="2" r:id="rId1"/>
  </sheets>
  <definedNames>
    <definedName name="_xlnm._FilterDatabase" localSheetId="0" hidden="1">'01.10.2020'!$A$4:$FJ$58</definedName>
    <definedName name="_xlnm.Print_Titles" localSheetId="0">'01.10.2020'!$4:$4</definedName>
    <definedName name="_xlnm.Print_Area" localSheetId="0">'01.10.2020'!$A$1:$I$59</definedName>
  </definedNames>
  <calcPr calcId="145621"/>
</workbook>
</file>

<file path=xl/calcChain.xml><?xml version="1.0" encoding="utf-8"?>
<calcChain xmlns="http://schemas.openxmlformats.org/spreadsheetml/2006/main">
  <c r="D56" i="2" l="1"/>
  <c r="D53" i="2" l="1"/>
  <c r="D48" i="2"/>
  <c r="D42" i="2"/>
  <c r="D40" i="2"/>
  <c r="D37" i="2"/>
  <c r="D31" i="2"/>
  <c r="D29" i="2"/>
  <c r="D24" i="2"/>
  <c r="D17" i="2"/>
  <c r="D13" i="2"/>
  <c r="F5" i="2"/>
  <c r="G50" i="2"/>
  <c r="H50" i="2"/>
  <c r="I50" i="2"/>
  <c r="D5" i="2"/>
  <c r="G51" i="2"/>
  <c r="H51" i="2"/>
  <c r="C48" i="2"/>
  <c r="D58" i="2" l="1"/>
  <c r="E56" i="2"/>
  <c r="E53" i="2"/>
  <c r="E48" i="2"/>
  <c r="E42" i="2"/>
  <c r="E40" i="2"/>
  <c r="E37" i="2"/>
  <c r="E31" i="2"/>
  <c r="E29" i="2"/>
  <c r="E24" i="2"/>
  <c r="E17" i="2"/>
  <c r="E13" i="2"/>
  <c r="G41" i="2"/>
  <c r="H41" i="2"/>
  <c r="I41" i="2"/>
  <c r="G30" i="2"/>
  <c r="H30" i="2"/>
  <c r="G18" i="2"/>
  <c r="H18" i="2"/>
  <c r="I18" i="2"/>
  <c r="G11" i="2"/>
  <c r="H11" i="2"/>
  <c r="G9" i="2"/>
  <c r="H9" i="2"/>
  <c r="I9" i="2"/>
  <c r="H6" i="2"/>
  <c r="I6" i="2"/>
  <c r="H7" i="2"/>
  <c r="I7" i="2"/>
  <c r="H8" i="2"/>
  <c r="I8" i="2"/>
  <c r="H10" i="2"/>
  <c r="I10" i="2"/>
  <c r="H12" i="2"/>
  <c r="I12" i="2"/>
  <c r="H14" i="2"/>
  <c r="I14" i="2"/>
  <c r="H15" i="2"/>
  <c r="I15" i="2"/>
  <c r="H16" i="2"/>
  <c r="I16" i="2"/>
  <c r="H19" i="2"/>
  <c r="I19" i="2"/>
  <c r="H20" i="2"/>
  <c r="I20" i="2"/>
  <c r="H21" i="2"/>
  <c r="I21" i="2"/>
  <c r="H22" i="2"/>
  <c r="I22" i="2"/>
  <c r="H23" i="2"/>
  <c r="I23" i="2"/>
  <c r="H25" i="2"/>
  <c r="I25" i="2"/>
  <c r="H26" i="2"/>
  <c r="I26" i="2"/>
  <c r="H27" i="2"/>
  <c r="I27" i="2"/>
  <c r="H28" i="2"/>
  <c r="I28" i="2"/>
  <c r="H32" i="2"/>
  <c r="I32" i="2"/>
  <c r="H33" i="2"/>
  <c r="I33" i="2"/>
  <c r="H34" i="2"/>
  <c r="I34" i="2"/>
  <c r="H35" i="2"/>
  <c r="I35" i="2"/>
  <c r="H36" i="2"/>
  <c r="I36" i="2"/>
  <c r="H38" i="2"/>
  <c r="I38" i="2"/>
  <c r="H39" i="2"/>
  <c r="I39" i="2"/>
  <c r="H43" i="2"/>
  <c r="I43" i="2"/>
  <c r="H44" i="2"/>
  <c r="I44" i="2"/>
  <c r="H45" i="2"/>
  <c r="I45" i="2"/>
  <c r="H46" i="2"/>
  <c r="I46" i="2"/>
  <c r="H47" i="2"/>
  <c r="I47" i="2"/>
  <c r="H49" i="2"/>
  <c r="I49" i="2"/>
  <c r="H52" i="2"/>
  <c r="I52" i="2"/>
  <c r="H54" i="2"/>
  <c r="I54" i="2"/>
  <c r="H55" i="2"/>
  <c r="I55" i="2"/>
  <c r="H57" i="2"/>
  <c r="I57" i="2"/>
  <c r="E5" i="2" l="1"/>
  <c r="G6" i="2"/>
  <c r="G7" i="2"/>
  <c r="G8" i="2"/>
  <c r="G10" i="2"/>
  <c r="G12" i="2"/>
  <c r="G14" i="2"/>
  <c r="G15" i="2"/>
  <c r="G16" i="2"/>
  <c r="G19" i="2"/>
  <c r="G20" i="2"/>
  <c r="G21" i="2"/>
  <c r="G22" i="2"/>
  <c r="G23" i="2"/>
  <c r="G25" i="2"/>
  <c r="G26" i="2"/>
  <c r="G27" i="2"/>
  <c r="G28" i="2"/>
  <c r="G32" i="2"/>
  <c r="G33" i="2"/>
  <c r="G34" i="2"/>
  <c r="G35" i="2"/>
  <c r="G36" i="2"/>
  <c r="G38" i="2"/>
  <c r="G39" i="2"/>
  <c r="G43" i="2"/>
  <c r="G44" i="2"/>
  <c r="G45" i="2"/>
  <c r="G46" i="2"/>
  <c r="G47" i="2"/>
  <c r="G49" i="2"/>
  <c r="G52" i="2"/>
  <c r="G54" i="2"/>
  <c r="G55" i="2"/>
  <c r="G57" i="2"/>
  <c r="F56" i="2"/>
  <c r="C56" i="2"/>
  <c r="F53" i="2"/>
  <c r="C53" i="2"/>
  <c r="F48" i="2"/>
  <c r="F42" i="2"/>
  <c r="C42" i="2"/>
  <c r="F40" i="2"/>
  <c r="C40" i="2"/>
  <c r="F37" i="2"/>
  <c r="C37" i="2"/>
  <c r="F31" i="2"/>
  <c r="F29" i="2"/>
  <c r="C31" i="2"/>
  <c r="C29" i="2"/>
  <c r="F24" i="2"/>
  <c r="C24" i="2"/>
  <c r="F17" i="2"/>
  <c r="C17" i="2"/>
  <c r="F13" i="2"/>
  <c r="C13" i="2"/>
  <c r="C5" i="2"/>
  <c r="E58" i="2" l="1"/>
  <c r="H53" i="2"/>
  <c r="H37" i="2"/>
  <c r="G29" i="2"/>
  <c r="H29" i="2"/>
  <c r="H40" i="2"/>
  <c r="G40" i="2"/>
  <c r="H56" i="2"/>
  <c r="I40" i="2"/>
  <c r="H17" i="2"/>
  <c r="I48" i="2"/>
  <c r="I56" i="2"/>
  <c r="H48" i="2"/>
  <c r="H42" i="2"/>
  <c r="H13" i="2"/>
  <c r="I53" i="2"/>
  <c r="I42" i="2"/>
  <c r="I37" i="2"/>
  <c r="I31" i="2"/>
  <c r="H31" i="2"/>
  <c r="I24" i="2"/>
  <c r="H24" i="2"/>
  <c r="I17" i="2"/>
  <c r="I13" i="2"/>
  <c r="H5" i="2"/>
  <c r="I5" i="2"/>
  <c r="G48" i="2"/>
  <c r="G31" i="2"/>
  <c r="G24" i="2"/>
  <c r="G13" i="2"/>
  <c r="G53" i="2"/>
  <c r="G42" i="2"/>
  <c r="G37" i="2"/>
  <c r="G5" i="2"/>
  <c r="G56" i="2"/>
  <c r="G17" i="2"/>
  <c r="F58" i="2"/>
  <c r="C58" i="2"/>
  <c r="G58" i="2" l="1"/>
  <c r="H58" i="2"/>
  <c r="I58" i="2"/>
</calcChain>
</file>

<file path=xl/sharedStrings.xml><?xml version="1.0" encoding="utf-8"?>
<sst xmlns="http://schemas.openxmlformats.org/spreadsheetml/2006/main" count="65" uniqueCount="65">
  <si>
    <t>Наименование показателя</t>
  </si>
  <si>
    <t>Код расхода по КФСР</t>
  </si>
  <si>
    <t>Исполнено за отчетный период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</si>
  <si>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</si>
  <si>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</si>
  <si>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</si>
  <si>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</si>
  <si>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</si>
  <si>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</si>
  <si>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</si>
  <si>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</si>
  <si>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</si>
  <si>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</si>
  <si>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</si>
  <si>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</si>
  <si>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</si>
  <si>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</si>
  <si>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</si>
  <si>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</si>
  <si>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</si>
  <si>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</si>
  <si>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</si>
  <si>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</si>
  <si>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</si>
  <si>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</si>
  <si>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</si>
  <si>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</si>
  <si>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</si>
  <si>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</si>
  <si>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</si>
  <si>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</si>
  <si>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</si>
  <si>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</si>
  <si>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</si>
  <si>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</si>
  <si>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</si>
  <si>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</si>
  <si>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</si>
  <si>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</si>
  <si>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</si>
  <si>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</si>
  <si>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внутреннего и муниципального долга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</si>
  <si>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</si>
  <si>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</si>
  <si>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</si>
  <si>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</si>
  <si>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</si>
  <si>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 xml:space="preserve">Культура и кинематография 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</si>
  <si>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</si>
  <si>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</si>
  <si>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</si>
  <si>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</si>
  <si>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</si>
  <si>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</si>
  <si>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Расходы бюджета - ИТОГО</t>
  </si>
  <si>
    <t>Процент исполнения к утвержденному плану</t>
  </si>
  <si>
    <t>Процент исполнения к уточненному плану</t>
  </si>
  <si>
    <t xml:space="preserve">Утвержденный план </t>
  </si>
  <si>
    <t>Процент исполнения к кассовому плану</t>
  </si>
  <si>
    <t xml:space="preserve">Уточненный план на отчетный период </t>
  </si>
  <si>
    <t xml:space="preserve">Кассовый план план на отчетный период </t>
  </si>
  <si>
    <t>Ед.изм: тыс. рублей</t>
  </si>
  <si>
    <t>Спорт высших достижений</t>
  </si>
  <si>
    <t>Массовый спорт</t>
  </si>
  <si>
    <t xml:space="preserve">Сведения об исполнении бюджета муниципального образования городской округ город Ханты-Мансийск по расходам в разрезе разделов и подразделов классификации расходов в сравнении с запланированными значениями на 01 октября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</si>
</sst>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000"/>
    <numFmt numFmtId="165" formatCode="0.0%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2" fillId="0" borderId="0" applyFont="0" applyFill="0" applyBorder="0" applyAlignment="0" applyProtection="0"/>
    <xf numFmtId="0" fontId="8" fillId="0" borderId="0"/>
  </cellStyleXfs>
  <cellXfs count="31">
    <xf numFmtId="0" fontId="0" fillId="0" borderId="0" xfId="0"/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1" xfId="1" applyNumberFormat="1" applyFont="1" applyFill="1" applyBorder="1" applyAlignment="1" applyProtection="1">
      <alignment horizontal="center" wrapText="1"/>
      <protection hidden="1"/>
    </xf>
    <xf numFmtId="164" fontId="4" fillId="0" borderId="1" xfId="1" applyNumberFormat="1" applyFont="1" applyFill="1" applyBorder="1" applyAlignment="1" applyProtection="1">
      <alignment horizontal="left" wrapText="1"/>
      <protection hidden="1"/>
    </xf>
    <xf numFmtId="164" fontId="4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left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165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6" fontId="5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166" fontId="4" fillId="0" borderId="1" xfId="22" applyNumberFormat="1" applyFont="1" applyFill="1" applyBorder="1" applyAlignment="1" applyProtection="1">
      <alignment horizontal="center" vertical="center"/>
      <protection hidden="1"/>
    </xf>
    <xf numFmtId="166" fontId="4" fillId="0" borderId="2" xfId="22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0" xfId="1" applyNumberFormat="1" applyFont="1" applyFill="1" applyAlignment="1">
      <alignment horizontal="center"/>
    </xf>
    <xf numFmtId="0" fontId="7" fillId="0" borderId="0" xfId="1" applyFont="1" applyAlignment="1">
      <alignment horizontal="center" vertical="center" wrapText="1"/>
    </xf>
  </cellXfs>
  <cellStyles count="23">
    <cellStyle name="Normal" xfId="20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9"/>
    <cellStyle name="Обычный 19" xfId="2"/>
    <cellStyle name="Обычный 2" xfId="1"/>
    <cellStyle name="Обычный 2 2" xfId="11"/>
    <cellStyle name="Обычный 2 3" xfId="22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Финансовый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0"/>
  <sheetViews>
    <sheetView showGridLines="0" tabSelected="1" view="pageBreakPreview" topLeftCell="A22" zoomScaleNormal="100" zoomScaleSheetLayoutView="100" workbookViewId="0">
      <selection activeCell="N11" sqref="N11"/>
    </sheetView>
  </sheetViews>
  <sheetFormatPr defaultColWidth="9.140625" defaultRowHeight="12.75" x14ac:dyDescent="0.2"/>
  <cols>
    <col min="1" max="1" width="45.28515625" style="2" customWidth="1"/>
    <col min="2" max="2" width="11.7109375" style="2" customWidth="1"/>
    <col min="3" max="3" width="16" style="2" customWidth="1"/>
    <col min="4" max="6" width="16" style="19" customWidth="1"/>
    <col min="7" max="7" width="14.85546875" style="2" customWidth="1"/>
    <col min="8" max="9" width="14" style="2" customWidth="1"/>
    <col min="10" max="166" width="9.140625" style="2" customWidth="1"/>
    <col min="167" max="16384" width="9.140625" style="2"/>
  </cols>
  <sheetData>
    <row r="2" spans="1:9" ht="30.75" customHeight="1" x14ac:dyDescent="0.2">
      <c r="A2" s="30" t="s">
        <v>64</v>
      </c>
      <c r="B2" s="30"/>
      <c r="C2" s="30"/>
      <c r="D2" s="30"/>
      <c r="E2" s="30"/>
      <c r="F2" s="30"/>
      <c r="G2" s="30"/>
      <c r="H2" s="30"/>
      <c r="I2" s="30"/>
    </row>
    <row r="3" spans="1:9" ht="15" x14ac:dyDescent="0.2">
      <c r="A3" s="24" t="s">
        <v>61</v>
      </c>
      <c r="B3" s="24"/>
      <c r="C3" s="24"/>
      <c r="D3" s="25"/>
      <c r="E3" s="25"/>
      <c r="F3" s="25"/>
      <c r="G3" s="24"/>
      <c r="H3" s="24"/>
      <c r="I3" s="24"/>
    </row>
    <row r="4" spans="1:9" ht="51" x14ac:dyDescent="0.2">
      <c r="A4" s="5" t="s">
        <v>0</v>
      </c>
      <c r="B4" s="5" t="s">
        <v>1</v>
      </c>
      <c r="C4" s="5" t="s">
        <v>57</v>
      </c>
      <c r="D4" s="21" t="s">
        <v>59</v>
      </c>
      <c r="E4" s="21" t="s">
        <v>60</v>
      </c>
      <c r="F4" s="21" t="s">
        <v>2</v>
      </c>
      <c r="G4" s="5" t="s">
        <v>55</v>
      </c>
      <c r="H4" s="5" t="s">
        <v>56</v>
      </c>
      <c r="I4" s="5" t="s">
        <v>58</v>
      </c>
    </row>
    <row r="5" spans="1:9" s="3" customFormat="1" x14ac:dyDescent="0.2">
      <c r="A5" s="6" t="s">
        <v>42</v>
      </c>
      <c r="B5" s="7">
        <v>100</v>
      </c>
      <c r="C5" s="20">
        <f>SUM(C6:C12)</f>
        <v>883378.10000000009</v>
      </c>
      <c r="D5" s="20">
        <f>SUM(D6:D12)</f>
        <v>786044.89999999991</v>
      </c>
      <c r="E5" s="20">
        <f>SUM(E6:E12)</f>
        <v>553479.30000000005</v>
      </c>
      <c r="F5" s="20">
        <f>SUM(F6:F12)</f>
        <v>552806.9</v>
      </c>
      <c r="G5" s="12">
        <f>F5/C5</f>
        <v>0.62578741764143797</v>
      </c>
      <c r="H5" s="12">
        <f>F5/D5</f>
        <v>0.70327649222073707</v>
      </c>
      <c r="I5" s="12">
        <f>F5/E5</f>
        <v>0.99878513975138727</v>
      </c>
    </row>
    <row r="6" spans="1:9" ht="38.25" x14ac:dyDescent="0.2">
      <c r="A6" s="8" t="s">
        <v>3</v>
      </c>
      <c r="B6" s="9">
        <v>102</v>
      </c>
      <c r="C6" s="22">
        <v>5361.8</v>
      </c>
      <c r="D6" s="22">
        <v>5361.8</v>
      </c>
      <c r="E6" s="26">
        <v>4078.5</v>
      </c>
      <c r="F6" s="26">
        <v>4078.5</v>
      </c>
      <c r="G6" s="13">
        <f t="shared" ref="G6:G57" si="0">F6/C6</f>
        <v>0.76065873400723638</v>
      </c>
      <c r="H6" s="13">
        <f t="shared" ref="H6:H57" si="1">F6/D6</f>
        <v>0.76065873400723638</v>
      </c>
      <c r="I6" s="13">
        <f t="shared" ref="I6:I57" si="2">F6/E6</f>
        <v>1</v>
      </c>
    </row>
    <row r="7" spans="1:9" ht="51" x14ac:dyDescent="0.2">
      <c r="A7" s="8" t="s">
        <v>4</v>
      </c>
      <c r="B7" s="9">
        <v>103</v>
      </c>
      <c r="C7" s="22">
        <v>27385.7</v>
      </c>
      <c r="D7" s="22">
        <v>27688.9</v>
      </c>
      <c r="E7" s="26">
        <v>19376.2</v>
      </c>
      <c r="F7" s="26">
        <v>19376.2</v>
      </c>
      <c r="G7" s="13">
        <f t="shared" si="0"/>
        <v>0.70752984221692339</v>
      </c>
      <c r="H7" s="13">
        <f t="shared" si="1"/>
        <v>0.69978222320135508</v>
      </c>
      <c r="I7" s="13">
        <f t="shared" si="2"/>
        <v>1</v>
      </c>
    </row>
    <row r="8" spans="1:9" ht="54" customHeight="1" x14ac:dyDescent="0.2">
      <c r="A8" s="8" t="s">
        <v>5</v>
      </c>
      <c r="B8" s="9">
        <v>104</v>
      </c>
      <c r="C8" s="22">
        <v>216705.7</v>
      </c>
      <c r="D8" s="22">
        <v>215995.7</v>
      </c>
      <c r="E8" s="26">
        <v>181085.2</v>
      </c>
      <c r="F8" s="26">
        <v>181085.2</v>
      </c>
      <c r="G8" s="13">
        <f t="shared" si="0"/>
        <v>0.8356273046809567</v>
      </c>
      <c r="H8" s="13">
        <f t="shared" si="1"/>
        <v>0.83837409726212142</v>
      </c>
      <c r="I8" s="13">
        <f t="shared" si="2"/>
        <v>1</v>
      </c>
    </row>
    <row r="9" spans="1:9" x14ac:dyDescent="0.2">
      <c r="A9" s="8" t="s">
        <v>6</v>
      </c>
      <c r="B9" s="9">
        <v>105</v>
      </c>
      <c r="C9" s="22">
        <v>28.1</v>
      </c>
      <c r="D9" s="22">
        <v>28.1</v>
      </c>
      <c r="E9" s="26">
        <v>10</v>
      </c>
      <c r="F9" s="26">
        <v>10</v>
      </c>
      <c r="G9" s="13">
        <f t="shared" ref="G9" si="3">F9/C9</f>
        <v>0.35587188612099641</v>
      </c>
      <c r="H9" s="13">
        <f t="shared" ref="H9" si="4">F9/D9</f>
        <v>0.35587188612099641</v>
      </c>
      <c r="I9" s="13">
        <f t="shared" ref="I9" si="5">F9/E9</f>
        <v>1</v>
      </c>
    </row>
    <row r="10" spans="1:9" ht="38.25" x14ac:dyDescent="0.2">
      <c r="A10" s="8" t="s">
        <v>7</v>
      </c>
      <c r="B10" s="9">
        <v>106</v>
      </c>
      <c r="C10" s="22">
        <v>71212.800000000003</v>
      </c>
      <c r="D10" s="22">
        <v>71219</v>
      </c>
      <c r="E10" s="26">
        <v>58654.400000000001</v>
      </c>
      <c r="F10" s="26">
        <v>58654.400000000001</v>
      </c>
      <c r="G10" s="13">
        <f t="shared" si="0"/>
        <v>0.82364968095623259</v>
      </c>
      <c r="H10" s="13">
        <f t="shared" si="1"/>
        <v>0.82357797778682662</v>
      </c>
      <c r="I10" s="13">
        <f t="shared" si="2"/>
        <v>1</v>
      </c>
    </row>
    <row r="11" spans="1:9" x14ac:dyDescent="0.2">
      <c r="A11" s="8" t="s">
        <v>8</v>
      </c>
      <c r="B11" s="9">
        <v>111</v>
      </c>
      <c r="C11" s="22">
        <v>129033.3</v>
      </c>
      <c r="D11" s="22">
        <v>30774.3</v>
      </c>
      <c r="E11" s="26">
        <v>0</v>
      </c>
      <c r="F11" s="26">
        <v>0</v>
      </c>
      <c r="G11" s="13">
        <f t="shared" ref="G11" si="6">F11/C11</f>
        <v>0</v>
      </c>
      <c r="H11" s="13">
        <f t="shared" ref="H11" si="7">F11/D11</f>
        <v>0</v>
      </c>
      <c r="I11" s="13">
        <v>0</v>
      </c>
    </row>
    <row r="12" spans="1:9" x14ac:dyDescent="0.2">
      <c r="A12" s="8" t="s">
        <v>9</v>
      </c>
      <c r="B12" s="9">
        <v>113</v>
      </c>
      <c r="C12" s="22">
        <v>433650.7</v>
      </c>
      <c r="D12" s="22">
        <v>434977.1</v>
      </c>
      <c r="E12" s="26">
        <v>290275</v>
      </c>
      <c r="F12" s="26">
        <v>289602.59999999998</v>
      </c>
      <c r="G12" s="13">
        <f t="shared" si="0"/>
        <v>0.66782458785377252</v>
      </c>
      <c r="H12" s="13">
        <f t="shared" si="1"/>
        <v>0.66578815298552496</v>
      </c>
      <c r="I12" s="13">
        <f t="shared" si="2"/>
        <v>0.99768357591938672</v>
      </c>
    </row>
    <row r="13" spans="1:9" s="3" customFormat="1" ht="25.5" x14ac:dyDescent="0.2">
      <c r="A13" s="10" t="s">
        <v>43</v>
      </c>
      <c r="B13" s="7">
        <v>300</v>
      </c>
      <c r="C13" s="23">
        <f>SUM(C14:C16)</f>
        <v>129630.70000000001</v>
      </c>
      <c r="D13" s="23">
        <f>SUM(D14:D16)</f>
        <v>152387.19999999998</v>
      </c>
      <c r="E13" s="28">
        <f t="shared" ref="E13:F13" si="8">SUM(E14:E16)</f>
        <v>99311.999999999985</v>
      </c>
      <c r="F13" s="28">
        <f t="shared" si="8"/>
        <v>99186.4</v>
      </c>
      <c r="G13" s="12">
        <f t="shared" si="0"/>
        <v>0.76514591065233761</v>
      </c>
      <c r="H13" s="12">
        <f t="shared" si="1"/>
        <v>0.65088406375338614</v>
      </c>
      <c r="I13" s="12">
        <f t="shared" si="2"/>
        <v>0.99873529885613022</v>
      </c>
    </row>
    <row r="14" spans="1:9" x14ac:dyDescent="0.2">
      <c r="A14" s="8" t="s">
        <v>10</v>
      </c>
      <c r="B14" s="9">
        <v>304</v>
      </c>
      <c r="C14" s="22">
        <v>9857.6</v>
      </c>
      <c r="D14" s="22">
        <v>9411.2999999999993</v>
      </c>
      <c r="E14" s="26">
        <v>6608.4</v>
      </c>
      <c r="F14" s="26">
        <v>6482.8</v>
      </c>
      <c r="G14" s="13">
        <f t="shared" si="0"/>
        <v>0.65764486284694046</v>
      </c>
      <c r="H14" s="13">
        <f t="shared" si="1"/>
        <v>0.68883151105585849</v>
      </c>
      <c r="I14" s="13">
        <f t="shared" si="2"/>
        <v>0.98099388656860975</v>
      </c>
    </row>
    <row r="15" spans="1:9" ht="38.25" x14ac:dyDescent="0.2">
      <c r="A15" s="8" t="s">
        <v>11</v>
      </c>
      <c r="B15" s="9">
        <v>309</v>
      </c>
      <c r="C15" s="22">
        <v>112500.5</v>
      </c>
      <c r="D15" s="22">
        <v>135703.29999999999</v>
      </c>
      <c r="E15" s="26">
        <v>90078.2</v>
      </c>
      <c r="F15" s="26">
        <v>90078.2</v>
      </c>
      <c r="G15" s="13">
        <f t="shared" si="0"/>
        <v>0.80069155248198898</v>
      </c>
      <c r="H15" s="13">
        <f t="shared" si="1"/>
        <v>0.66378783714176448</v>
      </c>
      <c r="I15" s="13">
        <f t="shared" si="2"/>
        <v>1</v>
      </c>
    </row>
    <row r="16" spans="1:9" ht="25.5" x14ac:dyDescent="0.2">
      <c r="A16" s="8" t="s">
        <v>12</v>
      </c>
      <c r="B16" s="9">
        <v>314</v>
      </c>
      <c r="C16" s="22">
        <v>7272.6</v>
      </c>
      <c r="D16" s="22">
        <v>7272.6</v>
      </c>
      <c r="E16" s="26">
        <v>2625.4</v>
      </c>
      <c r="F16" s="26">
        <v>2625.4</v>
      </c>
      <c r="G16" s="13">
        <f t="shared" si="0"/>
        <v>0.3609988174793059</v>
      </c>
      <c r="H16" s="13">
        <f t="shared" si="1"/>
        <v>0.3609988174793059</v>
      </c>
      <c r="I16" s="13">
        <f t="shared" si="2"/>
        <v>1</v>
      </c>
    </row>
    <row r="17" spans="1:9" s="3" customFormat="1" x14ac:dyDescent="0.2">
      <c r="A17" s="10" t="s">
        <v>44</v>
      </c>
      <c r="B17" s="7">
        <v>400</v>
      </c>
      <c r="C17" s="23">
        <f>SUM(C18:C23)</f>
        <v>1888598.2000000002</v>
      </c>
      <c r="D17" s="23">
        <f>SUM(D18:D23)</f>
        <v>2082015.6</v>
      </c>
      <c r="E17" s="23">
        <f t="shared" ref="E17:F17" si="9">SUM(E18:E23)</f>
        <v>1150069.5</v>
      </c>
      <c r="F17" s="23">
        <f t="shared" si="9"/>
        <v>1148231.8</v>
      </c>
      <c r="G17" s="12">
        <f t="shared" si="0"/>
        <v>0.60798098822714108</v>
      </c>
      <c r="H17" s="12">
        <f t="shared" si="1"/>
        <v>0.55150009442772663</v>
      </c>
      <c r="I17" s="12">
        <f t="shared" si="2"/>
        <v>0.99840209656894652</v>
      </c>
    </row>
    <row r="18" spans="1:9" x14ac:dyDescent="0.2">
      <c r="A18" s="8" t="s">
        <v>13</v>
      </c>
      <c r="B18" s="9">
        <v>401</v>
      </c>
      <c r="C18" s="22">
        <v>2155.9</v>
      </c>
      <c r="D18" s="22">
        <v>8536</v>
      </c>
      <c r="E18" s="26">
        <v>2507.4</v>
      </c>
      <c r="F18" s="26">
        <v>734.3</v>
      </c>
      <c r="G18" s="13">
        <f t="shared" ref="G18" si="10">F18/C18</f>
        <v>0.34060021336796692</v>
      </c>
      <c r="H18" s="13">
        <f t="shared" ref="H18" si="11">F18/D18</f>
        <v>8.6023898781630734E-2</v>
      </c>
      <c r="I18" s="13">
        <f t="shared" ref="I18" si="12">F18/E18</f>
        <v>0.29285315466219985</v>
      </c>
    </row>
    <row r="19" spans="1:9" x14ac:dyDescent="0.2">
      <c r="A19" s="8" t="s">
        <v>14</v>
      </c>
      <c r="B19" s="9">
        <v>405</v>
      </c>
      <c r="C19" s="22">
        <v>7603.1</v>
      </c>
      <c r="D19" s="22">
        <v>17182.099999999999</v>
      </c>
      <c r="E19" s="26">
        <v>5543</v>
      </c>
      <c r="F19" s="26">
        <v>5531.3</v>
      </c>
      <c r="G19" s="13">
        <f t="shared" si="0"/>
        <v>0.72750588575712538</v>
      </c>
      <c r="H19" s="13">
        <f t="shared" si="1"/>
        <v>0.3219222330215748</v>
      </c>
      <c r="I19" s="13">
        <f t="shared" si="2"/>
        <v>0.99788922965902949</v>
      </c>
    </row>
    <row r="20" spans="1:9" x14ac:dyDescent="0.2">
      <c r="A20" s="8" t="s">
        <v>15</v>
      </c>
      <c r="B20" s="9">
        <v>408</v>
      </c>
      <c r="C20" s="22">
        <v>126653.2</v>
      </c>
      <c r="D20" s="22">
        <v>126653.2</v>
      </c>
      <c r="E20" s="26">
        <v>95829</v>
      </c>
      <c r="F20" s="26">
        <v>95829</v>
      </c>
      <c r="G20" s="13">
        <f t="shared" si="0"/>
        <v>0.75662517804524487</v>
      </c>
      <c r="H20" s="13">
        <f t="shared" si="1"/>
        <v>0.75662517804524487</v>
      </c>
      <c r="I20" s="13">
        <f t="shared" si="2"/>
        <v>1</v>
      </c>
    </row>
    <row r="21" spans="1:9" x14ac:dyDescent="0.2">
      <c r="A21" s="8" t="s">
        <v>16</v>
      </c>
      <c r="B21" s="9">
        <v>409</v>
      </c>
      <c r="C21" s="22">
        <v>1396947.5</v>
      </c>
      <c r="D21" s="22">
        <v>1616145.3</v>
      </c>
      <c r="E21" s="26">
        <v>818964.3</v>
      </c>
      <c r="F21" s="26">
        <v>818964.3</v>
      </c>
      <c r="G21" s="13">
        <f t="shared" si="0"/>
        <v>0.58625274034994157</v>
      </c>
      <c r="H21" s="13">
        <f t="shared" si="1"/>
        <v>0.50673927647470807</v>
      </c>
      <c r="I21" s="13">
        <f t="shared" si="2"/>
        <v>1</v>
      </c>
    </row>
    <row r="22" spans="1:9" x14ac:dyDescent="0.2">
      <c r="A22" s="8" t="s">
        <v>17</v>
      </c>
      <c r="B22" s="9">
        <v>410</v>
      </c>
      <c r="C22" s="22">
        <v>15572.1</v>
      </c>
      <c r="D22" s="22">
        <v>15212.9</v>
      </c>
      <c r="E22" s="26">
        <v>6649.3</v>
      </c>
      <c r="F22" s="26">
        <v>6649.3</v>
      </c>
      <c r="G22" s="13">
        <f t="shared" si="0"/>
        <v>0.42700085409161259</v>
      </c>
      <c r="H22" s="13">
        <f t="shared" si="1"/>
        <v>0.43708300192599703</v>
      </c>
      <c r="I22" s="13">
        <f t="shared" si="2"/>
        <v>1</v>
      </c>
    </row>
    <row r="23" spans="1:9" x14ac:dyDescent="0.2">
      <c r="A23" s="8" t="s">
        <v>18</v>
      </c>
      <c r="B23" s="9">
        <v>412</v>
      </c>
      <c r="C23" s="22">
        <v>339666.4</v>
      </c>
      <c r="D23" s="22">
        <v>298286.09999999998</v>
      </c>
      <c r="E23" s="26">
        <v>220576.5</v>
      </c>
      <c r="F23" s="26">
        <v>220523.6</v>
      </c>
      <c r="G23" s="13">
        <f t="shared" si="0"/>
        <v>0.64923583845796928</v>
      </c>
      <c r="H23" s="13">
        <f t="shared" si="1"/>
        <v>0.73930230071062653</v>
      </c>
      <c r="I23" s="13">
        <f t="shared" si="2"/>
        <v>0.9997601739079186</v>
      </c>
    </row>
    <row r="24" spans="1:9" s="3" customFormat="1" x14ac:dyDescent="0.2">
      <c r="A24" s="10" t="s">
        <v>45</v>
      </c>
      <c r="B24" s="7">
        <v>500</v>
      </c>
      <c r="C24" s="23">
        <f>SUM(C25:C28)</f>
        <v>1574533.0999999999</v>
      </c>
      <c r="D24" s="23">
        <f>SUM(D25:D28)</f>
        <v>2201477.7999999998</v>
      </c>
      <c r="E24" s="28">
        <f t="shared" ref="E24:F24" si="13">SUM(E25:E28)</f>
        <v>1331268.9000000001</v>
      </c>
      <c r="F24" s="28">
        <f t="shared" si="13"/>
        <v>1319622.3</v>
      </c>
      <c r="G24" s="12">
        <f t="shared" si="0"/>
        <v>0.83810387981046586</v>
      </c>
      <c r="H24" s="12">
        <f t="shared" si="1"/>
        <v>0.59942566761290994</v>
      </c>
      <c r="I24" s="12">
        <f t="shared" si="2"/>
        <v>0.99125150448568278</v>
      </c>
    </row>
    <row r="25" spans="1:9" x14ac:dyDescent="0.2">
      <c r="A25" s="8" t="s">
        <v>19</v>
      </c>
      <c r="B25" s="9">
        <v>501</v>
      </c>
      <c r="C25" s="22">
        <v>209598.4</v>
      </c>
      <c r="D25" s="22">
        <v>263574.2</v>
      </c>
      <c r="E25" s="26">
        <v>120929.60000000001</v>
      </c>
      <c r="F25" s="26">
        <v>118860.7</v>
      </c>
      <c r="G25" s="13">
        <f t="shared" si="0"/>
        <v>0.56708782128107849</v>
      </c>
      <c r="H25" s="13">
        <f t="shared" si="1"/>
        <v>0.45095726364720062</v>
      </c>
      <c r="I25" s="13">
        <f t="shared" si="2"/>
        <v>0.98289169897196382</v>
      </c>
    </row>
    <row r="26" spans="1:9" x14ac:dyDescent="0.2">
      <c r="A26" s="8" t="s">
        <v>20</v>
      </c>
      <c r="B26" s="9">
        <v>502</v>
      </c>
      <c r="C26" s="22">
        <v>433871.4</v>
      </c>
      <c r="D26" s="22">
        <v>833034.3</v>
      </c>
      <c r="E26" s="26">
        <v>729270.3</v>
      </c>
      <c r="F26" s="26">
        <v>728911.5</v>
      </c>
      <c r="G26" s="13">
        <f t="shared" si="0"/>
        <v>1.6800173968599912</v>
      </c>
      <c r="H26" s="13">
        <f t="shared" si="1"/>
        <v>0.87500778779457211</v>
      </c>
      <c r="I26" s="13">
        <f t="shared" si="2"/>
        <v>0.99950800135423035</v>
      </c>
    </row>
    <row r="27" spans="1:9" x14ac:dyDescent="0.2">
      <c r="A27" s="8" t="s">
        <v>21</v>
      </c>
      <c r="B27" s="9">
        <v>503</v>
      </c>
      <c r="C27" s="22">
        <v>870044.6</v>
      </c>
      <c r="D27" s="22">
        <v>1043668.5</v>
      </c>
      <c r="E27" s="26">
        <v>435823.7</v>
      </c>
      <c r="F27" s="26">
        <v>426786.8</v>
      </c>
      <c r="G27" s="13">
        <f t="shared" si="0"/>
        <v>0.49053439329432075</v>
      </c>
      <c r="H27" s="13">
        <f t="shared" si="1"/>
        <v>0.40892946371381333</v>
      </c>
      <c r="I27" s="13">
        <f t="shared" si="2"/>
        <v>0.97926478068999001</v>
      </c>
    </row>
    <row r="28" spans="1:9" ht="25.5" x14ac:dyDescent="0.2">
      <c r="A28" s="8" t="s">
        <v>22</v>
      </c>
      <c r="B28" s="9">
        <v>505</v>
      </c>
      <c r="C28" s="22">
        <v>61018.7</v>
      </c>
      <c r="D28" s="22">
        <v>61200.800000000003</v>
      </c>
      <c r="E28" s="26">
        <v>45245.3</v>
      </c>
      <c r="F28" s="26">
        <v>45063.3</v>
      </c>
      <c r="G28" s="13">
        <f t="shared" si="0"/>
        <v>0.73851622535386696</v>
      </c>
      <c r="H28" s="13">
        <f t="shared" si="1"/>
        <v>0.73631880629011381</v>
      </c>
      <c r="I28" s="13">
        <f t="shared" si="2"/>
        <v>0.99597748274406406</v>
      </c>
    </row>
    <row r="29" spans="1:9" s="3" customFormat="1" x14ac:dyDescent="0.2">
      <c r="A29" s="1" t="s">
        <v>46</v>
      </c>
      <c r="B29" s="7">
        <v>600</v>
      </c>
      <c r="C29" s="23">
        <f>SUM(C30)</f>
        <v>168.6</v>
      </c>
      <c r="D29" s="23">
        <f>SUM(D30)</f>
        <v>168.6</v>
      </c>
      <c r="E29" s="23">
        <f t="shared" ref="E29:F29" si="14">SUM(E30)</f>
        <v>0</v>
      </c>
      <c r="F29" s="23">
        <f t="shared" si="14"/>
        <v>0</v>
      </c>
      <c r="G29" s="12">
        <f t="shared" ref="G29:G30" si="15">F29/C29</f>
        <v>0</v>
      </c>
      <c r="H29" s="12">
        <f t="shared" ref="H29:H30" si="16">F29/D29</f>
        <v>0</v>
      </c>
      <c r="I29" s="12">
        <v>0</v>
      </c>
    </row>
    <row r="30" spans="1:9" ht="25.5" x14ac:dyDescent="0.2">
      <c r="A30" s="8" t="s">
        <v>23</v>
      </c>
      <c r="B30" s="9">
        <v>605</v>
      </c>
      <c r="C30" s="22">
        <v>168.6</v>
      </c>
      <c r="D30" s="22">
        <v>168.6</v>
      </c>
      <c r="E30" s="26">
        <v>0</v>
      </c>
      <c r="F30" s="26">
        <v>0</v>
      </c>
      <c r="G30" s="13">
        <f t="shared" si="15"/>
        <v>0</v>
      </c>
      <c r="H30" s="13">
        <f t="shared" si="16"/>
        <v>0</v>
      </c>
      <c r="I30" s="13">
        <v>0</v>
      </c>
    </row>
    <row r="31" spans="1:9" s="3" customFormat="1" x14ac:dyDescent="0.2">
      <c r="A31" s="10" t="s">
        <v>48</v>
      </c>
      <c r="B31" s="7">
        <v>700</v>
      </c>
      <c r="C31" s="23">
        <f>SUM(C32:C36)</f>
        <v>6360719.9000000004</v>
      </c>
      <c r="D31" s="23">
        <f>SUM(D32:D36)</f>
        <v>6985881.7000000002</v>
      </c>
      <c r="E31" s="28">
        <f t="shared" ref="E31:F31" si="17">SUM(E32:E36)</f>
        <v>3942397.1999999997</v>
      </c>
      <c r="F31" s="28">
        <f t="shared" si="17"/>
        <v>3839800.9999999995</v>
      </c>
      <c r="G31" s="12">
        <f t="shared" si="0"/>
        <v>0.60367396464038592</v>
      </c>
      <c r="H31" s="12">
        <f t="shared" si="1"/>
        <v>0.54965159229650273</v>
      </c>
      <c r="I31" s="12">
        <f t="shared" si="2"/>
        <v>0.97397618890354321</v>
      </c>
    </row>
    <row r="32" spans="1:9" x14ac:dyDescent="0.2">
      <c r="A32" s="8" t="s">
        <v>24</v>
      </c>
      <c r="B32" s="9">
        <v>701</v>
      </c>
      <c r="C32" s="22">
        <v>1910164.2</v>
      </c>
      <c r="D32" s="22">
        <v>1938887.4</v>
      </c>
      <c r="E32" s="26">
        <v>1304835.3999999999</v>
      </c>
      <c r="F32" s="26">
        <v>1226544.7</v>
      </c>
      <c r="G32" s="13">
        <f t="shared" si="0"/>
        <v>0.64211479829849183</v>
      </c>
      <c r="H32" s="13">
        <f t="shared" si="1"/>
        <v>0.63260233678345634</v>
      </c>
      <c r="I32" s="13">
        <f t="shared" si="2"/>
        <v>0.93999955856501138</v>
      </c>
    </row>
    <row r="33" spans="1:9" x14ac:dyDescent="0.2">
      <c r="A33" s="8" t="s">
        <v>25</v>
      </c>
      <c r="B33" s="9">
        <v>702</v>
      </c>
      <c r="C33" s="22">
        <v>3505969.9</v>
      </c>
      <c r="D33" s="22">
        <v>3675882.4</v>
      </c>
      <c r="E33" s="26">
        <v>1973782.7</v>
      </c>
      <c r="F33" s="26">
        <v>1949762.4</v>
      </c>
      <c r="G33" s="13">
        <f t="shared" si="0"/>
        <v>0.55612639458199564</v>
      </c>
      <c r="H33" s="13">
        <f t="shared" si="1"/>
        <v>0.53042023324794063</v>
      </c>
      <c r="I33" s="13">
        <f t="shared" si="2"/>
        <v>0.98783032194982756</v>
      </c>
    </row>
    <row r="34" spans="1:9" x14ac:dyDescent="0.2">
      <c r="A34" s="8" t="s">
        <v>26</v>
      </c>
      <c r="B34" s="9">
        <v>703</v>
      </c>
      <c r="C34" s="22">
        <v>322149.40000000002</v>
      </c>
      <c r="D34" s="22">
        <v>328924.7</v>
      </c>
      <c r="E34" s="26">
        <v>238503.5</v>
      </c>
      <c r="F34" s="26">
        <v>238418.4</v>
      </c>
      <c r="G34" s="13">
        <f t="shared" si="0"/>
        <v>0.74008643194741319</v>
      </c>
      <c r="H34" s="13">
        <f t="shared" si="1"/>
        <v>0.72484188630406898</v>
      </c>
      <c r="I34" s="13">
        <f t="shared" si="2"/>
        <v>0.99964319181898798</v>
      </c>
    </row>
    <row r="35" spans="1:9" x14ac:dyDescent="0.2">
      <c r="A35" s="8" t="s">
        <v>27</v>
      </c>
      <c r="B35" s="9">
        <v>707</v>
      </c>
      <c r="C35" s="22">
        <v>487054.9</v>
      </c>
      <c r="D35" s="22">
        <v>850308.9</v>
      </c>
      <c r="E35" s="26">
        <v>292499.90000000002</v>
      </c>
      <c r="F35" s="26">
        <v>292299.8</v>
      </c>
      <c r="G35" s="13">
        <f t="shared" si="0"/>
        <v>0.60013727405267858</v>
      </c>
      <c r="H35" s="13">
        <f t="shared" si="1"/>
        <v>0.34375719223919682</v>
      </c>
      <c r="I35" s="13">
        <f t="shared" si="2"/>
        <v>0.99931589720201597</v>
      </c>
    </row>
    <row r="36" spans="1:9" x14ac:dyDescent="0.2">
      <c r="A36" s="8" t="s">
        <v>28</v>
      </c>
      <c r="B36" s="9">
        <v>709</v>
      </c>
      <c r="C36" s="22">
        <v>135381.5</v>
      </c>
      <c r="D36" s="22">
        <v>191878.3</v>
      </c>
      <c r="E36" s="26">
        <v>132775.70000000001</v>
      </c>
      <c r="F36" s="26">
        <v>132775.70000000001</v>
      </c>
      <c r="G36" s="13">
        <f t="shared" si="0"/>
        <v>0.98075217071756493</v>
      </c>
      <c r="H36" s="13">
        <f t="shared" si="1"/>
        <v>0.69197871776016373</v>
      </c>
      <c r="I36" s="13">
        <f t="shared" si="2"/>
        <v>1</v>
      </c>
    </row>
    <row r="37" spans="1:9" s="3" customFormat="1" x14ac:dyDescent="0.2">
      <c r="A37" s="14" t="s">
        <v>47</v>
      </c>
      <c r="B37" s="7">
        <v>800</v>
      </c>
      <c r="C37" s="23">
        <f>SUM(C38:C39)</f>
        <v>200185.3</v>
      </c>
      <c r="D37" s="23">
        <f>SUM(D38:D39)</f>
        <v>200249.3</v>
      </c>
      <c r="E37" s="23">
        <f t="shared" ref="E37:F37" si="18">SUM(E38:E39)</f>
        <v>150572.9</v>
      </c>
      <c r="F37" s="23">
        <f t="shared" si="18"/>
        <v>150153.1</v>
      </c>
      <c r="G37" s="12">
        <f t="shared" si="0"/>
        <v>0.75007055962650615</v>
      </c>
      <c r="H37" s="12">
        <f t="shared" si="1"/>
        <v>0.74983083586309673</v>
      </c>
      <c r="I37" s="12">
        <f t="shared" si="2"/>
        <v>0.99721198170454317</v>
      </c>
    </row>
    <row r="38" spans="1:9" x14ac:dyDescent="0.2">
      <c r="A38" s="8" t="s">
        <v>29</v>
      </c>
      <c r="B38" s="9">
        <v>801</v>
      </c>
      <c r="C38" s="22">
        <v>194235.5</v>
      </c>
      <c r="D38" s="22">
        <v>194649.5</v>
      </c>
      <c r="E38" s="26">
        <v>146058.6</v>
      </c>
      <c r="F38" s="26">
        <v>145644.6</v>
      </c>
      <c r="G38" s="13">
        <f t="shared" si="0"/>
        <v>0.74983512282770148</v>
      </c>
      <c r="H38" s="13">
        <f t="shared" si="1"/>
        <v>0.74824029858797481</v>
      </c>
      <c r="I38" s="13">
        <f t="shared" si="2"/>
        <v>0.99716552123599711</v>
      </c>
    </row>
    <row r="39" spans="1:9" ht="14.25" customHeight="1" x14ac:dyDescent="0.2">
      <c r="A39" s="8" t="s">
        <v>30</v>
      </c>
      <c r="B39" s="9">
        <v>804</v>
      </c>
      <c r="C39" s="22">
        <v>5949.8</v>
      </c>
      <c r="D39" s="22">
        <v>5599.8</v>
      </c>
      <c r="E39" s="26">
        <v>4514.3</v>
      </c>
      <c r="F39" s="26">
        <v>4508.5</v>
      </c>
      <c r="G39" s="13">
        <f t="shared" si="0"/>
        <v>0.75775656324582341</v>
      </c>
      <c r="H39" s="13">
        <f t="shared" si="1"/>
        <v>0.80511803992999742</v>
      </c>
      <c r="I39" s="13">
        <f t="shared" si="2"/>
        <v>0.99871519393925967</v>
      </c>
    </row>
    <row r="40" spans="1:9" s="3" customFormat="1" x14ac:dyDescent="0.2">
      <c r="A40" s="15" t="s">
        <v>49</v>
      </c>
      <c r="B40" s="7">
        <v>900</v>
      </c>
      <c r="C40" s="23">
        <f>SUM(C41)</f>
        <v>5521.4</v>
      </c>
      <c r="D40" s="23">
        <f>SUM(D41)</f>
        <v>5521.4</v>
      </c>
      <c r="E40" s="23">
        <f t="shared" ref="E40:F40" si="19">SUM(E41)</f>
        <v>1350.5</v>
      </c>
      <c r="F40" s="23">
        <f t="shared" si="19"/>
        <v>668.4</v>
      </c>
      <c r="G40" s="12">
        <f t="shared" ref="G40:G41" si="20">F40/C40</f>
        <v>0.12105625384866157</v>
      </c>
      <c r="H40" s="12">
        <f t="shared" ref="H40:H41" si="21">F40/D40</f>
        <v>0.12105625384866157</v>
      </c>
      <c r="I40" s="12">
        <f t="shared" ref="I40:I41" si="22">F40/E40</f>
        <v>0.49492780451684559</v>
      </c>
    </row>
    <row r="41" spans="1:9" x14ac:dyDescent="0.2">
      <c r="A41" s="8" t="s">
        <v>31</v>
      </c>
      <c r="B41" s="9">
        <v>909</v>
      </c>
      <c r="C41" s="22">
        <v>5521.4</v>
      </c>
      <c r="D41" s="22">
        <v>5521.4</v>
      </c>
      <c r="E41" s="26">
        <v>1350.5</v>
      </c>
      <c r="F41" s="26">
        <v>668.4</v>
      </c>
      <c r="G41" s="13">
        <f t="shared" si="20"/>
        <v>0.12105625384866157</v>
      </c>
      <c r="H41" s="13">
        <f t="shared" si="21"/>
        <v>0.12105625384866157</v>
      </c>
      <c r="I41" s="13">
        <f t="shared" si="22"/>
        <v>0.49492780451684559</v>
      </c>
    </row>
    <row r="42" spans="1:9" s="3" customFormat="1" x14ac:dyDescent="0.2">
      <c r="A42" s="16" t="s">
        <v>50</v>
      </c>
      <c r="B42" s="7">
        <v>1000</v>
      </c>
      <c r="C42" s="23">
        <f>SUM(C43:C47)</f>
        <v>392423.5</v>
      </c>
      <c r="D42" s="23">
        <f>SUM(D43:D47)</f>
        <v>401243.10000000003</v>
      </c>
      <c r="E42" s="28">
        <f t="shared" ref="E42:F42" si="23">SUM(E43:E47)</f>
        <v>246819.7</v>
      </c>
      <c r="F42" s="23">
        <f t="shared" si="23"/>
        <v>242104.8</v>
      </c>
      <c r="G42" s="12">
        <f t="shared" si="0"/>
        <v>0.61694776179306288</v>
      </c>
      <c r="H42" s="12">
        <f t="shared" si="1"/>
        <v>0.60338682459586213</v>
      </c>
      <c r="I42" s="12">
        <f t="shared" si="2"/>
        <v>0.98089739190186187</v>
      </c>
    </row>
    <row r="43" spans="1:9" x14ac:dyDescent="0.2">
      <c r="A43" s="8" t="s">
        <v>32</v>
      </c>
      <c r="B43" s="9">
        <v>1001</v>
      </c>
      <c r="C43" s="22">
        <v>7817.3</v>
      </c>
      <c r="D43" s="22">
        <v>7317.3</v>
      </c>
      <c r="E43" s="26">
        <v>5322.2</v>
      </c>
      <c r="F43" s="26">
        <v>5322.2</v>
      </c>
      <c r="G43" s="13">
        <f t="shared" si="0"/>
        <v>0.6808233021631509</v>
      </c>
      <c r="H43" s="13">
        <f t="shared" si="1"/>
        <v>0.72734478564497829</v>
      </c>
      <c r="I43" s="13">
        <f t="shared" si="2"/>
        <v>1</v>
      </c>
    </row>
    <row r="44" spans="1:9" x14ac:dyDescent="0.2">
      <c r="A44" s="8" t="s">
        <v>33</v>
      </c>
      <c r="B44" s="9">
        <v>1002</v>
      </c>
      <c r="C44" s="22">
        <v>23942.1</v>
      </c>
      <c r="D44" s="22">
        <v>23564.400000000001</v>
      </c>
      <c r="E44" s="26">
        <v>20137.7</v>
      </c>
      <c r="F44" s="26">
        <v>20136.3</v>
      </c>
      <c r="G44" s="13">
        <f t="shared" si="0"/>
        <v>0.84104151264926641</v>
      </c>
      <c r="H44" s="13">
        <f t="shared" si="1"/>
        <v>0.85452207567347349</v>
      </c>
      <c r="I44" s="13">
        <f t="shared" si="2"/>
        <v>0.99993047865446394</v>
      </c>
    </row>
    <row r="45" spans="1:9" x14ac:dyDescent="0.2">
      <c r="A45" s="8" t="s">
        <v>34</v>
      </c>
      <c r="B45" s="9">
        <v>1003</v>
      </c>
      <c r="C45" s="22">
        <v>18231.8</v>
      </c>
      <c r="D45" s="22">
        <v>20130.5</v>
      </c>
      <c r="E45" s="26">
        <v>3765</v>
      </c>
      <c r="F45" s="26">
        <v>3765</v>
      </c>
      <c r="G45" s="13">
        <f t="shared" si="0"/>
        <v>0.20650731140095877</v>
      </c>
      <c r="H45" s="13">
        <f t="shared" si="1"/>
        <v>0.18702963165346118</v>
      </c>
      <c r="I45" s="13">
        <f t="shared" si="2"/>
        <v>1</v>
      </c>
    </row>
    <row r="46" spans="1:9" x14ac:dyDescent="0.2">
      <c r="A46" s="8" t="s">
        <v>35</v>
      </c>
      <c r="B46" s="9">
        <v>1004</v>
      </c>
      <c r="C46" s="22">
        <v>209545.9</v>
      </c>
      <c r="D46" s="22">
        <v>218471.2</v>
      </c>
      <c r="E46" s="26">
        <v>114797.8</v>
      </c>
      <c r="F46" s="26">
        <v>112188</v>
      </c>
      <c r="G46" s="13">
        <f t="shared" si="0"/>
        <v>0.53538628052374204</v>
      </c>
      <c r="H46" s="13">
        <f t="shared" si="1"/>
        <v>0.51351390938485253</v>
      </c>
      <c r="I46" s="13">
        <f t="shared" si="2"/>
        <v>0.97726611485585957</v>
      </c>
    </row>
    <row r="47" spans="1:9" x14ac:dyDescent="0.2">
      <c r="A47" s="8" t="s">
        <v>36</v>
      </c>
      <c r="B47" s="9">
        <v>1006</v>
      </c>
      <c r="C47" s="22">
        <v>132886.39999999999</v>
      </c>
      <c r="D47" s="22">
        <v>131759.70000000001</v>
      </c>
      <c r="E47" s="26">
        <v>102797</v>
      </c>
      <c r="F47" s="26">
        <v>100693.3</v>
      </c>
      <c r="G47" s="13">
        <f t="shared" si="0"/>
        <v>0.75773969345245262</v>
      </c>
      <c r="H47" s="13">
        <f t="shared" si="1"/>
        <v>0.76421925672265489</v>
      </c>
      <c r="I47" s="13">
        <f t="shared" si="2"/>
        <v>0.97953539500179965</v>
      </c>
    </row>
    <row r="48" spans="1:9" s="3" customFormat="1" x14ac:dyDescent="0.2">
      <c r="A48" s="10" t="s">
        <v>51</v>
      </c>
      <c r="B48" s="7">
        <v>1100</v>
      </c>
      <c r="C48" s="23">
        <f>SUM(C49:C52)</f>
        <v>494806.4</v>
      </c>
      <c r="D48" s="23">
        <f>SUM(D49:D52)</f>
        <v>205435.69999999998</v>
      </c>
      <c r="E48" s="23">
        <f t="shared" ref="E48:F48" si="24">SUM(E49:E52)</f>
        <v>139637.79999999999</v>
      </c>
      <c r="F48" s="23">
        <f t="shared" si="24"/>
        <v>138385.5</v>
      </c>
      <c r="G48" s="12">
        <f t="shared" si="0"/>
        <v>0.27967605107775484</v>
      </c>
      <c r="H48" s="12">
        <f t="shared" si="1"/>
        <v>0.67361953156145704</v>
      </c>
      <c r="I48" s="12">
        <f t="shared" si="2"/>
        <v>0.99103179798020313</v>
      </c>
    </row>
    <row r="49" spans="1:9" x14ac:dyDescent="0.2">
      <c r="A49" s="8" t="s">
        <v>37</v>
      </c>
      <c r="B49" s="9">
        <v>1101</v>
      </c>
      <c r="C49" s="22">
        <v>170607.7</v>
      </c>
      <c r="D49" s="22">
        <v>172357.7</v>
      </c>
      <c r="E49" s="26">
        <v>114998.3</v>
      </c>
      <c r="F49" s="26">
        <v>113746</v>
      </c>
      <c r="G49" s="13">
        <f t="shared" si="0"/>
        <v>0.66671082254786851</v>
      </c>
      <c r="H49" s="13">
        <f t="shared" si="1"/>
        <v>0.65994150536935681</v>
      </c>
      <c r="I49" s="13">
        <f t="shared" si="2"/>
        <v>0.98911027380404748</v>
      </c>
    </row>
    <row r="50" spans="1:9" x14ac:dyDescent="0.2">
      <c r="A50" s="8" t="s">
        <v>63</v>
      </c>
      <c r="B50" s="9">
        <v>1102</v>
      </c>
      <c r="C50" s="22">
        <v>300000</v>
      </c>
      <c r="D50" s="22">
        <v>8879.2999999999993</v>
      </c>
      <c r="E50" s="26">
        <v>7945</v>
      </c>
      <c r="F50" s="26">
        <v>7945</v>
      </c>
      <c r="G50" s="13">
        <f t="shared" si="0"/>
        <v>2.6483333333333334E-2</v>
      </c>
      <c r="H50" s="13">
        <f t="shared" si="1"/>
        <v>0.89477774148863098</v>
      </c>
      <c r="I50" s="13">
        <f t="shared" si="2"/>
        <v>1</v>
      </c>
    </row>
    <row r="51" spans="1:9" x14ac:dyDescent="0.2">
      <c r="A51" s="8" t="s">
        <v>62</v>
      </c>
      <c r="B51" s="9">
        <v>1103</v>
      </c>
      <c r="C51" s="22">
        <v>714.4</v>
      </c>
      <c r="D51" s="22">
        <v>714.4</v>
      </c>
      <c r="E51" s="26">
        <v>0</v>
      </c>
      <c r="F51" s="26">
        <v>0</v>
      </c>
      <c r="G51" s="13">
        <f t="shared" si="0"/>
        <v>0</v>
      </c>
      <c r="H51" s="13">
        <f t="shared" si="1"/>
        <v>0</v>
      </c>
      <c r="I51" s="13">
        <v>0</v>
      </c>
    </row>
    <row r="52" spans="1:9" ht="25.5" x14ac:dyDescent="0.2">
      <c r="A52" s="8" t="s">
        <v>38</v>
      </c>
      <c r="B52" s="9">
        <v>1105</v>
      </c>
      <c r="C52" s="22">
        <v>23484.3</v>
      </c>
      <c r="D52" s="22">
        <v>23484.3</v>
      </c>
      <c r="E52" s="26">
        <v>16694.5</v>
      </c>
      <c r="F52" s="26">
        <v>16694.5</v>
      </c>
      <c r="G52" s="13">
        <f t="shared" si="0"/>
        <v>0.71087918311382503</v>
      </c>
      <c r="H52" s="13">
        <f t="shared" si="1"/>
        <v>0.71087918311382503</v>
      </c>
      <c r="I52" s="13">
        <f t="shared" si="2"/>
        <v>1</v>
      </c>
    </row>
    <row r="53" spans="1:9" s="3" customFormat="1" x14ac:dyDescent="0.2">
      <c r="A53" s="10" t="s">
        <v>52</v>
      </c>
      <c r="B53" s="7">
        <v>1200</v>
      </c>
      <c r="C53" s="23">
        <f>SUM(C54:C55)</f>
        <v>49025.1</v>
      </c>
      <c r="D53" s="23">
        <f>SUM(D54:D55)</f>
        <v>62822.1</v>
      </c>
      <c r="E53" s="23">
        <f t="shared" ref="E53:F53" si="25">SUM(E54:E55)</f>
        <v>47960.5</v>
      </c>
      <c r="F53" s="23">
        <f t="shared" si="25"/>
        <v>47960.5</v>
      </c>
      <c r="G53" s="12">
        <f t="shared" si="0"/>
        <v>0.97828459299420101</v>
      </c>
      <c r="H53" s="12">
        <f t="shared" si="1"/>
        <v>0.76343356876003832</v>
      </c>
      <c r="I53" s="12">
        <f t="shared" si="2"/>
        <v>1</v>
      </c>
    </row>
    <row r="54" spans="1:9" x14ac:dyDescent="0.2">
      <c r="A54" s="8" t="s">
        <v>39</v>
      </c>
      <c r="B54" s="9">
        <v>1202</v>
      </c>
      <c r="C54" s="22">
        <v>44941.1</v>
      </c>
      <c r="D54" s="22">
        <v>42414</v>
      </c>
      <c r="E54" s="26">
        <v>29879.1</v>
      </c>
      <c r="F54" s="26">
        <v>29879.1</v>
      </c>
      <c r="G54" s="13">
        <f t="shared" si="0"/>
        <v>0.66485021505926645</v>
      </c>
      <c r="H54" s="13">
        <f t="shared" si="1"/>
        <v>0.70446314896024897</v>
      </c>
      <c r="I54" s="13">
        <f t="shared" si="2"/>
        <v>1</v>
      </c>
    </row>
    <row r="55" spans="1:9" ht="25.5" x14ac:dyDescent="0.2">
      <c r="A55" s="8" t="s">
        <v>40</v>
      </c>
      <c r="B55" s="9">
        <v>1204</v>
      </c>
      <c r="C55" s="22">
        <v>4084</v>
      </c>
      <c r="D55" s="22">
        <v>20408.099999999999</v>
      </c>
      <c r="E55" s="26">
        <v>18081.400000000001</v>
      </c>
      <c r="F55" s="26">
        <v>18081.400000000001</v>
      </c>
      <c r="G55" s="13">
        <f t="shared" si="0"/>
        <v>4.4273751224289919</v>
      </c>
      <c r="H55" s="13">
        <f t="shared" si="1"/>
        <v>0.88599134657317447</v>
      </c>
      <c r="I55" s="13">
        <f t="shared" si="2"/>
        <v>1</v>
      </c>
    </row>
    <row r="56" spans="1:9" s="3" customFormat="1" ht="25.5" x14ac:dyDescent="0.2">
      <c r="A56" s="10" t="s">
        <v>53</v>
      </c>
      <c r="B56" s="7">
        <v>1300</v>
      </c>
      <c r="C56" s="23">
        <f>SUM(C57)</f>
        <v>5000</v>
      </c>
      <c r="D56" s="23">
        <f>SUM(D57)</f>
        <v>5000</v>
      </c>
      <c r="E56" s="23">
        <f t="shared" ref="E56:F56" si="26">SUM(E57)</f>
        <v>2201.6999999999998</v>
      </c>
      <c r="F56" s="23">
        <f t="shared" si="26"/>
        <v>2201.6999999999998</v>
      </c>
      <c r="G56" s="12">
        <f t="shared" si="0"/>
        <v>0.44033999999999995</v>
      </c>
      <c r="H56" s="12">
        <f t="shared" si="1"/>
        <v>0.44033999999999995</v>
      </c>
      <c r="I56" s="12">
        <f t="shared" si="2"/>
        <v>1</v>
      </c>
    </row>
    <row r="57" spans="1:9" ht="25.5" x14ac:dyDescent="0.2">
      <c r="A57" s="8" t="s">
        <v>41</v>
      </c>
      <c r="B57" s="9">
        <v>1301</v>
      </c>
      <c r="C57" s="22">
        <v>5000</v>
      </c>
      <c r="D57" s="22">
        <v>5000</v>
      </c>
      <c r="E57" s="27">
        <v>2201.6999999999998</v>
      </c>
      <c r="F57" s="27">
        <v>2201.6999999999998</v>
      </c>
      <c r="G57" s="13">
        <f t="shared" si="0"/>
        <v>0.44033999999999995</v>
      </c>
      <c r="H57" s="13">
        <f t="shared" si="1"/>
        <v>0.44033999999999995</v>
      </c>
      <c r="I57" s="13">
        <f t="shared" si="2"/>
        <v>1</v>
      </c>
    </row>
    <row r="58" spans="1:9" s="3" customFormat="1" x14ac:dyDescent="0.2">
      <c r="A58" s="17" t="s">
        <v>54</v>
      </c>
      <c r="B58" s="11"/>
      <c r="C58" s="23">
        <f>C5+C13+C17+C24+C29+C31+C37+C40+C42+C48+C53+C56</f>
        <v>11983990.300000001</v>
      </c>
      <c r="D58" s="23">
        <f>D5+D13+D17+D24+D29+D31+D37+D40+D42+D48+D53+D56</f>
        <v>13088247.4</v>
      </c>
      <c r="E58" s="28">
        <f t="shared" ref="E58:F58" si="27">E5+E13+E17+E24+E29+E31+E37+E40+E42+E48+E53+E56</f>
        <v>7665070.0000000009</v>
      </c>
      <c r="F58" s="23">
        <f t="shared" si="27"/>
        <v>7541122.4000000004</v>
      </c>
      <c r="G58" s="12">
        <f>F58/C58</f>
        <v>0.6292663971865865</v>
      </c>
      <c r="H58" s="12">
        <f>F58/D58</f>
        <v>0.57617511111533548</v>
      </c>
      <c r="I58" s="12">
        <f>F58/E58</f>
        <v>0.98382955406799932</v>
      </c>
    </row>
    <row r="59" spans="1:9" x14ac:dyDescent="0.2">
      <c r="A59" s="4"/>
      <c r="B59" s="4"/>
      <c r="C59" s="4"/>
      <c r="D59" s="18"/>
      <c r="E59" s="18"/>
      <c r="F59" s="18"/>
      <c r="G59" s="4"/>
      <c r="H59" s="4"/>
      <c r="I59" s="4"/>
    </row>
    <row r="60" spans="1:9" x14ac:dyDescent="0.2">
      <c r="D60" s="29"/>
      <c r="E60" s="29"/>
      <c r="F60" s="29"/>
    </row>
  </sheetData>
  <mergeCells count="1">
    <mergeCell ref="A2:I2"/>
  </mergeCells>
  <pageMargins left="0.55118110236220474" right="0.39370078740157483" top="0.39370078740157483" bottom="0.39370078740157483" header="0.51181102362204722" footer="0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01.10.2020</vt:lpstr>
      <vt:lpstr>'01.10.2020'!Заголовки_для_печати</vt:lpstr>
      <vt:lpstr>'01.10.2020'!Область_печати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Павловская Татьяна Александровна</cp:lastModifiedBy>
  <cp:lastPrinted>2020-09-07T10:07:49Z</cp:lastPrinted>
  <dcterms:created xsi:type="dcterms:W3CDTF">2018-10-15T10:08:07Z</dcterms:created>
  <dcterms:modified xsi:type="dcterms:W3CDTF">2020-10-07T05:35:49Z</dcterms:modified>
</cp:coreProperties>
</file>