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01.03.2020" sheetId="1" r:id="rId1"/>
  </sheets>
  <definedNames>
    <definedName name="_xlnm.Print_Titles" localSheetId="0">'01.03.2020'!$4:$4</definedName>
    <definedName name="_xlnm.Print_Area" localSheetId="0">'01.03.2020'!$A$1:$F$87</definedName>
  </definedNames>
  <calcPr fullCalcOnLoad="1"/>
</workbook>
</file>

<file path=xl/sharedStrings.xml><?xml version="1.0" encoding="utf-8"?>
<sst xmlns="http://schemas.openxmlformats.org/spreadsheetml/2006/main" count="91" uniqueCount="39">
  <si>
    <t>Местный бюджет</t>
  </si>
  <si>
    <t>Непрограммные расходы</t>
  </si>
  <si>
    <t>Бюджет автономного округа</t>
  </si>
  <si>
    <t>Федеральный бюджет</t>
  </si>
  <si>
    <t>Наименование муниципальной программы</t>
  </si>
  <si>
    <t>Процент исполнения к утвержденному плану</t>
  </si>
  <si>
    <t>Процент исполнения к уточненному плану</t>
  </si>
  <si>
    <t>ОСТАТКИ СРЕДСТВ из бюджета округа</t>
  </si>
  <si>
    <t>Программные расходы в т.ч.</t>
  </si>
  <si>
    <t>Ед.изм: тыс. рублей</t>
  </si>
  <si>
    <t xml:space="preserve">Утвержденный план </t>
  </si>
  <si>
    <t xml:space="preserve">Уточненный план на отчетный период </t>
  </si>
  <si>
    <t>Исполнено за отчетный период</t>
  </si>
  <si>
    <t xml:space="preserve">Муниципальная программа "Доступная среда в городе Ханты-Мансийске" </t>
  </si>
  <si>
    <t xml:space="preserve">Муниципальная программа "Социальная поддержка граждан города Ханты-Мансийска" 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</si>
  <si>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</si>
  <si>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>Муниципальная программа "Дети-сироты"</t>
  </si>
  <si>
    <t xml:space="preserve">Муниципальная программа "Развитие физической культуры и спорта в городе Ханты-Мансийске" 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</si>
  <si>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</si>
  <si>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</si>
  <si>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</si>
  <si>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</si>
  <si>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"Развитие жилищно-коммунального комплекса  и повышение энергетической эффективности  в городе  Ханты-Мансийске"</t>
  </si>
  <si>
    <t>Муниципальная программа "Развитие жилищного и дорожного хозяйства, благоустройство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</si>
  <si>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</si>
  <si>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</si>
  <si>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 xml:space="preserve">Муниципальная программа "Развитие транспортной системы города Ханты-Мансийска" </t>
  </si>
  <si>
    <t xml:space="preserve">Муниципальная программа "Содействие развитию садоводческих, огороднических и дачных некоммерческих объединений граждан в городе Ханты-Мансийске" 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</si>
  <si>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</si>
  <si>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</si>
  <si>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</si>
  <si>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>Муниципальная программа "Обеспечение градостроительной деятельности на территории города Ханты-Мансийска"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</si>
  <si>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</si>
  <si>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 xml:space="preserve">Муниципальная программа "Молодежь города Ханты-Мансийска" </t>
  </si>
  <si>
    <t xml:space="preserve">Муниципальная программа "Развитие муниципальной службы в городе Ханты-Мансийске" </t>
  </si>
  <si>
    <t xml:space="preserve">Муниципальная программа "Развитие отдельных секторов экономики города Ханты-Мансийска" </t>
  </si>
  <si>
    <t xml:space="preserve">Муниципальная программа "Развитие гражданского общества в городе Ханты-Мансийске" </t>
  </si>
  <si>
    <t>Всего программные расходы в т.ч.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</si>
  <si>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марта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</si>
</sst>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  <numFmt numFmtId="180" formatCode="0.00_ ;[Red]\-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Fill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2" applyNumberFormat="1" applyFont="1" applyFill="1" applyBorder="1" applyAlignment="1" applyProtection="1">
      <alignment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/>
      <protection hidden="1"/>
    </xf>
    <xf numFmtId="175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2" applyNumberFormat="1" applyFont="1" applyFill="1" applyBorder="1" applyAlignment="1" applyProtection="1">
      <alignment horizontal="center" vertical="center"/>
      <protection hidden="1"/>
    </xf>
    <xf numFmtId="175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12" xfId="52" applyNumberFormat="1" applyFont="1" applyFill="1" applyBorder="1" applyAlignment="1" applyProtection="1">
      <alignment horizontal="center" vertical="center"/>
      <protection hidden="1"/>
    </xf>
    <xf numFmtId="172" fontId="4" fillId="0" borderId="13" xfId="52" applyNumberFormat="1" applyFont="1" applyFill="1" applyBorder="1" applyAlignment="1" applyProtection="1">
      <alignment horizontal="center"/>
      <protection hidden="1"/>
    </xf>
    <xf numFmtId="173" fontId="4" fillId="0" borderId="13" xfId="52" applyNumberFormat="1" applyFont="1" applyFill="1" applyBorder="1" applyAlignment="1" applyProtection="1">
      <alignment horizontal="center" vertical="center"/>
      <protection hidden="1"/>
    </xf>
    <xf numFmtId="172" fontId="4" fillId="0" borderId="14" xfId="52" applyNumberFormat="1" applyFont="1" applyFill="1" applyBorder="1" applyAlignment="1" applyProtection="1">
      <alignment horizontal="center" vertical="center"/>
      <protection hidden="1"/>
    </xf>
    <xf numFmtId="173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172" fontId="4" fillId="0" borderId="0" xfId="52" applyNumberFormat="1" applyFont="1" applyFill="1" applyAlignment="1" applyProtection="1">
      <alignment/>
      <protection hidden="1"/>
    </xf>
    <xf numFmtId="172" fontId="3" fillId="0" borderId="0" xfId="52" applyNumberFormat="1" applyFont="1" applyFill="1" applyBorder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5" fillId="0" borderId="15" xfId="52" applyFont="1" applyBorder="1" applyAlignment="1">
      <alignment vertical="center" wrapText="1"/>
      <protection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2" applyNumberFormat="1" applyFont="1" applyFill="1" applyBorder="1" applyAlignment="1" applyProtection="1">
      <alignment horizontal="center" vertical="center"/>
      <protection hidden="1"/>
    </xf>
    <xf numFmtId="177" fontId="3" fillId="0" borderId="10" xfId="52" applyNumberFormat="1" applyFont="1" applyFill="1" applyBorder="1" applyAlignment="1" applyProtection="1">
      <alignment horizontal="center" vertical="center"/>
      <protection hidden="1"/>
    </xf>
    <xf numFmtId="177" fontId="4" fillId="0" borderId="13" xfId="52" applyNumberFormat="1" applyFont="1" applyFill="1" applyBorder="1" applyAlignment="1" applyProtection="1">
      <alignment horizontal="center" vertical="center"/>
      <protection hidden="1"/>
    </xf>
    <xf numFmtId="177" fontId="3" fillId="0" borderId="12" xfId="52" applyNumberFormat="1" applyFont="1" applyFill="1" applyBorder="1" applyAlignment="1" applyProtection="1">
      <alignment horizontal="center" vertical="center"/>
      <protection hidden="1"/>
    </xf>
    <xf numFmtId="177" fontId="4" fillId="0" borderId="14" xfId="52" applyNumberFormat="1" applyFont="1" applyFill="1" applyBorder="1" applyAlignment="1" applyProtection="1">
      <alignment horizontal="center" vertical="center"/>
      <protection hidden="1"/>
    </xf>
    <xf numFmtId="177" fontId="3" fillId="0" borderId="16" xfId="52" applyNumberFormat="1" applyFont="1" applyFill="1" applyBorder="1" applyAlignment="1" applyProtection="1">
      <alignment horizontal="center" vertical="center"/>
      <protection hidden="1"/>
    </xf>
    <xf numFmtId="177" fontId="4" fillId="0" borderId="17" xfId="52" applyNumberFormat="1" applyFont="1" applyFill="1" applyBorder="1" applyAlignment="1" applyProtection="1">
      <alignment horizontal="center" vertical="center"/>
      <protection hidden="1"/>
    </xf>
    <xf numFmtId="179" fontId="4" fillId="0" borderId="0" xfId="52" applyNumberFormat="1" applyFont="1" applyFill="1" applyAlignment="1" applyProtection="1">
      <alignment/>
      <protection hidden="1"/>
    </xf>
    <xf numFmtId="177" fontId="3" fillId="0" borderId="0" xfId="52" applyNumberFormat="1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zoomScaleSheetLayoutView="100" zoomScalePageLayoutView="0" workbookViewId="0" topLeftCell="A1">
      <selection activeCell="G89" sqref="G89"/>
    </sheetView>
  </sheetViews>
  <sheetFormatPr defaultColWidth="9.140625" defaultRowHeight="15"/>
  <cols>
    <col min="1" max="1" width="44.00390625" style="16" customWidth="1"/>
    <col min="2" max="2" width="13.28125" style="17" customWidth="1"/>
    <col min="3" max="3" width="16.8515625" style="17" customWidth="1"/>
    <col min="4" max="4" width="16.28125" style="17" customWidth="1"/>
    <col min="5" max="5" width="15.421875" style="16" customWidth="1"/>
    <col min="6" max="6" width="16.00390625" style="16" customWidth="1"/>
    <col min="7" max="244" width="9.140625" style="16" customWidth="1"/>
    <col min="245" max="16384" width="9.140625" style="16" customWidth="1"/>
  </cols>
  <sheetData>
    <row r="1" spans="1:6" ht="15.75" customHeight="1">
      <c r="A1" s="1"/>
      <c r="B1" s="2"/>
      <c r="C1" s="2"/>
      <c r="D1" s="2"/>
      <c r="E1" s="3"/>
      <c r="F1" s="4"/>
    </row>
    <row r="2" spans="1:6" ht="40.5" customHeight="1">
      <c r="A2" s="32" t="s">
        <v>38</v>
      </c>
      <c r="B2" s="32"/>
      <c r="C2" s="32"/>
      <c r="D2" s="32"/>
      <c r="E2" s="32"/>
      <c r="F2" s="32"/>
    </row>
    <row r="3" spans="1:6" ht="15">
      <c r="A3" s="21" t="s">
        <v>9</v>
      </c>
      <c r="B3" s="2"/>
      <c r="C3" s="2"/>
      <c r="D3" s="2"/>
      <c r="E3" s="3"/>
      <c r="F3" s="4"/>
    </row>
    <row r="4" spans="1:6" ht="57" customHeight="1">
      <c r="A4" s="5" t="s">
        <v>4</v>
      </c>
      <c r="B4" s="22" t="s">
        <v>10</v>
      </c>
      <c r="C4" s="22" t="s">
        <v>11</v>
      </c>
      <c r="D4" s="22" t="s">
        <v>12</v>
      </c>
      <c r="E4" s="22" t="s">
        <v>5</v>
      </c>
      <c r="F4" s="22" t="s">
        <v>6</v>
      </c>
    </row>
    <row r="5" spans="1:6" ht="45" customHeight="1">
      <c r="A5" s="6" t="s">
        <v>13</v>
      </c>
      <c r="B5" s="23">
        <f>B6+B7</f>
        <v>2897.6</v>
      </c>
      <c r="C5" s="23">
        <f>C6+C7</f>
        <v>2897.7</v>
      </c>
      <c r="D5" s="23">
        <f>D6+D7</f>
        <v>0</v>
      </c>
      <c r="E5" s="7">
        <f>D5/B5</f>
        <v>0</v>
      </c>
      <c r="F5" s="7">
        <f>D5/C5</f>
        <v>0</v>
      </c>
    </row>
    <row r="6" spans="1:6" ht="23.25" customHeight="1">
      <c r="A6" s="8" t="s">
        <v>0</v>
      </c>
      <c r="B6" s="24">
        <v>2897.6</v>
      </c>
      <c r="C6" s="24">
        <v>2897.7</v>
      </c>
      <c r="D6" s="24">
        <v>0</v>
      </c>
      <c r="E6" s="9">
        <f>D6/B6</f>
        <v>0</v>
      </c>
      <c r="F6" s="9">
        <f>D6/C6</f>
        <v>0</v>
      </c>
    </row>
    <row r="7" spans="1:6" ht="23.25" customHeight="1" hidden="1">
      <c r="A7" s="8" t="s">
        <v>3</v>
      </c>
      <c r="B7" s="24"/>
      <c r="C7" s="24"/>
      <c r="D7" s="24"/>
      <c r="E7" s="9" t="e">
        <f>D7/B7</f>
        <v>#DIV/0!</v>
      </c>
      <c r="F7" s="9" t="e">
        <f>D7/C7</f>
        <v>#DIV/0!</v>
      </c>
    </row>
    <row r="8" spans="1:6" ht="48.75" customHeight="1" hidden="1">
      <c r="A8" s="6" t="s">
        <v>14</v>
      </c>
      <c r="B8" s="23">
        <f>B9</f>
        <v>0</v>
      </c>
      <c r="C8" s="23">
        <f>C9</f>
        <v>0</v>
      </c>
      <c r="D8" s="23">
        <f>D9</f>
        <v>0</v>
      </c>
      <c r="E8" s="7" t="e">
        <f>D8/B8</f>
        <v>#DIV/0!</v>
      </c>
      <c r="F8" s="7" t="e">
        <f>D8/C8</f>
        <v>#DIV/0!</v>
      </c>
    </row>
    <row r="9" spans="1:6" ht="24.75" customHeight="1" hidden="1">
      <c r="A9" s="8" t="s">
        <v>0</v>
      </c>
      <c r="B9" s="24"/>
      <c r="C9" s="24"/>
      <c r="D9" s="24"/>
      <c r="E9" s="9" t="e">
        <f>D9/B9</f>
        <v>#DIV/0!</v>
      </c>
      <c r="F9" s="9" t="e">
        <f>D9/C9</f>
        <v>#DIV/0!</v>
      </c>
    </row>
    <row r="10" spans="1:6" ht="54.75" customHeight="1">
      <c r="A10" s="6" t="s">
        <v>15</v>
      </c>
      <c r="B10" s="23">
        <f>SUM(B11:B13)</f>
        <v>12051.5</v>
      </c>
      <c r="C10" s="23">
        <f>SUM(C11:C13)</f>
        <v>12051.5</v>
      </c>
      <c r="D10" s="23">
        <f>SUM(D11:D13)</f>
        <v>998.7</v>
      </c>
      <c r="E10" s="7">
        <f>D10/B10</f>
        <v>0.08286935236277643</v>
      </c>
      <c r="F10" s="7">
        <f>D10/C10</f>
        <v>0.08286935236277643</v>
      </c>
    </row>
    <row r="11" spans="1:6" ht="23.25" customHeight="1">
      <c r="A11" s="8" t="s">
        <v>0</v>
      </c>
      <c r="B11" s="24">
        <v>7416.2</v>
      </c>
      <c r="C11" s="24">
        <v>7416.2</v>
      </c>
      <c r="D11" s="24">
        <v>346.3</v>
      </c>
      <c r="E11" s="9">
        <f>D11/B11</f>
        <v>0.046695072948410236</v>
      </c>
      <c r="F11" s="9">
        <f>D11/C11</f>
        <v>0.046695072948410236</v>
      </c>
    </row>
    <row r="12" spans="1:6" ht="18" customHeight="1">
      <c r="A12" s="8" t="s">
        <v>2</v>
      </c>
      <c r="B12" s="24">
        <v>4607.2</v>
      </c>
      <c r="C12" s="24">
        <v>4607.2</v>
      </c>
      <c r="D12" s="24">
        <v>652.4</v>
      </c>
      <c r="E12" s="9">
        <f>D12/B12</f>
        <v>0.14160444521618337</v>
      </c>
      <c r="F12" s="9">
        <f>D12/C12</f>
        <v>0.14160444521618337</v>
      </c>
    </row>
    <row r="13" spans="1:6" ht="13.5" customHeight="1">
      <c r="A13" s="8" t="s">
        <v>3</v>
      </c>
      <c r="B13" s="24">
        <v>28.1</v>
      </c>
      <c r="C13" s="24">
        <v>28.1</v>
      </c>
      <c r="D13" s="24">
        <v>0</v>
      </c>
      <c r="E13" s="9">
        <f>D13/B13</f>
        <v>0</v>
      </c>
      <c r="F13" s="9">
        <f>D13/C13</f>
        <v>0</v>
      </c>
    </row>
    <row r="14" spans="1:6" ht="35.25" customHeight="1" hidden="1">
      <c r="A14" s="6" t="s">
        <v>16</v>
      </c>
      <c r="B14" s="23">
        <f>SUM(B15:B16)</f>
        <v>0</v>
      </c>
      <c r="C14" s="23">
        <f>SUM(C15:C16)</f>
        <v>0</v>
      </c>
      <c r="D14" s="23">
        <f>SUM(D15:D16)</f>
        <v>0</v>
      </c>
      <c r="E14" s="7" t="e">
        <f>D14/B14</f>
        <v>#DIV/0!</v>
      </c>
      <c r="F14" s="7" t="e">
        <f>D14/C14</f>
        <v>#DIV/0!</v>
      </c>
    </row>
    <row r="15" spans="1:6" s="17" customFormat="1" ht="13.5" customHeight="1" hidden="1">
      <c r="A15" s="8" t="s">
        <v>0</v>
      </c>
      <c r="B15" s="24"/>
      <c r="C15" s="24"/>
      <c r="D15" s="24"/>
      <c r="E15" s="9" t="e">
        <f>D15/B15</f>
        <v>#DIV/0!</v>
      </c>
      <c r="F15" s="9" t="e">
        <f>D15/C15</f>
        <v>#DIV/0!</v>
      </c>
    </row>
    <row r="16" spans="1:6" ht="18" customHeight="1" hidden="1">
      <c r="A16" s="8" t="s">
        <v>2</v>
      </c>
      <c r="B16" s="24"/>
      <c r="C16" s="24"/>
      <c r="D16" s="24"/>
      <c r="E16" s="9" t="e">
        <f>D16/B16</f>
        <v>#DIV/0!</v>
      </c>
      <c r="F16" s="9" t="e">
        <f>D16/C16</f>
        <v>#DIV/0!</v>
      </c>
    </row>
    <row r="17" spans="1:6" ht="39" customHeight="1">
      <c r="A17" s="6" t="s">
        <v>17</v>
      </c>
      <c r="B17" s="23">
        <f>SUM(B18:B20)</f>
        <v>497435.79999999993</v>
      </c>
      <c r="C17" s="23">
        <f>SUM(C18:C20)</f>
        <v>497885.79999999993</v>
      </c>
      <c r="D17" s="23">
        <f>SUM(D18:D20)</f>
        <v>26979</v>
      </c>
      <c r="E17" s="7">
        <f>D17/B17</f>
        <v>0.05423614464419329</v>
      </c>
      <c r="F17" s="7">
        <f>D17/C17</f>
        <v>0.05418712483866783</v>
      </c>
    </row>
    <row r="18" spans="1:6" ht="21" customHeight="1">
      <c r="A18" s="8" t="s">
        <v>0</v>
      </c>
      <c r="B18" s="24">
        <v>209031.4</v>
      </c>
      <c r="C18" s="24">
        <v>209031.4</v>
      </c>
      <c r="D18" s="24">
        <v>26796.2</v>
      </c>
      <c r="E18" s="9">
        <f>D18/B18</f>
        <v>0.1281922237520296</v>
      </c>
      <c r="F18" s="9">
        <f>D18/C18</f>
        <v>0.1281922237520296</v>
      </c>
    </row>
    <row r="19" spans="1:6" ht="21" customHeight="1">
      <c r="A19" s="8" t="s">
        <v>2</v>
      </c>
      <c r="B19" s="24">
        <v>288200.8</v>
      </c>
      <c r="C19" s="24">
        <v>288650.8</v>
      </c>
      <c r="D19" s="24">
        <v>182.8</v>
      </c>
      <c r="E19" s="9">
        <f>D19/B19</f>
        <v>0.0006342799881193946</v>
      </c>
      <c r="F19" s="9">
        <f>D19/C19</f>
        <v>0.0006332911601145745</v>
      </c>
    </row>
    <row r="20" spans="1:6" ht="21" customHeight="1">
      <c r="A20" s="8" t="s">
        <v>3</v>
      </c>
      <c r="B20" s="24">
        <v>203.6</v>
      </c>
      <c r="C20" s="24">
        <v>203.6</v>
      </c>
      <c r="D20" s="24">
        <v>0</v>
      </c>
      <c r="E20" s="9">
        <f>D20/B20</f>
        <v>0</v>
      </c>
      <c r="F20" s="9">
        <f>D20/C20</f>
        <v>0</v>
      </c>
    </row>
    <row r="21" spans="1:6" ht="40.5" customHeight="1">
      <c r="A21" s="6" t="s">
        <v>18</v>
      </c>
      <c r="B21" s="23">
        <f>SUM(B22:B24)</f>
        <v>193291</v>
      </c>
      <c r="C21" s="23">
        <f>SUM(C22:C24)</f>
        <v>193705</v>
      </c>
      <c r="D21" s="23">
        <f>SUM(D22:D24)</f>
        <v>23524.8</v>
      </c>
      <c r="E21" s="7">
        <f>D21/B21</f>
        <v>0.1217066495594725</v>
      </c>
      <c r="F21" s="7">
        <f>D21/C21</f>
        <v>0.12144652951653287</v>
      </c>
    </row>
    <row r="22" spans="1:6" ht="19.5" customHeight="1">
      <c r="A22" s="8" t="s">
        <v>0</v>
      </c>
      <c r="B22" s="24">
        <v>192566.4</v>
      </c>
      <c r="C22" s="24">
        <v>192566.4</v>
      </c>
      <c r="D22" s="24">
        <v>23524.8</v>
      </c>
      <c r="E22" s="9">
        <f>D22/B22</f>
        <v>0.12216461438755671</v>
      </c>
      <c r="F22" s="9">
        <f>D22/C22</f>
        <v>0.12216461438755671</v>
      </c>
    </row>
    <row r="23" spans="1:6" ht="13.5" customHeight="1">
      <c r="A23" s="8" t="s">
        <v>2</v>
      </c>
      <c r="B23" s="24">
        <v>724.6</v>
      </c>
      <c r="C23" s="24">
        <v>1138.6</v>
      </c>
      <c r="D23" s="24">
        <v>0</v>
      </c>
      <c r="E23" s="9">
        <f>D23/B23</f>
        <v>0</v>
      </c>
      <c r="F23" s="9">
        <f>D23/C23</f>
        <v>0</v>
      </c>
    </row>
    <row r="24" spans="1:6" ht="18" customHeight="1" hidden="1">
      <c r="A24" s="8" t="s">
        <v>3</v>
      </c>
      <c r="B24" s="24"/>
      <c r="C24" s="24"/>
      <c r="D24" s="24"/>
      <c r="E24" s="9" t="e">
        <f>D24/B24</f>
        <v>#DIV/0!</v>
      </c>
      <c r="F24" s="9" t="e">
        <f>D24/C24</f>
        <v>#DIV/0!</v>
      </c>
    </row>
    <row r="25" spans="1:6" ht="47.25" customHeight="1">
      <c r="A25" s="6" t="s">
        <v>19</v>
      </c>
      <c r="B25" s="23">
        <f>SUM(B26:B28)</f>
        <v>6042800.4</v>
      </c>
      <c r="C25" s="23">
        <f>SUM(C26:C28)</f>
        <v>5482630</v>
      </c>
      <c r="D25" s="23">
        <f>SUM(D26:D28)</f>
        <v>526166.1</v>
      </c>
      <c r="E25" s="7">
        <f>D25/B25</f>
        <v>0.087073221879048</v>
      </c>
      <c r="F25" s="7">
        <f>D25/C25</f>
        <v>0.09596965325035613</v>
      </c>
    </row>
    <row r="26" spans="1:6" ht="21" customHeight="1">
      <c r="A26" s="8" t="s">
        <v>0</v>
      </c>
      <c r="B26" s="24">
        <v>1151467.5</v>
      </c>
      <c r="C26" s="24">
        <v>1114036.9</v>
      </c>
      <c r="D26" s="24">
        <v>157180.4</v>
      </c>
      <c r="E26" s="9">
        <f>D26/B26</f>
        <v>0.1365044171893692</v>
      </c>
      <c r="F26" s="9">
        <f>D26/C26</f>
        <v>0.1410908381939593</v>
      </c>
    </row>
    <row r="27" spans="1:6" ht="18" customHeight="1">
      <c r="A27" s="8" t="s">
        <v>2</v>
      </c>
      <c r="B27" s="24">
        <v>4891332.9</v>
      </c>
      <c r="C27" s="24">
        <v>4368593.1</v>
      </c>
      <c r="D27" s="24">
        <v>368985.7</v>
      </c>
      <c r="E27" s="9">
        <f>D27/B27</f>
        <v>0.075436636095654</v>
      </c>
      <c r="F27" s="9">
        <f>D27/C27</f>
        <v>0.08446327949380318</v>
      </c>
    </row>
    <row r="28" spans="1:6" ht="18" customHeight="1" hidden="1">
      <c r="A28" s="8" t="s">
        <v>3</v>
      </c>
      <c r="B28" s="24"/>
      <c r="C28" s="24"/>
      <c r="D28" s="24"/>
      <c r="E28" s="9" t="e">
        <f>D28/B28</f>
        <v>#DIV/0!</v>
      </c>
      <c r="F28" s="9" t="e">
        <f>D28/C28</f>
        <v>#DIV/0!</v>
      </c>
    </row>
    <row r="29" spans="1:6" ht="49.5" customHeight="1">
      <c r="A29" s="6" t="s">
        <v>20</v>
      </c>
      <c r="B29" s="23">
        <f>SUM(B30:B32)</f>
        <v>225604.80000000002</v>
      </c>
      <c r="C29" s="23">
        <f>SUM(C30:C32)</f>
        <v>285070.9</v>
      </c>
      <c r="D29" s="23">
        <f>SUM(D30:D32)</f>
        <v>61419.5</v>
      </c>
      <c r="E29" s="7">
        <f>D29/B29</f>
        <v>0.27224376431707126</v>
      </c>
      <c r="F29" s="7">
        <f>D29/C29</f>
        <v>0.21545341878108215</v>
      </c>
    </row>
    <row r="30" spans="1:6" ht="13.5" customHeight="1">
      <c r="A30" s="8" t="s">
        <v>0</v>
      </c>
      <c r="B30" s="24">
        <v>38426.5</v>
      </c>
      <c r="C30" s="24">
        <v>44796.6</v>
      </c>
      <c r="D30" s="24">
        <v>5527.7</v>
      </c>
      <c r="E30" s="9">
        <f>D30/B30</f>
        <v>0.143851248487372</v>
      </c>
      <c r="F30" s="9">
        <f>D30/C30</f>
        <v>0.1233955255532786</v>
      </c>
    </row>
    <row r="31" spans="1:6" ht="18" customHeight="1">
      <c r="A31" s="8" t="s">
        <v>2</v>
      </c>
      <c r="B31" s="24">
        <v>172245.1</v>
      </c>
      <c r="C31" s="24">
        <v>211425.5</v>
      </c>
      <c r="D31" s="24">
        <v>41778.4</v>
      </c>
      <c r="E31" s="9">
        <f>D31/B31</f>
        <v>0.2425520377647898</v>
      </c>
      <c r="F31" s="9">
        <f>D31/C31</f>
        <v>0.19760341113063468</v>
      </c>
    </row>
    <row r="32" spans="1:6" ht="13.5" customHeight="1">
      <c r="A32" s="8" t="s">
        <v>3</v>
      </c>
      <c r="B32" s="24">
        <v>14933.2</v>
      </c>
      <c r="C32" s="24">
        <v>28848.8</v>
      </c>
      <c r="D32" s="24">
        <v>14113.4</v>
      </c>
      <c r="E32" s="9">
        <f>D32/B32</f>
        <v>0.9451021884123965</v>
      </c>
      <c r="F32" s="9">
        <f>D32/C32</f>
        <v>0.4892196555835945</v>
      </c>
    </row>
    <row r="33" spans="1:6" ht="66" customHeight="1">
      <c r="A33" s="6" t="s">
        <v>21</v>
      </c>
      <c r="B33" s="23">
        <f>SUM(B34:B35)</f>
        <v>171043</v>
      </c>
      <c r="C33" s="23">
        <f>SUM(C34:C35)</f>
        <v>164672.8</v>
      </c>
      <c r="D33" s="23">
        <f>SUM(D34:D35)</f>
        <v>22941.2</v>
      </c>
      <c r="E33" s="7">
        <f>D33/B33</f>
        <v>0.13412533690358566</v>
      </c>
      <c r="F33" s="7">
        <f>D33/C33</f>
        <v>0.13931383932258395</v>
      </c>
    </row>
    <row r="34" spans="1:6" ht="21" customHeight="1">
      <c r="A34" s="8" t="s">
        <v>0</v>
      </c>
      <c r="B34" s="24">
        <v>171043</v>
      </c>
      <c r="C34" s="24">
        <v>164672.8</v>
      </c>
      <c r="D34" s="24">
        <v>22941.2</v>
      </c>
      <c r="E34" s="9">
        <f>D34/B34</f>
        <v>0.13412533690358566</v>
      </c>
      <c r="F34" s="9">
        <f>D34/C34</f>
        <v>0.13931383932258395</v>
      </c>
    </row>
    <row r="35" spans="1:6" ht="21" customHeight="1" hidden="1">
      <c r="A35" s="8" t="s">
        <v>3</v>
      </c>
      <c r="B35" s="24"/>
      <c r="C35" s="24"/>
      <c r="D35" s="24"/>
      <c r="E35" s="9" t="e">
        <f>D35/B35</f>
        <v>#DIV/0!</v>
      </c>
      <c r="F35" s="9" t="e">
        <f>D35/C35</f>
        <v>#DIV/0!</v>
      </c>
    </row>
    <row r="36" spans="1:6" ht="65.25" customHeight="1">
      <c r="A36" s="6" t="s">
        <v>22</v>
      </c>
      <c r="B36" s="23">
        <f>SUM(B37:B38)</f>
        <v>17507</v>
      </c>
      <c r="C36" s="23">
        <f>SUM(C37:C38)</f>
        <v>17507</v>
      </c>
      <c r="D36" s="23">
        <f>SUM(D37:D38)</f>
        <v>32.1</v>
      </c>
      <c r="E36" s="7">
        <f>D36/B36</f>
        <v>0.001833552293368367</v>
      </c>
      <c r="F36" s="7">
        <f>D36/C36</f>
        <v>0.001833552293368367</v>
      </c>
    </row>
    <row r="37" spans="1:6" ht="13.5" customHeight="1">
      <c r="A37" s="8" t="s">
        <v>0</v>
      </c>
      <c r="B37" s="24">
        <v>9717.5</v>
      </c>
      <c r="C37" s="24">
        <v>9717.5</v>
      </c>
      <c r="D37" s="24">
        <v>32.1</v>
      </c>
      <c r="E37" s="9">
        <f>D37/B37</f>
        <v>0.0033033187548237716</v>
      </c>
      <c r="F37" s="9">
        <f>D37/C37</f>
        <v>0.0033033187548237716</v>
      </c>
    </row>
    <row r="38" spans="1:6" ht="18" customHeight="1">
      <c r="A38" s="8" t="s">
        <v>2</v>
      </c>
      <c r="B38" s="24">
        <v>7789.5</v>
      </c>
      <c r="C38" s="24">
        <v>7789.5</v>
      </c>
      <c r="D38" s="24">
        <v>0</v>
      </c>
      <c r="E38" s="9">
        <f>D38/B38</f>
        <v>0</v>
      </c>
      <c r="F38" s="9">
        <f>D38/C38</f>
        <v>0</v>
      </c>
    </row>
    <row r="39" spans="1:6" ht="57" customHeight="1">
      <c r="A39" s="6" t="s">
        <v>23</v>
      </c>
      <c r="B39" s="23">
        <f>SUM(B40:B43)</f>
        <v>1194309.5</v>
      </c>
      <c r="C39" s="23">
        <f>SUM(C40:C43)</f>
        <v>1194309.5</v>
      </c>
      <c r="D39" s="23">
        <f>SUM(D40:D43)</f>
        <v>120805.4</v>
      </c>
      <c r="E39" s="7">
        <f>D39/B39</f>
        <v>0.10115083234287259</v>
      </c>
      <c r="F39" s="7">
        <f>D39/C39</f>
        <v>0.10115083234287259</v>
      </c>
    </row>
    <row r="40" spans="1:6" ht="18" customHeight="1">
      <c r="A40" s="8" t="s">
        <v>0</v>
      </c>
      <c r="B40" s="24">
        <v>784914.3</v>
      </c>
      <c r="C40" s="24">
        <v>784914.3</v>
      </c>
      <c r="D40" s="24">
        <v>120805.4</v>
      </c>
      <c r="E40" s="9">
        <f>D40/B40</f>
        <v>0.15390903185226718</v>
      </c>
      <c r="F40" s="9">
        <f>D40/C40</f>
        <v>0.15390903185226718</v>
      </c>
    </row>
    <row r="41" spans="1:6" ht="13.5" customHeight="1">
      <c r="A41" s="8" t="s">
        <v>2</v>
      </c>
      <c r="B41" s="24">
        <v>400507.7</v>
      </c>
      <c r="C41" s="24">
        <v>400507.7</v>
      </c>
      <c r="D41" s="24">
        <v>0</v>
      </c>
      <c r="E41" s="9">
        <f>D41/B41</f>
        <v>0</v>
      </c>
      <c r="F41" s="9">
        <f>D41/C41</f>
        <v>0</v>
      </c>
    </row>
    <row r="42" spans="1:6" ht="18" customHeight="1">
      <c r="A42" s="8" t="s">
        <v>3</v>
      </c>
      <c r="B42" s="24">
        <v>8887.5</v>
      </c>
      <c r="C42" s="24">
        <v>8887.5</v>
      </c>
      <c r="D42" s="24">
        <v>0</v>
      </c>
      <c r="E42" s="9">
        <f>D42/B42</f>
        <v>0</v>
      </c>
      <c r="F42" s="9">
        <f>D42/C42</f>
        <v>0</v>
      </c>
    </row>
    <row r="43" spans="1:6" ht="18" customHeight="1" hidden="1">
      <c r="A43" s="8" t="s">
        <v>7</v>
      </c>
      <c r="B43" s="24"/>
      <c r="C43" s="24"/>
      <c r="D43" s="24"/>
      <c r="E43" s="9" t="e">
        <f>D43/B43</f>
        <v>#DIV/0!</v>
      </c>
      <c r="F43" s="9" t="e">
        <f>D43/C43</f>
        <v>#DIV/0!</v>
      </c>
    </row>
    <row r="44" spans="1:6" ht="53.25" customHeight="1">
      <c r="A44" s="6" t="s">
        <v>24</v>
      </c>
      <c r="B44" s="23">
        <f>SUM(B45:B46)</f>
        <v>454545.5</v>
      </c>
      <c r="C44" s="23">
        <f>SUM(C45:C46)</f>
        <v>454545.5</v>
      </c>
      <c r="D44" s="23">
        <f>SUM(D45:D46)</f>
        <v>0</v>
      </c>
      <c r="E44" s="7">
        <f>D44/B44</f>
        <v>0</v>
      </c>
      <c r="F44" s="7">
        <f>D44/C44</f>
        <v>0</v>
      </c>
    </row>
    <row r="45" spans="1:6" ht="18" customHeight="1">
      <c r="A45" s="8" t="s">
        <v>0</v>
      </c>
      <c r="B45" s="24">
        <v>4545.5</v>
      </c>
      <c r="C45" s="24">
        <v>4545.5</v>
      </c>
      <c r="D45" s="24">
        <v>0</v>
      </c>
      <c r="E45" s="9">
        <f>D45/B45</f>
        <v>0</v>
      </c>
      <c r="F45" s="9">
        <f>D45/C45</f>
        <v>0</v>
      </c>
    </row>
    <row r="46" spans="1:6" ht="18" customHeight="1">
      <c r="A46" s="8" t="s">
        <v>2</v>
      </c>
      <c r="B46" s="24">
        <v>450000</v>
      </c>
      <c r="C46" s="24">
        <v>450000</v>
      </c>
      <c r="D46" s="24">
        <v>0</v>
      </c>
      <c r="E46" s="9">
        <f>D46/B46</f>
        <v>0</v>
      </c>
      <c r="F46" s="9">
        <f>D46/C46</f>
        <v>0</v>
      </c>
    </row>
    <row r="47" spans="1:6" ht="42" customHeight="1">
      <c r="A47" s="6" t="s">
        <v>25</v>
      </c>
      <c r="B47" s="23">
        <f>SUM(B48:B49)</f>
        <v>253265.6</v>
      </c>
      <c r="C47" s="23">
        <f>SUM(C48:C49)</f>
        <v>253265.6</v>
      </c>
      <c r="D47" s="23">
        <f>SUM(D48:D49)</f>
        <v>24784</v>
      </c>
      <c r="E47" s="7">
        <f>D47/B47</f>
        <v>0.09785774301760682</v>
      </c>
      <c r="F47" s="7">
        <f>D47/C47</f>
        <v>0.09785774301760682</v>
      </c>
    </row>
    <row r="48" spans="1:6" ht="27" customHeight="1">
      <c r="A48" s="8" t="s">
        <v>0</v>
      </c>
      <c r="B48" s="24">
        <v>253265.6</v>
      </c>
      <c r="C48" s="24">
        <v>253265.6</v>
      </c>
      <c r="D48" s="24">
        <v>24784</v>
      </c>
      <c r="E48" s="9">
        <f>D48/B48</f>
        <v>0.09785774301760682</v>
      </c>
      <c r="F48" s="9">
        <f>D48/C48</f>
        <v>0.09785774301760682</v>
      </c>
    </row>
    <row r="49" spans="1:6" ht="27" customHeight="1" hidden="1">
      <c r="A49" s="8" t="s">
        <v>3</v>
      </c>
      <c r="B49" s="24"/>
      <c r="C49" s="24"/>
      <c r="D49" s="24"/>
      <c r="E49" s="9" t="e">
        <f>D49/B49</f>
        <v>#DIV/0!</v>
      </c>
      <c r="F49" s="9" t="e">
        <f>D49/C49</f>
        <v>#DIV/0!</v>
      </c>
    </row>
    <row r="50" spans="1:6" ht="45" customHeight="1">
      <c r="A50" s="6" t="s">
        <v>26</v>
      </c>
      <c r="B50" s="23">
        <f>SUM(B51:B52)</f>
        <v>1071535.1</v>
      </c>
      <c r="C50" s="23">
        <f>SUM(C51:C52)</f>
        <v>1071535.1</v>
      </c>
      <c r="D50" s="23">
        <f>SUM(D51:D52)</f>
        <v>19491.9</v>
      </c>
      <c r="E50" s="7">
        <f>D50/B50</f>
        <v>0.0181906313661587</v>
      </c>
      <c r="F50" s="7">
        <f>D50/C50</f>
        <v>0.0181906313661587</v>
      </c>
    </row>
    <row r="51" spans="1:6" ht="18" customHeight="1">
      <c r="A51" s="8" t="s">
        <v>0</v>
      </c>
      <c r="B51" s="24">
        <v>235308.5</v>
      </c>
      <c r="C51" s="24">
        <v>235308.5</v>
      </c>
      <c r="D51" s="24">
        <v>19491.9</v>
      </c>
      <c r="E51" s="9">
        <f>D51/B51</f>
        <v>0.0828355116793486</v>
      </c>
      <c r="F51" s="9">
        <f>D51/C51</f>
        <v>0.0828355116793486</v>
      </c>
    </row>
    <row r="52" spans="1:6" ht="18" customHeight="1">
      <c r="A52" s="8" t="s">
        <v>2</v>
      </c>
      <c r="B52" s="24">
        <v>836226.6</v>
      </c>
      <c r="C52" s="24">
        <v>836226.6</v>
      </c>
      <c r="D52" s="24">
        <v>0</v>
      </c>
      <c r="E52" s="9">
        <f>D52/B52</f>
        <v>0</v>
      </c>
      <c r="F52" s="9">
        <f>D52/C52</f>
        <v>0</v>
      </c>
    </row>
    <row r="53" spans="1:6" ht="42.75" customHeight="1">
      <c r="A53" s="6" t="s">
        <v>36</v>
      </c>
      <c r="B53" s="23">
        <f>SUM(B54:B55)</f>
        <v>287806.4</v>
      </c>
      <c r="C53" s="23">
        <f>SUM(C54:C55)</f>
        <v>287806.4</v>
      </c>
      <c r="D53" s="23">
        <f>SUM(D54:D55)</f>
        <v>34966</v>
      </c>
      <c r="E53" s="7">
        <f>D53/B53</f>
        <v>0.12149139143535376</v>
      </c>
      <c r="F53" s="7">
        <f>D53/C53</f>
        <v>0.12149139143535376</v>
      </c>
    </row>
    <row r="54" spans="1:6" ht="21" customHeight="1">
      <c r="A54" s="8" t="s">
        <v>0</v>
      </c>
      <c r="B54" s="24">
        <v>191266.9</v>
      </c>
      <c r="C54" s="24">
        <v>191266.9</v>
      </c>
      <c r="D54" s="24">
        <v>26456.5</v>
      </c>
      <c r="E54" s="9">
        <f>D54/B54</f>
        <v>0.1383224175223209</v>
      </c>
      <c r="F54" s="9">
        <f>D54/C54</f>
        <v>0.1383224175223209</v>
      </c>
    </row>
    <row r="55" spans="1:6" ht="21" customHeight="1">
      <c r="A55" s="8" t="s">
        <v>2</v>
      </c>
      <c r="B55" s="24">
        <v>96539.5</v>
      </c>
      <c r="C55" s="24">
        <v>96539.5</v>
      </c>
      <c r="D55" s="24">
        <v>8509.5</v>
      </c>
      <c r="E55" s="9">
        <f>D55/B55</f>
        <v>0.08814526696326375</v>
      </c>
      <c r="F55" s="9">
        <f>D55/C55</f>
        <v>0.08814526696326375</v>
      </c>
    </row>
    <row r="56" spans="1:6" ht="58.5" customHeight="1">
      <c r="A56" s="6" t="s">
        <v>27</v>
      </c>
      <c r="B56" s="23">
        <f>SUM(B57)</f>
        <v>3780</v>
      </c>
      <c r="C56" s="23">
        <f>SUM(C57)</f>
        <v>3780</v>
      </c>
      <c r="D56" s="23">
        <f>SUM(D57)</f>
        <v>565.4</v>
      </c>
      <c r="E56" s="7">
        <f>D56/B56</f>
        <v>0.14957671957671956</v>
      </c>
      <c r="F56" s="7">
        <f>D56/C56</f>
        <v>0.14957671957671956</v>
      </c>
    </row>
    <row r="57" spans="1:6" ht="24" customHeight="1">
      <c r="A57" s="8" t="s">
        <v>0</v>
      </c>
      <c r="B57" s="24">
        <v>3780</v>
      </c>
      <c r="C57" s="24">
        <v>3780</v>
      </c>
      <c r="D57" s="24">
        <v>565.4</v>
      </c>
      <c r="E57" s="9">
        <f>D57/B57</f>
        <v>0.14957671957671956</v>
      </c>
      <c r="F57" s="9">
        <f>D57/C57</f>
        <v>0.14957671957671956</v>
      </c>
    </row>
    <row r="58" spans="1:6" ht="35.25" customHeight="1" hidden="1">
      <c r="A58" s="6" t="s">
        <v>28</v>
      </c>
      <c r="B58" s="23">
        <f>SUM(B59)</f>
        <v>0</v>
      </c>
      <c r="C58" s="23">
        <f>SUM(C59)</f>
        <v>0</v>
      </c>
      <c r="D58" s="23">
        <f>SUM(D59)</f>
        <v>0</v>
      </c>
      <c r="E58" s="7" t="e">
        <f>D58/B58</f>
        <v>#DIV/0!</v>
      </c>
      <c r="F58" s="7" t="e">
        <f>D58/C58</f>
        <v>#DIV/0!</v>
      </c>
    </row>
    <row r="59" spans="1:6" ht="19.5" customHeight="1" hidden="1">
      <c r="A59" s="8" t="s">
        <v>0</v>
      </c>
      <c r="B59" s="24"/>
      <c r="C59" s="24"/>
      <c r="D59" s="24"/>
      <c r="E59" s="9" t="e">
        <f>D59/B59</f>
        <v>#DIV/0!</v>
      </c>
      <c r="F59" s="9" t="e">
        <f>D59/C59</f>
        <v>#DIV/0!</v>
      </c>
    </row>
    <row r="60" spans="1:6" ht="39" customHeight="1" hidden="1">
      <c r="A60" s="6" t="s">
        <v>29</v>
      </c>
      <c r="B60" s="23">
        <f>SUM(B61)</f>
        <v>0</v>
      </c>
      <c r="C60" s="23">
        <f>SUM(C61)</f>
        <v>0</v>
      </c>
      <c r="D60" s="23">
        <f>SUM(D61)</f>
        <v>0</v>
      </c>
      <c r="E60" s="7" t="e">
        <f>D60/B60</f>
        <v>#DIV/0!</v>
      </c>
      <c r="F60" s="7" t="e">
        <f>D60/C60</f>
        <v>#DIV/0!</v>
      </c>
    </row>
    <row r="61" spans="1:6" ht="18" customHeight="1" hidden="1">
      <c r="A61" s="8" t="s">
        <v>0</v>
      </c>
      <c r="B61" s="24"/>
      <c r="C61" s="24"/>
      <c r="D61" s="24"/>
      <c r="E61" s="9" t="e">
        <f>D61/B61</f>
        <v>#DIV/0!</v>
      </c>
      <c r="F61" s="9" t="e">
        <f>D61/C61</f>
        <v>#DIV/0!</v>
      </c>
    </row>
    <row r="62" spans="1:6" ht="52.5" customHeight="1">
      <c r="A62" s="6" t="s">
        <v>30</v>
      </c>
      <c r="B62" s="23">
        <f>SUM(B63)</f>
        <v>110575.5</v>
      </c>
      <c r="C62" s="23">
        <f>SUM(C63)</f>
        <v>110575.5</v>
      </c>
      <c r="D62" s="23">
        <f>SUM(D63)</f>
        <v>17211.5</v>
      </c>
      <c r="E62" s="7">
        <f>D62/B62</f>
        <v>0.15565382928406382</v>
      </c>
      <c r="F62" s="7">
        <f>D62/C62</f>
        <v>0.15565382928406382</v>
      </c>
    </row>
    <row r="63" spans="1:6" ht="17.25" customHeight="1">
      <c r="A63" s="8" t="s">
        <v>0</v>
      </c>
      <c r="B63" s="24">
        <v>110575.5</v>
      </c>
      <c r="C63" s="24">
        <v>110575.5</v>
      </c>
      <c r="D63" s="24">
        <v>17211.5</v>
      </c>
      <c r="E63" s="9">
        <f>D63/B63</f>
        <v>0.15565382928406382</v>
      </c>
      <c r="F63" s="9">
        <f>D63/C63</f>
        <v>0.15565382928406382</v>
      </c>
    </row>
    <row r="64" spans="1:6" ht="39.75" customHeight="1">
      <c r="A64" s="6" t="s">
        <v>31</v>
      </c>
      <c r="B64" s="23">
        <f>SUM(B65:B67)</f>
        <v>153685.69999999998</v>
      </c>
      <c r="C64" s="23">
        <f>SUM(C65:C67)</f>
        <v>153685.8</v>
      </c>
      <c r="D64" s="23">
        <f>SUM(D65:D67)</f>
        <v>27359.9</v>
      </c>
      <c r="E64" s="7">
        <f>D64/B64</f>
        <v>0.17802502119585625</v>
      </c>
      <c r="F64" s="7">
        <f>D64/C64</f>
        <v>0.17802490535885557</v>
      </c>
    </row>
    <row r="65" spans="1:6" ht="19.5" customHeight="1">
      <c r="A65" s="8" t="s">
        <v>0</v>
      </c>
      <c r="B65" s="24">
        <v>129171.4</v>
      </c>
      <c r="C65" s="24">
        <v>129171.5</v>
      </c>
      <c r="D65" s="24">
        <v>27359.9</v>
      </c>
      <c r="E65" s="9">
        <f>D65/B65</f>
        <v>0.21181081880354322</v>
      </c>
      <c r="F65" s="9">
        <f>D65/C65</f>
        <v>0.2118106548271097</v>
      </c>
    </row>
    <row r="66" spans="1:6" ht="21" customHeight="1">
      <c r="A66" s="8" t="s">
        <v>2</v>
      </c>
      <c r="B66" s="24">
        <v>24514.3</v>
      </c>
      <c r="C66" s="24">
        <v>24514.3</v>
      </c>
      <c r="D66" s="24">
        <v>0</v>
      </c>
      <c r="E66" s="9">
        <f>D66/B66</f>
        <v>0</v>
      </c>
      <c r="F66" s="9">
        <f>D66/C66</f>
        <v>0</v>
      </c>
    </row>
    <row r="67" spans="1:6" ht="21" customHeight="1" hidden="1">
      <c r="A67" s="8" t="s">
        <v>3</v>
      </c>
      <c r="B67" s="24"/>
      <c r="C67" s="24"/>
      <c r="D67" s="24"/>
      <c r="E67" s="9" t="e">
        <f>D67/B67</f>
        <v>#DIV/0!</v>
      </c>
      <c r="F67" s="9" t="e">
        <f>D67/C67</f>
        <v>#DIV/0!</v>
      </c>
    </row>
    <row r="68" spans="1:6" ht="40.5" customHeight="1">
      <c r="A68" s="6" t="s">
        <v>32</v>
      </c>
      <c r="B68" s="23">
        <f>SUM(B69:B70)</f>
        <v>364470</v>
      </c>
      <c r="C68" s="23">
        <f>SUM(C69:C70)</f>
        <v>364470</v>
      </c>
      <c r="D68" s="23">
        <f>SUM(D69:D70)</f>
        <v>0</v>
      </c>
      <c r="E68" s="7">
        <f>D68/B68</f>
        <v>0</v>
      </c>
      <c r="F68" s="7">
        <f>D68/C68</f>
        <v>0</v>
      </c>
    </row>
    <row r="69" spans="1:6" ht="18.75" customHeight="1">
      <c r="A69" s="8" t="s">
        <v>0</v>
      </c>
      <c r="B69" s="24">
        <v>26270</v>
      </c>
      <c r="C69" s="24">
        <v>26270</v>
      </c>
      <c r="D69" s="24">
        <v>0</v>
      </c>
      <c r="E69" s="9">
        <f>D69/B69</f>
        <v>0</v>
      </c>
      <c r="F69" s="9">
        <f>D69/C69</f>
        <v>0</v>
      </c>
    </row>
    <row r="70" spans="1:6" ht="18" customHeight="1">
      <c r="A70" s="8" t="s">
        <v>2</v>
      </c>
      <c r="B70" s="24">
        <v>338200</v>
      </c>
      <c r="C70" s="24">
        <v>338200</v>
      </c>
      <c r="D70" s="24">
        <v>0</v>
      </c>
      <c r="E70" s="9">
        <f>D70/B70</f>
        <v>0</v>
      </c>
      <c r="F70" s="9">
        <f>D70/C70</f>
        <v>0</v>
      </c>
    </row>
    <row r="71" spans="1:6" ht="27.75" customHeight="1">
      <c r="A71" s="6" t="s">
        <v>33</v>
      </c>
      <c r="B71" s="23">
        <f>SUM(B72:B73)</f>
        <v>423016</v>
      </c>
      <c r="C71" s="23">
        <f>SUM(C72:C73)</f>
        <v>797521.4</v>
      </c>
      <c r="D71" s="23">
        <f>SUM(D72:D73)</f>
        <v>3696.4</v>
      </c>
      <c r="E71" s="7">
        <f>D71/B71</f>
        <v>0.008738203755886303</v>
      </c>
      <c r="F71" s="7">
        <f>D71/C71</f>
        <v>0.00463485995485513</v>
      </c>
    </row>
    <row r="72" spans="1:6" ht="15.75" customHeight="1">
      <c r="A72" s="8" t="s">
        <v>0</v>
      </c>
      <c r="B72" s="24">
        <v>61178.3</v>
      </c>
      <c r="C72" s="24">
        <v>98608.8</v>
      </c>
      <c r="D72" s="24">
        <v>3696.4</v>
      </c>
      <c r="E72" s="9">
        <f>D72/B72</f>
        <v>0.06042011628306115</v>
      </c>
      <c r="F72" s="9">
        <f>D72/C72</f>
        <v>0.03748549825167734</v>
      </c>
    </row>
    <row r="73" spans="1:6" ht="16.5" customHeight="1">
      <c r="A73" s="8" t="s">
        <v>2</v>
      </c>
      <c r="B73" s="24">
        <v>361837.7</v>
      </c>
      <c r="C73" s="24">
        <v>698912.6</v>
      </c>
      <c r="D73" s="24">
        <v>0</v>
      </c>
      <c r="E73" s="9">
        <f>D73/B73</f>
        <v>0</v>
      </c>
      <c r="F73" s="9">
        <f>D73/C73</f>
        <v>0</v>
      </c>
    </row>
    <row r="74" spans="1:6" ht="38.25" customHeight="1">
      <c r="A74" s="6" t="s">
        <v>34</v>
      </c>
      <c r="B74" s="23">
        <f>SUM(B75:B77)</f>
        <v>465643.8</v>
      </c>
      <c r="C74" s="23">
        <f>SUM(C75:C77)</f>
        <v>465643.8</v>
      </c>
      <c r="D74" s="23">
        <f>SUM(D75:D77)</f>
        <v>94998.40000000001</v>
      </c>
      <c r="E74" s="7">
        <f>D74/B74</f>
        <v>0.20401517211224549</v>
      </c>
      <c r="F74" s="7">
        <f>D74/C74</f>
        <v>0.20401517211224549</v>
      </c>
    </row>
    <row r="75" spans="1:6" ht="18" customHeight="1">
      <c r="A75" s="8" t="s">
        <v>0</v>
      </c>
      <c r="B75" s="24">
        <v>444180.3</v>
      </c>
      <c r="C75" s="24">
        <v>444180.3</v>
      </c>
      <c r="D75" s="24">
        <v>92353.5</v>
      </c>
      <c r="E75" s="9">
        <f>D75/B75</f>
        <v>0.20791894642783573</v>
      </c>
      <c r="F75" s="9">
        <f>D75/C75</f>
        <v>0.20791894642783573</v>
      </c>
    </row>
    <row r="76" spans="1:6" ht="15.75" customHeight="1">
      <c r="A76" s="8" t="s">
        <v>2</v>
      </c>
      <c r="B76" s="24">
        <v>12046.9</v>
      </c>
      <c r="C76" s="24">
        <v>12046.9</v>
      </c>
      <c r="D76" s="24">
        <v>846.6</v>
      </c>
      <c r="E76" s="9">
        <f>D76/B76</f>
        <v>0.07027534054404037</v>
      </c>
      <c r="F76" s="9">
        <f>D76/C76</f>
        <v>0.07027534054404037</v>
      </c>
    </row>
    <row r="77" spans="1:6" ht="16.5" customHeight="1">
      <c r="A77" s="8" t="s">
        <v>3</v>
      </c>
      <c r="B77" s="24">
        <v>9416.6</v>
      </c>
      <c r="C77" s="24">
        <v>9416.6</v>
      </c>
      <c r="D77" s="24">
        <v>1798.3</v>
      </c>
      <c r="E77" s="9">
        <f>D77/B77</f>
        <v>0.19097126351337</v>
      </c>
      <c r="F77" s="9">
        <f>D77/C77</f>
        <v>0.19097126351337</v>
      </c>
    </row>
    <row r="78" spans="1:6" ht="40.5" customHeight="1">
      <c r="A78" s="6" t="s">
        <v>35</v>
      </c>
      <c r="B78" s="23">
        <f>SUM(B79:B80)</f>
        <v>38726.1</v>
      </c>
      <c r="C78" s="23">
        <f>SUM(C79:C80)</f>
        <v>38726.1</v>
      </c>
      <c r="D78" s="23">
        <f>SUM(D79:D80)</f>
        <v>2352.9</v>
      </c>
      <c r="E78" s="7">
        <f>D78/B78</f>
        <v>0.06075747364180747</v>
      </c>
      <c r="F78" s="7">
        <f>D78/C78</f>
        <v>0.06075747364180747</v>
      </c>
    </row>
    <row r="79" spans="1:6" ht="14.25" customHeight="1">
      <c r="A79" s="8" t="s">
        <v>0</v>
      </c>
      <c r="B79" s="24">
        <v>28588</v>
      </c>
      <c r="C79" s="24">
        <v>28588</v>
      </c>
      <c r="D79" s="24">
        <v>1984.4</v>
      </c>
      <c r="E79" s="9">
        <f>D79/B79</f>
        <v>0.06941374003078216</v>
      </c>
      <c r="F79" s="9">
        <f>D79/C79</f>
        <v>0.06941374003078216</v>
      </c>
    </row>
    <row r="80" spans="1:6" ht="14.25" customHeight="1" thickBot="1">
      <c r="A80" s="8" t="s">
        <v>2</v>
      </c>
      <c r="B80" s="24">
        <v>10138.1</v>
      </c>
      <c r="C80" s="24">
        <v>10138.1</v>
      </c>
      <c r="D80" s="24">
        <v>368.5</v>
      </c>
      <c r="E80" s="9">
        <f>D80/B80</f>
        <v>0.03634803365522139</v>
      </c>
      <c r="F80" s="9">
        <f>D80/C80</f>
        <v>0.03634803365522139</v>
      </c>
    </row>
    <row r="81" spans="1:6" ht="13.5" customHeight="1" hidden="1">
      <c r="A81" s="6" t="s">
        <v>1</v>
      </c>
      <c r="B81" s="23">
        <f>SUM(B82)</f>
        <v>0</v>
      </c>
      <c r="C81" s="23">
        <f>SUM(C82)</f>
        <v>0</v>
      </c>
      <c r="D81" s="23">
        <f>SUM(D82)</f>
        <v>0</v>
      </c>
      <c r="E81" s="7" t="e">
        <f>D81/B81</f>
        <v>#DIV/0!</v>
      </c>
      <c r="F81" s="7" t="e">
        <f>D81/C81</f>
        <v>#DIV/0!</v>
      </c>
    </row>
    <row r="82" spans="1:6" ht="14.25" customHeight="1" hidden="1" thickBot="1">
      <c r="A82" s="10" t="s">
        <v>0</v>
      </c>
      <c r="B82" s="26"/>
      <c r="C82" s="28"/>
      <c r="D82" s="28"/>
      <c r="E82" s="11" t="e">
        <f>D82/B82</f>
        <v>#DIV/0!</v>
      </c>
      <c r="F82" s="11" t="e">
        <f>D82/C82</f>
        <v>#DIV/0!</v>
      </c>
    </row>
    <row r="83" spans="1:6" ht="16.5" customHeight="1" thickBot="1">
      <c r="A83" s="12" t="s">
        <v>37</v>
      </c>
      <c r="B83" s="25">
        <f>B5+B8+B10+B14+B21+B25+B29+B33+B36+B39+B44+B47+B50+B53+B56+B58+B60+B62+B64+B68+B71+B74+B78+B81+B17</f>
        <v>11983990.3</v>
      </c>
      <c r="C83" s="25">
        <f>C5+C8+C10+C14+C21+C25+C29+C33+C36+C39+C44+C47+C50+C53+C56+C58+C60+C62+C64+C68+C71+C74+C78+C81+C17</f>
        <v>11852285.400000002</v>
      </c>
      <c r="D83" s="25">
        <f>D5+D8+D10+D14+D21+D25+D29+D33+D36+D39+D44+D47+D50+D53+D56+D58+D60+D62+D64+D68+D71+D74+D78+D81+D17</f>
        <v>1008293.2000000001</v>
      </c>
      <c r="E83" s="13">
        <f>D83/B83</f>
        <v>0.08413668358860404</v>
      </c>
      <c r="F83" s="13">
        <f>D83/C83</f>
        <v>0.08507162677672273</v>
      </c>
    </row>
    <row r="84" spans="1:6" ht="18.75" customHeight="1" hidden="1">
      <c r="A84" s="14" t="s">
        <v>8</v>
      </c>
      <c r="B84" s="27">
        <f>B83-B81</f>
        <v>11983990.3</v>
      </c>
      <c r="C84" s="29">
        <f>C83-C81</f>
        <v>11852285.400000002</v>
      </c>
      <c r="D84" s="29">
        <f>D83-D81</f>
        <v>1008293.2000000001</v>
      </c>
      <c r="E84" s="15">
        <f>D84/B84</f>
        <v>0.08413668358860404</v>
      </c>
      <c r="F84" s="15">
        <f>D84/C84</f>
        <v>0.08507162677672273</v>
      </c>
    </row>
    <row r="85" spans="1:6" ht="15.75" customHeight="1">
      <c r="A85" s="8" t="s">
        <v>0</v>
      </c>
      <c r="B85" s="24">
        <f>B6+B9+B11+B15+B18+B22+B26+B30+B34+B37+B40+B45+B48+B51+B54+B57+B59+B61+B63+B65+B69+B72+B75+B79</f>
        <v>4055610.4</v>
      </c>
      <c r="C85" s="24">
        <f>C6+C9+C11+C15+C18+C22+C26+C30+C34+C37+C40+C45+C48+C51+C54+C57+C59+C61+C63+C65+C69+C72+C75+C79</f>
        <v>4055610.3999999994</v>
      </c>
      <c r="D85" s="24">
        <f>D6+D9+D11+D15+D18+D22+D26+D30+D34+D37+D40+D45+D48+D51+D54+D57+D59+D61+D63+D65+D69+D72+D75+D79</f>
        <v>571057.6000000002</v>
      </c>
      <c r="E85" s="9">
        <f>D85/B85</f>
        <v>0.1408068191165503</v>
      </c>
      <c r="F85" s="9">
        <f>D85/C85</f>
        <v>0.14080681911655032</v>
      </c>
    </row>
    <row r="86" spans="1:6" ht="15" customHeight="1">
      <c r="A86" s="8" t="s">
        <v>2</v>
      </c>
      <c r="B86" s="24">
        <f>B12+B16+B19+B23+B27+B31+B38+B41+B46+B52+B55+B70+B73+B76+B80+B66</f>
        <v>7894910.899999999</v>
      </c>
      <c r="C86" s="24">
        <f>C12+C16+C19+C23+C27+C31+C38+C41+C46+C52+C55+C70+C73+C76+C80+C66</f>
        <v>7749290.3999999985</v>
      </c>
      <c r="D86" s="24">
        <f>D12+D16+D19+D23+D27+D31+D38+D41+D46+D52+D55+D70+D73+D76+D80+D66</f>
        <v>421323.9</v>
      </c>
      <c r="E86" s="9">
        <f>D86/B86</f>
        <v>0.05336651741060182</v>
      </c>
      <c r="F86" s="9">
        <f>D86/C86</f>
        <v>0.05436935232160097</v>
      </c>
    </row>
    <row r="87" spans="1:6" ht="13.5" customHeight="1">
      <c r="A87" s="8" t="s">
        <v>3</v>
      </c>
      <c r="B87" s="24">
        <f>B13+B20+B24+B32+B42+B77+B7+B28+B35+B49+B67</f>
        <v>33469</v>
      </c>
      <c r="C87" s="24">
        <f>C13+C20+C24+C32+C42+C77+C7+C28+C35+C49+C67</f>
        <v>47384.6</v>
      </c>
      <c r="D87" s="24">
        <f>D13+D20+D24+D32+D42+D77+D7+D28+D35+D49+D67</f>
        <v>15911.699999999999</v>
      </c>
      <c r="E87" s="9">
        <f>D87/B87</f>
        <v>0.47541605664943676</v>
      </c>
      <c r="F87" s="9">
        <f>D87/C87</f>
        <v>0.3357989726620041</v>
      </c>
    </row>
    <row r="88" spans="1:6" ht="15" customHeight="1">
      <c r="A88" s="1"/>
      <c r="B88" s="18"/>
      <c r="C88" s="18"/>
      <c r="D88" s="30"/>
      <c r="E88" s="3"/>
      <c r="F88" s="3"/>
    </row>
    <row r="89" spans="1:6" ht="12.75" customHeight="1">
      <c r="A89" s="1"/>
      <c r="B89" s="19"/>
      <c r="C89" s="19"/>
      <c r="D89" s="19"/>
      <c r="E89" s="3"/>
      <c r="F89" s="3"/>
    </row>
    <row r="90" spans="1:6" ht="12" customHeight="1">
      <c r="A90" s="3"/>
      <c r="B90" s="2"/>
      <c r="C90" s="31"/>
      <c r="D90" s="31"/>
      <c r="E90" s="31"/>
      <c r="F90" s="3"/>
    </row>
    <row r="91" spans="1:6" ht="12" customHeight="1">
      <c r="A91" s="20"/>
      <c r="B91" s="2"/>
      <c r="C91" s="31"/>
      <c r="D91" s="31"/>
      <c r="E91" s="3"/>
      <c r="F91" s="3"/>
    </row>
    <row r="92" spans="1:6" ht="12" customHeight="1">
      <c r="A92" s="20"/>
      <c r="B92" s="31"/>
      <c r="C92" s="31"/>
      <c r="D92" s="31"/>
      <c r="E92" s="3"/>
      <c r="F92" s="3"/>
    </row>
    <row r="93" spans="1:6" ht="18.75" customHeight="1">
      <c r="A93" s="3"/>
      <c r="B93" s="2"/>
      <c r="C93" s="31"/>
      <c r="D93" s="31"/>
      <c r="E93" s="3"/>
      <c r="F93" s="3"/>
    </row>
    <row r="94" spans="1:6" ht="12" customHeight="1">
      <c r="A94" s="2"/>
      <c r="B94" s="31"/>
      <c r="C94" s="31"/>
      <c r="D94" s="31"/>
      <c r="E94" s="3"/>
      <c r="F94" s="3"/>
    </row>
    <row r="95" spans="1:6" ht="12" customHeight="1">
      <c r="A95" s="2"/>
      <c r="B95" s="2"/>
      <c r="C95" s="31"/>
      <c r="D95" s="31"/>
      <c r="E95" s="31"/>
      <c r="F95" s="3"/>
    </row>
    <row r="96" spans="1:6" ht="12.75" customHeight="1">
      <c r="A96" s="3"/>
      <c r="B96" s="2"/>
      <c r="C96" s="2"/>
      <c r="D96" s="31"/>
      <c r="E96" s="3"/>
      <c r="F96" s="3"/>
    </row>
    <row r="97" ht="12.75">
      <c r="D97" s="31"/>
    </row>
    <row r="98" ht="12.75">
      <c r="D98" s="31"/>
    </row>
  </sheetData>
  <sheetProtection/>
  <mergeCells count="1">
    <mergeCell ref="A2:F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SosninaNA</cp:lastModifiedBy>
  <cp:lastPrinted>2019-12-04T10:26:59Z</cp:lastPrinted>
  <dcterms:created xsi:type="dcterms:W3CDTF">2019-02-11T12:05:23Z</dcterms:created>
  <dcterms:modified xsi:type="dcterms:W3CDTF">2020-03-04T06:29:22Z</dcterms:modified>
  <cp:category/>
  <cp:version/>
  <cp:contentType/>
  <cp:contentStatus/>
</cp:coreProperties>
</file>