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28755" windowHeight="15135"/>
  </bookViews>
  <sheets>
    <sheet name="01.07.19" sheetId="2" r:id="rId1"/>
  </sheets>
  <definedNames>
    <definedName name="_xlnm.Print_Titles" localSheetId="0">'01.07.19'!$4:$4</definedName>
    <definedName name="_xlnm.Print_Area" localSheetId="0">'01.07.19'!$A$1:$I$57</definedName>
  </definedNames>
  <calcPr calcId="145621"/>
</workbook>
</file>

<file path=xl/calcChain.xml><?xml version="1.0" encoding="utf-8"?>
<calcChain xmlns="http://schemas.openxmlformats.org/spreadsheetml/2006/main">
  <c r="E54" i="2" l="1"/>
  <c r="E51" i="2"/>
  <c r="E48" i="2"/>
  <c r="E42" i="2"/>
  <c r="E40" i="2"/>
  <c r="E37" i="2"/>
  <c r="E31" i="2"/>
  <c r="E29" i="2"/>
  <c r="E24" i="2"/>
  <c r="E17" i="2"/>
  <c r="E13" i="2"/>
  <c r="G41" i="2"/>
  <c r="H41" i="2"/>
  <c r="I41" i="2"/>
  <c r="G30" i="2"/>
  <c r="H30" i="2"/>
  <c r="I30" i="2"/>
  <c r="G18" i="2"/>
  <c r="H18" i="2"/>
  <c r="I18" i="2"/>
  <c r="G11" i="2"/>
  <c r="H11" i="2"/>
  <c r="I11" i="2"/>
  <c r="G9" i="2"/>
  <c r="H9" i="2"/>
  <c r="I9" i="2"/>
  <c r="H6" i="2"/>
  <c r="I6" i="2"/>
  <c r="H7" i="2"/>
  <c r="I7" i="2"/>
  <c r="H8" i="2"/>
  <c r="I8" i="2"/>
  <c r="H10" i="2"/>
  <c r="I10" i="2"/>
  <c r="H12" i="2"/>
  <c r="I12" i="2"/>
  <c r="H14" i="2"/>
  <c r="I14" i="2"/>
  <c r="H15" i="2"/>
  <c r="I15" i="2"/>
  <c r="H16" i="2"/>
  <c r="I16" i="2"/>
  <c r="H19" i="2"/>
  <c r="I19" i="2"/>
  <c r="H20" i="2"/>
  <c r="I20" i="2"/>
  <c r="H21" i="2"/>
  <c r="I21" i="2"/>
  <c r="H22" i="2"/>
  <c r="I22" i="2"/>
  <c r="H23" i="2"/>
  <c r="I23" i="2"/>
  <c r="H25" i="2"/>
  <c r="I25" i="2"/>
  <c r="H26" i="2"/>
  <c r="I26" i="2"/>
  <c r="H27" i="2"/>
  <c r="I27" i="2"/>
  <c r="H28" i="2"/>
  <c r="I28" i="2"/>
  <c r="H32" i="2"/>
  <c r="I32" i="2"/>
  <c r="H33" i="2"/>
  <c r="I33" i="2"/>
  <c r="H34" i="2"/>
  <c r="I34" i="2"/>
  <c r="H35" i="2"/>
  <c r="I35" i="2"/>
  <c r="H36" i="2"/>
  <c r="I36" i="2"/>
  <c r="H38" i="2"/>
  <c r="I38" i="2"/>
  <c r="H39" i="2"/>
  <c r="I39" i="2"/>
  <c r="H43" i="2"/>
  <c r="I43" i="2"/>
  <c r="H44" i="2"/>
  <c r="I44" i="2"/>
  <c r="H45" i="2"/>
  <c r="I45" i="2"/>
  <c r="H46" i="2"/>
  <c r="I46" i="2"/>
  <c r="H47" i="2"/>
  <c r="I47" i="2"/>
  <c r="H49" i="2"/>
  <c r="I49" i="2"/>
  <c r="H50" i="2"/>
  <c r="I50" i="2"/>
  <c r="H52" i="2"/>
  <c r="I52" i="2"/>
  <c r="H53" i="2"/>
  <c r="I53" i="2"/>
  <c r="H55" i="2"/>
  <c r="I55" i="2"/>
  <c r="E5" i="2" l="1"/>
  <c r="E56" i="2" s="1"/>
  <c r="D54" i="2"/>
  <c r="D51" i="2"/>
  <c r="D48" i="2"/>
  <c r="D42" i="2"/>
  <c r="D40" i="2"/>
  <c r="D37" i="2"/>
  <c r="D31" i="2"/>
  <c r="D29" i="2"/>
  <c r="D24" i="2"/>
  <c r="D17" i="2"/>
  <c r="D13" i="2"/>
  <c r="D5" i="2"/>
  <c r="G6" i="2"/>
  <c r="G7" i="2"/>
  <c r="G8" i="2"/>
  <c r="G10" i="2"/>
  <c r="G12" i="2"/>
  <c r="G14" i="2"/>
  <c r="G15" i="2"/>
  <c r="G16" i="2"/>
  <c r="G19" i="2"/>
  <c r="G20" i="2"/>
  <c r="G21" i="2"/>
  <c r="G22" i="2"/>
  <c r="G23" i="2"/>
  <c r="G25" i="2"/>
  <c r="G26" i="2"/>
  <c r="G27" i="2"/>
  <c r="G28" i="2"/>
  <c r="G32" i="2"/>
  <c r="G33" i="2"/>
  <c r="G34" i="2"/>
  <c r="G35" i="2"/>
  <c r="G36" i="2"/>
  <c r="G38" i="2"/>
  <c r="G39" i="2"/>
  <c r="G43" i="2"/>
  <c r="G44" i="2"/>
  <c r="G45" i="2"/>
  <c r="G46" i="2"/>
  <c r="G47" i="2"/>
  <c r="G49" i="2"/>
  <c r="G50" i="2"/>
  <c r="G52" i="2"/>
  <c r="G53" i="2"/>
  <c r="G55" i="2"/>
  <c r="F54" i="2"/>
  <c r="C54" i="2"/>
  <c r="F51" i="2"/>
  <c r="H51" i="2" s="1"/>
  <c r="C51" i="2"/>
  <c r="F48" i="2"/>
  <c r="C48" i="2"/>
  <c r="F42" i="2"/>
  <c r="C42" i="2"/>
  <c r="F40" i="2"/>
  <c r="C40" i="2"/>
  <c r="F37" i="2"/>
  <c r="H37" i="2" s="1"/>
  <c r="C37" i="2"/>
  <c r="F31" i="2"/>
  <c r="F29" i="2"/>
  <c r="C31" i="2"/>
  <c r="C29" i="2"/>
  <c r="F24" i="2"/>
  <c r="C24" i="2"/>
  <c r="F17" i="2"/>
  <c r="C17" i="2"/>
  <c r="F13" i="2"/>
  <c r="C13" i="2"/>
  <c r="F5" i="2"/>
  <c r="C5" i="2"/>
  <c r="G29" i="2" l="1"/>
  <c r="H29" i="2"/>
  <c r="I29" i="2"/>
  <c r="H40" i="2"/>
  <c r="G40" i="2"/>
  <c r="H54" i="2"/>
  <c r="I40" i="2"/>
  <c r="H17" i="2"/>
  <c r="I48" i="2"/>
  <c r="I54" i="2"/>
  <c r="H48" i="2"/>
  <c r="H42" i="2"/>
  <c r="H13" i="2"/>
  <c r="I51" i="2"/>
  <c r="I42" i="2"/>
  <c r="I37" i="2"/>
  <c r="I31" i="2"/>
  <c r="H31" i="2"/>
  <c r="I24" i="2"/>
  <c r="H24" i="2"/>
  <c r="I17" i="2"/>
  <c r="I13" i="2"/>
  <c r="H5" i="2"/>
  <c r="I5" i="2"/>
  <c r="G48" i="2"/>
  <c r="G31" i="2"/>
  <c r="G24" i="2"/>
  <c r="G13" i="2"/>
  <c r="G51" i="2"/>
  <c r="G42" i="2"/>
  <c r="G37" i="2"/>
  <c r="D56" i="2"/>
  <c r="G5" i="2"/>
  <c r="G54" i="2"/>
  <c r="G17" i="2"/>
  <c r="F56" i="2"/>
  <c r="C56" i="2"/>
  <c r="G56" i="2" l="1"/>
  <c r="H56" i="2"/>
  <c r="I56" i="2"/>
</calcChain>
</file>

<file path=xl/sharedStrings.xml><?xml version="1.0" encoding="utf-8"?>
<sst xmlns="http://schemas.openxmlformats.org/spreadsheetml/2006/main" count="63" uniqueCount="63">
  <si>
    <t>Наименование показателя</t>
  </si>
  <si>
    <t>Код расхода по КФСР</t>
  </si>
  <si>
    <t>Исполнено за отчетный период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</si>
  <si>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</si>
  <si>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</si>
  <si>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</si>
  <si>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</si>
  <si>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</si>
  <si>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</si>
  <si>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</si>
  <si>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</si>
  <si>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</si>
  <si>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</si>
  <si>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</si>
  <si>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</si>
  <si>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</si>
  <si>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</si>
  <si>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</si>
  <si>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</si>
  <si>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</si>
  <si>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</si>
  <si>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</si>
  <si>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</si>
  <si>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</si>
  <si>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</si>
  <si>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</si>
  <si>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</si>
  <si>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</si>
  <si>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</si>
  <si>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</si>
  <si>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</si>
  <si>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</si>
  <si>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</si>
  <si>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</si>
  <si>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</si>
  <si>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</si>
  <si>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</si>
  <si>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</si>
  <si>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Другие вопросы в области физической культуры и спорта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</si>
  <si>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</si>
  <si>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</si>
  <si>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внутреннего и муниципального долга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</si>
  <si>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</si>
  <si>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</si>
  <si>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</si>
  <si>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</si>
  <si>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</si>
  <si>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 xml:space="preserve">Культура и кинематография </t>
  </si>
  <si>
    <t>Образование</t>
  </si>
  <si>
    <t xml:space="preserve">Здравоохранение 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</si>
  <si>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</si>
  <si>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</si>
  <si>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</si>
  <si>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</si>
  <si>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Расходы бюджета - ИТОГО</t>
  </si>
  <si>
    <t>Процент исполнения к утвержденному плану</t>
  </si>
  <si>
    <t>Процент исполнения к уточненному плану</t>
  </si>
  <si>
    <t xml:space="preserve">Утвержденный план </t>
  </si>
  <si>
    <t>Процент исполнения к кассовому плану</t>
  </si>
  <si>
    <t xml:space="preserve">Уточненный план на отчетный период </t>
  </si>
  <si>
    <t xml:space="preserve">Кассовый план план на отчетный период </t>
  </si>
  <si>
    <t>Ед.изм: тыс. рублей</t>
  </si>
  <si>
    <t xml:space="preserve">Сведения об исполнении бюджета муниципального образования городской округ город Ханты-Мансийск по расходам в разрезе разделов и подразделов классификации расходов в сравнении с запланированными значениями на 01 июля 2019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</si>
</sst>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000"/>
    <numFmt numFmtId="165" formatCode="0.0%"/>
    <numFmt numFmtId="166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3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43" fontId="2" fillId="0" borderId="0" applyFont="0" applyFill="0" applyBorder="0" applyAlignment="0" applyProtection="0"/>
    <xf numFmtId="0" fontId="8" fillId="0" borderId="0"/>
  </cellStyleXfs>
  <cellXfs count="31">
    <xf numFmtId="0" fontId="0" fillId="0" borderId="0" xfId="0"/>
    <xf numFmtId="0" fontId="5" fillId="0" borderId="1" xfId="2" applyFont="1" applyFill="1" applyBorder="1" applyAlignment="1">
      <alignment horizontal="left" vertical="center" wrapText="1"/>
    </xf>
    <xf numFmtId="0" fontId="4" fillId="0" borderId="0" xfId="1" applyFont="1"/>
    <xf numFmtId="0" fontId="5" fillId="0" borderId="0" xfId="1" applyFont="1"/>
    <xf numFmtId="0" fontId="4" fillId="0" borderId="0" xfId="1" applyFont="1" applyBorder="1" applyProtection="1"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left" vertical="center" wrapText="1"/>
      <protection hidden="1"/>
    </xf>
    <xf numFmtId="164" fontId="5" fillId="0" borderId="1" xfId="1" applyNumberFormat="1" applyFont="1" applyFill="1" applyBorder="1" applyAlignment="1" applyProtection="1">
      <alignment horizontal="center" wrapText="1"/>
      <protection hidden="1"/>
    </xf>
    <xf numFmtId="164" fontId="4" fillId="0" borderId="1" xfId="1" applyNumberFormat="1" applyFont="1" applyFill="1" applyBorder="1" applyAlignment="1" applyProtection="1">
      <alignment horizontal="left" wrapText="1"/>
      <protection hidden="1"/>
    </xf>
    <xf numFmtId="164" fontId="4" fillId="0" borderId="1" xfId="1" applyNumberFormat="1" applyFont="1" applyFill="1" applyBorder="1" applyAlignment="1" applyProtection="1">
      <alignment horizontal="center" wrapText="1"/>
      <protection hidden="1"/>
    </xf>
    <xf numFmtId="164" fontId="5" fillId="0" borderId="1" xfId="1" applyNumberFormat="1" applyFont="1" applyFill="1" applyBorder="1" applyAlignment="1" applyProtection="1">
      <alignment horizontal="left" wrapText="1"/>
      <protection hidden="1"/>
    </xf>
    <xf numFmtId="0" fontId="5" fillId="0" borderId="1" xfId="1" applyNumberFormat="1" applyFont="1" applyFill="1" applyBorder="1" applyAlignment="1" applyProtection="1">
      <protection hidden="1"/>
    </xf>
    <xf numFmtId="165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4" fillId="0" borderId="0" xfId="1" applyFont="1" applyFill="1" applyBorder="1" applyProtection="1">
      <protection hidden="1"/>
    </xf>
    <xf numFmtId="0" fontId="4" fillId="0" borderId="0" xfId="1" applyFont="1" applyFill="1"/>
    <xf numFmtId="166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4" fillId="0" borderId="1" xfId="1" applyNumberFormat="1" applyFont="1" applyFill="1" applyBorder="1" applyAlignment="1" applyProtection="1">
      <alignment horizontal="center" vertical="center"/>
      <protection hidden="1"/>
    </xf>
    <xf numFmtId="166" fontId="5" fillId="0" borderId="1" xfId="1" applyNumberFormat="1" applyFont="1" applyFill="1" applyBorder="1" applyAlignment="1" applyProtection="1">
      <alignment horizontal="center" vertical="center"/>
      <protection hidden="1"/>
    </xf>
    <xf numFmtId="0" fontId="7" fillId="0" borderId="3" xfId="1" applyFont="1" applyBorder="1" applyAlignment="1">
      <alignment vertical="center" wrapText="1"/>
    </xf>
    <xf numFmtId="0" fontId="7" fillId="0" borderId="3" xfId="1" applyFont="1" applyFill="1" applyBorder="1" applyAlignment="1">
      <alignment vertical="center" wrapText="1"/>
    </xf>
    <xf numFmtId="166" fontId="4" fillId="0" borderId="1" xfId="22" applyNumberFormat="1" applyFont="1" applyFill="1" applyBorder="1" applyAlignment="1" applyProtection="1">
      <alignment horizontal="center" vertical="center"/>
      <protection hidden="1"/>
    </xf>
    <xf numFmtId="166" fontId="4" fillId="0" borderId="2" xfId="22" applyNumberFormat="1" applyFont="1" applyFill="1" applyBorder="1" applyAlignment="1" applyProtection="1">
      <alignment horizontal="center" vertical="center"/>
      <protection hidden="1"/>
    </xf>
    <xf numFmtId="0" fontId="7" fillId="0" borderId="0" xfId="1" applyFont="1" applyAlignment="1">
      <alignment horizontal="center" vertical="center" wrapText="1"/>
    </xf>
    <xf numFmtId="165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</cellXfs>
  <cellStyles count="23">
    <cellStyle name="Normal" xfId="20"/>
    <cellStyle name="Обычный" xfId="0" builtinId="0"/>
    <cellStyle name="Обычный 10" xfId="3"/>
    <cellStyle name="Обычный 11" xfId="4"/>
    <cellStyle name="Обычный 12" xfId="5"/>
    <cellStyle name="Обычный 13" xfId="6"/>
    <cellStyle name="Обычный 14" xfId="7"/>
    <cellStyle name="Обычный 15" xfId="8"/>
    <cellStyle name="Обычный 16" xfId="9"/>
    <cellStyle name="Обычный 17" xfId="10"/>
    <cellStyle name="Обычный 18" xfId="19"/>
    <cellStyle name="Обычный 19" xfId="2"/>
    <cellStyle name="Обычный 2" xfId="1"/>
    <cellStyle name="Обычный 2 2" xfId="11"/>
    <cellStyle name="Обычный 2 3" xfId="22"/>
    <cellStyle name="Обычный 3" xfId="12"/>
    <cellStyle name="Обычный 4" xfId="13"/>
    <cellStyle name="Обычный 5" xfId="14"/>
    <cellStyle name="Обычный 6" xfId="15"/>
    <cellStyle name="Обычный 7" xfId="16"/>
    <cellStyle name="Обычный 8" xfId="17"/>
    <cellStyle name="Обычный 9" xfId="18"/>
    <cellStyle name="Финансовый 2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7"/>
  <sheetViews>
    <sheetView showGridLines="0" tabSelected="1" view="pageBreakPreview" topLeftCell="A22" zoomScaleNormal="100" zoomScaleSheetLayoutView="100" workbookViewId="0">
      <selection activeCell="G53" sqref="G53"/>
    </sheetView>
  </sheetViews>
  <sheetFormatPr defaultColWidth="9.140625" defaultRowHeight="12.75" x14ac:dyDescent="0.2"/>
  <cols>
    <col min="1" max="1" width="45.28515625" style="2" customWidth="1"/>
    <col min="2" max="2" width="11.7109375" style="2" customWidth="1"/>
    <col min="3" max="3" width="16" style="2" customWidth="1"/>
    <col min="4" max="6" width="16" style="19" customWidth="1"/>
    <col min="7" max="7" width="14.85546875" style="2" customWidth="1"/>
    <col min="8" max="9" width="14" style="2" customWidth="1"/>
    <col min="10" max="172" width="9.140625" style="2" customWidth="1"/>
    <col min="173" max="16384" width="9.140625" style="2"/>
  </cols>
  <sheetData>
    <row r="2" spans="1:9" ht="30.75" customHeight="1" x14ac:dyDescent="0.2">
      <c r="A2" s="28" t="s">
        <v>62</v>
      </c>
      <c r="B2" s="28"/>
      <c r="C2" s="28"/>
      <c r="D2" s="28"/>
      <c r="E2" s="28"/>
      <c r="F2" s="28"/>
      <c r="G2" s="28"/>
      <c r="H2" s="28"/>
      <c r="I2" s="28"/>
    </row>
    <row r="3" spans="1:9" ht="15" x14ac:dyDescent="0.2">
      <c r="A3" s="24" t="s">
        <v>61</v>
      </c>
      <c r="B3" s="24"/>
      <c r="C3" s="24"/>
      <c r="D3" s="25"/>
      <c r="E3" s="25"/>
      <c r="F3" s="25"/>
      <c r="G3" s="24"/>
      <c r="H3" s="24"/>
      <c r="I3" s="24"/>
    </row>
    <row r="4" spans="1:9" ht="51" x14ac:dyDescent="0.2">
      <c r="A4" s="5" t="s">
        <v>0</v>
      </c>
      <c r="B4" s="5" t="s">
        <v>1</v>
      </c>
      <c r="C4" s="5" t="s">
        <v>57</v>
      </c>
      <c r="D4" s="21" t="s">
        <v>59</v>
      </c>
      <c r="E4" s="21" t="s">
        <v>60</v>
      </c>
      <c r="F4" s="21" t="s">
        <v>2</v>
      </c>
      <c r="G4" s="5" t="s">
        <v>55</v>
      </c>
      <c r="H4" s="5" t="s">
        <v>56</v>
      </c>
      <c r="I4" s="5" t="s">
        <v>58</v>
      </c>
    </row>
    <row r="5" spans="1:9" s="3" customFormat="1" x14ac:dyDescent="0.2">
      <c r="A5" s="6" t="s">
        <v>42</v>
      </c>
      <c r="B5" s="7">
        <v>100</v>
      </c>
      <c r="C5" s="20">
        <f>SUM(C6:C12)</f>
        <v>785029.7</v>
      </c>
      <c r="D5" s="20">
        <f>SUM(D6:D12)</f>
        <v>694063.1</v>
      </c>
      <c r="E5" s="20">
        <f>SUM(E6:E12)</f>
        <v>349032.69999999995</v>
      </c>
      <c r="F5" s="20">
        <f t="shared" ref="F5" si="0">SUM(F6:F12)</f>
        <v>348077.10000000003</v>
      </c>
      <c r="G5" s="12">
        <f>F5/C5</f>
        <v>0.44339354294493577</v>
      </c>
      <c r="H5" s="12">
        <f>F5/D5</f>
        <v>0.50150641922902983</v>
      </c>
      <c r="I5" s="12">
        <f>F5/E5</f>
        <v>0.99726214764404619</v>
      </c>
    </row>
    <row r="6" spans="1:9" ht="38.25" x14ac:dyDescent="0.2">
      <c r="A6" s="8" t="s">
        <v>3</v>
      </c>
      <c r="B6" s="9">
        <v>102</v>
      </c>
      <c r="C6" s="22">
        <v>5128</v>
      </c>
      <c r="D6" s="22">
        <v>5128</v>
      </c>
      <c r="E6" s="26">
        <v>2761.9</v>
      </c>
      <c r="F6" s="26">
        <v>2761.9</v>
      </c>
      <c r="G6" s="13">
        <f t="shared" ref="G6:G55" si="1">F6/C6</f>
        <v>0.53859204368174729</v>
      </c>
      <c r="H6" s="13">
        <f t="shared" ref="H6:H55" si="2">F6/D6</f>
        <v>0.53859204368174729</v>
      </c>
      <c r="I6" s="13">
        <f t="shared" ref="I6:I55" si="3">F6/E6</f>
        <v>1</v>
      </c>
    </row>
    <row r="7" spans="1:9" ht="51" x14ac:dyDescent="0.2">
      <c r="A7" s="8" t="s">
        <v>4</v>
      </c>
      <c r="B7" s="9">
        <v>103</v>
      </c>
      <c r="C7" s="22">
        <v>26605.4</v>
      </c>
      <c r="D7" s="22">
        <v>26605.4</v>
      </c>
      <c r="E7" s="26">
        <v>13013.1</v>
      </c>
      <c r="F7" s="26">
        <v>13013.1</v>
      </c>
      <c r="G7" s="13">
        <f t="shared" si="1"/>
        <v>0.4891149916934156</v>
      </c>
      <c r="H7" s="13">
        <f t="shared" si="2"/>
        <v>0.4891149916934156</v>
      </c>
      <c r="I7" s="13">
        <f t="shared" si="3"/>
        <v>1</v>
      </c>
    </row>
    <row r="8" spans="1:9" ht="39" customHeight="1" x14ac:dyDescent="0.2">
      <c r="A8" s="8" t="s">
        <v>5</v>
      </c>
      <c r="B8" s="9">
        <v>104</v>
      </c>
      <c r="C8" s="22">
        <v>194688.7</v>
      </c>
      <c r="D8" s="22">
        <v>187785.4</v>
      </c>
      <c r="E8" s="26">
        <v>117684.8</v>
      </c>
      <c r="F8" s="26">
        <v>117308.1</v>
      </c>
      <c r="G8" s="13">
        <f t="shared" si="1"/>
        <v>0.60254190407558317</v>
      </c>
      <c r="H8" s="13">
        <f t="shared" si="2"/>
        <v>0.62469233497385845</v>
      </c>
      <c r="I8" s="13">
        <f t="shared" si="3"/>
        <v>0.99679907685614455</v>
      </c>
    </row>
    <row r="9" spans="1:9" x14ac:dyDescent="0.2">
      <c r="A9" s="8" t="s">
        <v>6</v>
      </c>
      <c r="B9" s="9">
        <v>105</v>
      </c>
      <c r="C9" s="22">
        <v>24.8</v>
      </c>
      <c r="D9" s="22">
        <v>24.8</v>
      </c>
      <c r="E9" s="26">
        <v>0</v>
      </c>
      <c r="F9" s="26">
        <v>0</v>
      </c>
      <c r="G9" s="13">
        <f t="shared" ref="G9" si="4">F9/C9</f>
        <v>0</v>
      </c>
      <c r="H9" s="13">
        <f t="shared" ref="H9" si="5">F9/D9</f>
        <v>0</v>
      </c>
      <c r="I9" s="29" t="e">
        <f t="shared" ref="I9" si="6">F9/E9</f>
        <v>#DIV/0!</v>
      </c>
    </row>
    <row r="10" spans="1:9" ht="38.25" x14ac:dyDescent="0.2">
      <c r="A10" s="8" t="s">
        <v>7</v>
      </c>
      <c r="B10" s="9">
        <v>106</v>
      </c>
      <c r="C10" s="22">
        <v>65316.1</v>
      </c>
      <c r="D10" s="22">
        <v>63516.1</v>
      </c>
      <c r="E10" s="26">
        <v>36886.800000000003</v>
      </c>
      <c r="F10" s="26">
        <v>36886.800000000003</v>
      </c>
      <c r="G10" s="13">
        <f t="shared" si="1"/>
        <v>0.56474284288253596</v>
      </c>
      <c r="H10" s="13">
        <f t="shared" si="2"/>
        <v>0.5807472436122495</v>
      </c>
      <c r="I10" s="13">
        <f t="shared" si="3"/>
        <v>1</v>
      </c>
    </row>
    <row r="11" spans="1:9" x14ac:dyDescent="0.2">
      <c r="A11" s="8" t="s">
        <v>8</v>
      </c>
      <c r="B11" s="9">
        <v>111</v>
      </c>
      <c r="C11" s="22">
        <v>103500</v>
      </c>
      <c r="D11" s="22">
        <v>19039.2</v>
      </c>
      <c r="E11" s="26">
        <v>0</v>
      </c>
      <c r="F11" s="26">
        <v>0</v>
      </c>
      <c r="G11" s="13">
        <f t="shared" ref="G11" si="7">F11/C11</f>
        <v>0</v>
      </c>
      <c r="H11" s="13">
        <f t="shared" ref="H11" si="8">F11/D11</f>
        <v>0</v>
      </c>
      <c r="I11" s="29" t="e">
        <f t="shared" ref="I11" si="9">F11/E11</f>
        <v>#DIV/0!</v>
      </c>
    </row>
    <row r="12" spans="1:9" x14ac:dyDescent="0.2">
      <c r="A12" s="8" t="s">
        <v>9</v>
      </c>
      <c r="B12" s="9">
        <v>113</v>
      </c>
      <c r="C12" s="22">
        <v>389766.7</v>
      </c>
      <c r="D12" s="22">
        <v>391964.2</v>
      </c>
      <c r="E12" s="26">
        <v>178686.1</v>
      </c>
      <c r="F12" s="26">
        <v>178107.2</v>
      </c>
      <c r="G12" s="13">
        <f t="shared" si="1"/>
        <v>0.45695848311310333</v>
      </c>
      <c r="H12" s="13">
        <f t="shared" si="2"/>
        <v>0.45439660050586256</v>
      </c>
      <c r="I12" s="13">
        <f t="shared" si="3"/>
        <v>0.99676024044399647</v>
      </c>
    </row>
    <row r="13" spans="1:9" s="3" customFormat="1" ht="25.5" x14ac:dyDescent="0.2">
      <c r="A13" s="10" t="s">
        <v>43</v>
      </c>
      <c r="B13" s="7">
        <v>300</v>
      </c>
      <c r="C13" s="23">
        <f>SUM(C14:C16)</f>
        <v>159006.9</v>
      </c>
      <c r="D13" s="23">
        <f>SUM(D14:D16)</f>
        <v>160258.29999999999</v>
      </c>
      <c r="E13" s="23">
        <f t="shared" ref="E13:F13" si="10">SUM(E14:E16)</f>
        <v>57055.199999999997</v>
      </c>
      <c r="F13" s="23">
        <f t="shared" si="10"/>
        <v>57013.399999999994</v>
      </c>
      <c r="G13" s="12">
        <f t="shared" si="1"/>
        <v>0.35855928264748255</v>
      </c>
      <c r="H13" s="12">
        <f t="shared" si="2"/>
        <v>0.35575942088490892</v>
      </c>
      <c r="I13" s="12">
        <f t="shared" si="3"/>
        <v>0.9992673761550217</v>
      </c>
    </row>
    <row r="14" spans="1:9" x14ac:dyDescent="0.2">
      <c r="A14" s="8" t="s">
        <v>10</v>
      </c>
      <c r="B14" s="9">
        <v>304</v>
      </c>
      <c r="C14" s="22">
        <v>9700.9</v>
      </c>
      <c r="D14" s="22">
        <v>10222.4</v>
      </c>
      <c r="E14" s="26">
        <v>4394.5</v>
      </c>
      <c r="F14" s="26">
        <v>4352.7</v>
      </c>
      <c r="G14" s="13">
        <f t="shared" si="1"/>
        <v>0.44869032770155348</v>
      </c>
      <c r="H14" s="13">
        <f t="shared" si="2"/>
        <v>0.42580020347472219</v>
      </c>
      <c r="I14" s="13">
        <f t="shared" si="3"/>
        <v>0.99048811013767202</v>
      </c>
    </row>
    <row r="15" spans="1:9" ht="38.25" x14ac:dyDescent="0.2">
      <c r="A15" s="8" t="s">
        <v>11</v>
      </c>
      <c r="B15" s="9">
        <v>309</v>
      </c>
      <c r="C15" s="22">
        <v>136011.20000000001</v>
      </c>
      <c r="D15" s="22">
        <v>138717.1</v>
      </c>
      <c r="E15" s="26">
        <v>50397.1</v>
      </c>
      <c r="F15" s="26">
        <v>50397.1</v>
      </c>
      <c r="G15" s="13">
        <f t="shared" si="1"/>
        <v>0.37053639700259977</v>
      </c>
      <c r="H15" s="13">
        <f t="shared" si="2"/>
        <v>0.36330848900387908</v>
      </c>
      <c r="I15" s="13">
        <f t="shared" si="3"/>
        <v>1</v>
      </c>
    </row>
    <row r="16" spans="1:9" ht="25.5" x14ac:dyDescent="0.2">
      <c r="A16" s="8" t="s">
        <v>12</v>
      </c>
      <c r="B16" s="9">
        <v>314</v>
      </c>
      <c r="C16" s="22">
        <v>13294.8</v>
      </c>
      <c r="D16" s="22">
        <v>11318.8</v>
      </c>
      <c r="E16" s="26">
        <v>2263.6</v>
      </c>
      <c r="F16" s="26">
        <v>2263.6</v>
      </c>
      <c r="G16" s="13">
        <f t="shared" si="1"/>
        <v>0.17026205734572916</v>
      </c>
      <c r="H16" s="13">
        <f t="shared" si="2"/>
        <v>0.19998586422588968</v>
      </c>
      <c r="I16" s="13">
        <f t="shared" si="3"/>
        <v>1</v>
      </c>
    </row>
    <row r="17" spans="1:9" s="3" customFormat="1" x14ac:dyDescent="0.2">
      <c r="A17" s="10" t="s">
        <v>44</v>
      </c>
      <c r="B17" s="7">
        <v>400</v>
      </c>
      <c r="C17" s="23">
        <f>SUM(C18:C23)</f>
        <v>1038078.2000000002</v>
      </c>
      <c r="D17" s="23">
        <f>SUM(D18:D23)</f>
        <v>1147019.8999999999</v>
      </c>
      <c r="E17" s="23">
        <f t="shared" ref="E17:F17" si="11">SUM(E18:E23)</f>
        <v>543826.5</v>
      </c>
      <c r="F17" s="23">
        <f t="shared" si="11"/>
        <v>542812</v>
      </c>
      <c r="G17" s="12">
        <f t="shared" si="1"/>
        <v>0.52290087586850387</v>
      </c>
      <c r="H17" s="12">
        <f t="shared" si="2"/>
        <v>0.47323677644999884</v>
      </c>
      <c r="I17" s="12">
        <f t="shared" si="3"/>
        <v>0.99813451532795849</v>
      </c>
    </row>
    <row r="18" spans="1:9" x14ac:dyDescent="0.2">
      <c r="A18" s="8" t="s">
        <v>13</v>
      </c>
      <c r="B18" s="9">
        <v>401</v>
      </c>
      <c r="C18" s="22">
        <v>2506.9</v>
      </c>
      <c r="D18" s="22">
        <v>1953.7</v>
      </c>
      <c r="E18" s="26">
        <v>471.9</v>
      </c>
      <c r="F18" s="26">
        <v>471.9</v>
      </c>
      <c r="G18" s="13">
        <f t="shared" ref="G18" si="12">F18/C18</f>
        <v>0.18824045634050021</v>
      </c>
      <c r="H18" s="13">
        <f t="shared" ref="H18" si="13">F18/D18</f>
        <v>0.24154169012642676</v>
      </c>
      <c r="I18" s="13">
        <f t="shared" ref="I18" si="14">F18/E18</f>
        <v>1</v>
      </c>
    </row>
    <row r="19" spans="1:9" x14ac:dyDescent="0.2">
      <c r="A19" s="8" t="s">
        <v>14</v>
      </c>
      <c r="B19" s="9">
        <v>405</v>
      </c>
      <c r="C19" s="22">
        <v>2661.6</v>
      </c>
      <c r="D19" s="22">
        <v>5161.7</v>
      </c>
      <c r="E19" s="26">
        <v>1530.7</v>
      </c>
      <c r="F19" s="26">
        <v>660</v>
      </c>
      <c r="G19" s="13">
        <f t="shared" si="1"/>
        <v>0.2479711451758341</v>
      </c>
      <c r="H19" s="13">
        <f t="shared" si="2"/>
        <v>0.1278648507274735</v>
      </c>
      <c r="I19" s="13">
        <f t="shared" si="3"/>
        <v>0.43117527928398769</v>
      </c>
    </row>
    <row r="20" spans="1:9" x14ac:dyDescent="0.2">
      <c r="A20" s="8" t="s">
        <v>15</v>
      </c>
      <c r="B20" s="9">
        <v>408</v>
      </c>
      <c r="C20" s="22">
        <v>126653.2</v>
      </c>
      <c r="D20" s="22">
        <v>126653.2</v>
      </c>
      <c r="E20" s="26">
        <v>70668</v>
      </c>
      <c r="F20" s="26">
        <v>70667.899999999994</v>
      </c>
      <c r="G20" s="13">
        <f t="shared" si="1"/>
        <v>0.55796379404547214</v>
      </c>
      <c r="H20" s="13">
        <f t="shared" si="2"/>
        <v>0.55796379404547214</v>
      </c>
      <c r="I20" s="13">
        <f t="shared" si="3"/>
        <v>0.99999858493235971</v>
      </c>
    </row>
    <row r="21" spans="1:9" x14ac:dyDescent="0.2">
      <c r="A21" s="8" t="s">
        <v>16</v>
      </c>
      <c r="B21" s="9">
        <v>409</v>
      </c>
      <c r="C21" s="22">
        <v>562753.4</v>
      </c>
      <c r="D21" s="22">
        <v>664806.40000000002</v>
      </c>
      <c r="E21" s="26">
        <v>335257.3</v>
      </c>
      <c r="F21" s="26">
        <v>335257.3</v>
      </c>
      <c r="G21" s="13">
        <f t="shared" si="1"/>
        <v>0.59574460145420705</v>
      </c>
      <c r="H21" s="13">
        <f t="shared" si="2"/>
        <v>0.50429312954869265</v>
      </c>
      <c r="I21" s="13">
        <f t="shared" si="3"/>
        <v>1</v>
      </c>
    </row>
    <row r="22" spans="1:9" x14ac:dyDescent="0.2">
      <c r="A22" s="8" t="s">
        <v>17</v>
      </c>
      <c r="B22" s="9">
        <v>410</v>
      </c>
      <c r="C22" s="22">
        <v>23255.4</v>
      </c>
      <c r="D22" s="22">
        <v>24533.7</v>
      </c>
      <c r="E22" s="26">
        <v>2290.6999999999998</v>
      </c>
      <c r="F22" s="26">
        <v>2290.6999999999998</v>
      </c>
      <c r="G22" s="13">
        <f t="shared" si="1"/>
        <v>9.8501853332989317E-2</v>
      </c>
      <c r="H22" s="13">
        <f t="shared" si="2"/>
        <v>9.3369528444547698E-2</v>
      </c>
      <c r="I22" s="13">
        <f t="shared" si="3"/>
        <v>1</v>
      </c>
    </row>
    <row r="23" spans="1:9" x14ac:dyDescent="0.2">
      <c r="A23" s="8" t="s">
        <v>18</v>
      </c>
      <c r="B23" s="9">
        <v>412</v>
      </c>
      <c r="C23" s="22">
        <v>320247.7</v>
      </c>
      <c r="D23" s="22">
        <v>323911.2</v>
      </c>
      <c r="E23" s="26">
        <v>133607.9</v>
      </c>
      <c r="F23" s="26">
        <v>133464.20000000001</v>
      </c>
      <c r="G23" s="13">
        <f t="shared" si="1"/>
        <v>0.41675303210608539</v>
      </c>
      <c r="H23" s="13">
        <f t="shared" si="2"/>
        <v>0.41203947254679679</v>
      </c>
      <c r="I23" s="13">
        <f t="shared" si="3"/>
        <v>0.99892446479586927</v>
      </c>
    </row>
    <row r="24" spans="1:9" s="3" customFormat="1" x14ac:dyDescent="0.2">
      <c r="A24" s="10" t="s">
        <v>45</v>
      </c>
      <c r="B24" s="7">
        <v>500</v>
      </c>
      <c r="C24" s="23">
        <f>SUM(C25:C28)</f>
        <v>746789.10000000009</v>
      </c>
      <c r="D24" s="23">
        <f>SUM(D25:D28)</f>
        <v>1203339.3</v>
      </c>
      <c r="E24" s="23">
        <f t="shared" ref="E24:F24" si="15">SUM(E25:E28)</f>
        <v>225422.9</v>
      </c>
      <c r="F24" s="23">
        <f t="shared" si="15"/>
        <v>223941.69999999998</v>
      </c>
      <c r="G24" s="12">
        <f t="shared" si="1"/>
        <v>0.29987274854440155</v>
      </c>
      <c r="H24" s="12">
        <f t="shared" si="2"/>
        <v>0.186100212965703</v>
      </c>
      <c r="I24" s="12">
        <f t="shared" si="3"/>
        <v>0.99342923899923208</v>
      </c>
    </row>
    <row r="25" spans="1:9" x14ac:dyDescent="0.2">
      <c r="A25" s="8" t="s">
        <v>19</v>
      </c>
      <c r="B25" s="9">
        <v>501</v>
      </c>
      <c r="C25" s="22">
        <v>174877.2</v>
      </c>
      <c r="D25" s="22">
        <v>570621.5</v>
      </c>
      <c r="E25" s="26">
        <v>8522.7000000000007</v>
      </c>
      <c r="F25" s="26">
        <v>8522.7000000000007</v>
      </c>
      <c r="G25" s="13">
        <f t="shared" si="1"/>
        <v>4.8735341142241526E-2</v>
      </c>
      <c r="H25" s="13">
        <f t="shared" si="2"/>
        <v>1.4935819978742477E-2</v>
      </c>
      <c r="I25" s="13">
        <f t="shared" si="3"/>
        <v>1</v>
      </c>
    </row>
    <row r="26" spans="1:9" x14ac:dyDescent="0.2">
      <c r="A26" s="8" t="s">
        <v>20</v>
      </c>
      <c r="B26" s="9">
        <v>502</v>
      </c>
      <c r="C26" s="22">
        <v>99026.7</v>
      </c>
      <c r="D26" s="22">
        <v>114648.1</v>
      </c>
      <c r="E26" s="26">
        <v>23429.9</v>
      </c>
      <c r="F26" s="26">
        <v>23420.6</v>
      </c>
      <c r="G26" s="13">
        <f t="shared" si="1"/>
        <v>0.2365079316992286</v>
      </c>
      <c r="H26" s="13">
        <f t="shared" si="2"/>
        <v>0.20428249574131624</v>
      </c>
      <c r="I26" s="13">
        <f t="shared" si="3"/>
        <v>0.99960307128924997</v>
      </c>
    </row>
    <row r="27" spans="1:9" x14ac:dyDescent="0.2">
      <c r="A27" s="8" t="s">
        <v>21</v>
      </c>
      <c r="B27" s="9">
        <v>503</v>
      </c>
      <c r="C27" s="22">
        <v>420472.4</v>
      </c>
      <c r="D27" s="22">
        <v>465568.9</v>
      </c>
      <c r="E27" s="26">
        <v>161907.29999999999</v>
      </c>
      <c r="F27" s="26">
        <v>160607.29999999999</v>
      </c>
      <c r="G27" s="13">
        <f t="shared" si="1"/>
        <v>0.38196870948009898</v>
      </c>
      <c r="H27" s="13">
        <f t="shared" si="2"/>
        <v>0.34496999262622563</v>
      </c>
      <c r="I27" s="13">
        <f t="shared" si="3"/>
        <v>0.99197071410615822</v>
      </c>
    </row>
    <row r="28" spans="1:9" ht="25.5" x14ac:dyDescent="0.2">
      <c r="A28" s="8" t="s">
        <v>22</v>
      </c>
      <c r="B28" s="9">
        <v>505</v>
      </c>
      <c r="C28" s="22">
        <v>52412.800000000003</v>
      </c>
      <c r="D28" s="22">
        <v>52500.800000000003</v>
      </c>
      <c r="E28" s="26">
        <v>31563</v>
      </c>
      <c r="F28" s="26">
        <v>31391.1</v>
      </c>
      <c r="G28" s="13">
        <f t="shared" si="1"/>
        <v>0.59892049270407222</v>
      </c>
      <c r="H28" s="13">
        <f t="shared" si="2"/>
        <v>0.5979166031755706</v>
      </c>
      <c r="I28" s="13">
        <f t="shared" si="3"/>
        <v>0.99455374964356991</v>
      </c>
    </row>
    <row r="29" spans="1:9" s="3" customFormat="1" x14ac:dyDescent="0.2">
      <c r="A29" s="1" t="s">
        <v>46</v>
      </c>
      <c r="B29" s="7">
        <v>600</v>
      </c>
      <c r="C29" s="23">
        <f>SUM(C30)</f>
        <v>151.1</v>
      </c>
      <c r="D29" s="23">
        <f>SUM(D30)</f>
        <v>162.80000000000001</v>
      </c>
      <c r="E29" s="23">
        <f t="shared" ref="E29:F29" si="16">SUM(E30)</f>
        <v>0</v>
      </c>
      <c r="F29" s="23">
        <f t="shared" si="16"/>
        <v>0</v>
      </c>
      <c r="G29" s="12">
        <f t="shared" ref="G29:G30" si="17">F29/C29</f>
        <v>0</v>
      </c>
      <c r="H29" s="12">
        <f t="shared" ref="H29:H30" si="18">F29/D29</f>
        <v>0</v>
      </c>
      <c r="I29" s="30" t="e">
        <f t="shared" ref="I29:I30" si="19">F29/E29</f>
        <v>#DIV/0!</v>
      </c>
    </row>
    <row r="30" spans="1:9" ht="25.5" x14ac:dyDescent="0.2">
      <c r="A30" s="8" t="s">
        <v>23</v>
      </c>
      <c r="B30" s="9">
        <v>605</v>
      </c>
      <c r="C30" s="22">
        <v>151.1</v>
      </c>
      <c r="D30" s="22">
        <v>162.80000000000001</v>
      </c>
      <c r="E30" s="26">
        <v>0</v>
      </c>
      <c r="F30" s="26">
        <v>0</v>
      </c>
      <c r="G30" s="13">
        <f t="shared" si="17"/>
        <v>0</v>
      </c>
      <c r="H30" s="13">
        <f t="shared" si="18"/>
        <v>0</v>
      </c>
      <c r="I30" s="29" t="e">
        <f t="shared" si="19"/>
        <v>#DIV/0!</v>
      </c>
    </row>
    <row r="31" spans="1:9" s="3" customFormat="1" x14ac:dyDescent="0.2">
      <c r="A31" s="10" t="s">
        <v>48</v>
      </c>
      <c r="B31" s="7">
        <v>700</v>
      </c>
      <c r="C31" s="23">
        <f>SUM(C32:C36)</f>
        <v>4738510.7</v>
      </c>
      <c r="D31" s="23">
        <f>SUM(D32:D36)</f>
        <v>4850100.1000000006</v>
      </c>
      <c r="E31" s="23">
        <f t="shared" ref="E31:F31" si="20">SUM(E32:E36)</f>
        <v>2190277.4000000004</v>
      </c>
      <c r="F31" s="23">
        <f t="shared" si="20"/>
        <v>2179576.1</v>
      </c>
      <c r="G31" s="12">
        <f t="shared" si="1"/>
        <v>0.45997070345330232</v>
      </c>
      <c r="H31" s="12">
        <f t="shared" si="2"/>
        <v>0.44938785902583739</v>
      </c>
      <c r="I31" s="12">
        <f t="shared" si="3"/>
        <v>0.99511418051430367</v>
      </c>
    </row>
    <row r="32" spans="1:9" x14ac:dyDescent="0.2">
      <c r="A32" s="8" t="s">
        <v>24</v>
      </c>
      <c r="B32" s="9">
        <v>701</v>
      </c>
      <c r="C32" s="22">
        <v>1760666</v>
      </c>
      <c r="D32" s="22">
        <v>1756521.8</v>
      </c>
      <c r="E32" s="26">
        <v>847669.5</v>
      </c>
      <c r="F32" s="26">
        <v>847451</v>
      </c>
      <c r="G32" s="13">
        <f t="shared" si="1"/>
        <v>0.48132411258012592</v>
      </c>
      <c r="H32" s="13">
        <f t="shared" si="2"/>
        <v>0.48245971100387136</v>
      </c>
      <c r="I32" s="13">
        <f t="shared" si="3"/>
        <v>0.9997422344439667</v>
      </c>
    </row>
    <row r="33" spans="1:9" x14ac:dyDescent="0.2">
      <c r="A33" s="8" t="s">
        <v>25</v>
      </c>
      <c r="B33" s="9">
        <v>702</v>
      </c>
      <c r="C33" s="22">
        <v>2533644.2000000002</v>
      </c>
      <c r="D33" s="22">
        <v>2638724.7000000002</v>
      </c>
      <c r="E33" s="26">
        <v>1065990.6000000001</v>
      </c>
      <c r="F33" s="26">
        <v>1058472.8</v>
      </c>
      <c r="G33" s="13">
        <f t="shared" si="1"/>
        <v>0.41776694612447951</v>
      </c>
      <c r="H33" s="13">
        <f t="shared" si="2"/>
        <v>0.40113044001899856</v>
      </c>
      <c r="I33" s="13">
        <f t="shared" si="3"/>
        <v>0.99294759259603227</v>
      </c>
    </row>
    <row r="34" spans="1:9" x14ac:dyDescent="0.2">
      <c r="A34" s="8" t="s">
        <v>26</v>
      </c>
      <c r="B34" s="9">
        <v>703</v>
      </c>
      <c r="C34" s="22">
        <v>242319.1</v>
      </c>
      <c r="D34" s="22">
        <v>250835.4</v>
      </c>
      <c r="E34" s="26">
        <v>173066.6</v>
      </c>
      <c r="F34" s="26">
        <v>172666.6</v>
      </c>
      <c r="G34" s="13">
        <f t="shared" si="1"/>
        <v>0.71255877064581374</v>
      </c>
      <c r="H34" s="13">
        <f t="shared" si="2"/>
        <v>0.68836615565426573</v>
      </c>
      <c r="I34" s="13">
        <f t="shared" si="3"/>
        <v>0.99768875103572841</v>
      </c>
    </row>
    <row r="35" spans="1:9" x14ac:dyDescent="0.2">
      <c r="A35" s="8" t="s">
        <v>27</v>
      </c>
      <c r="B35" s="9">
        <v>707</v>
      </c>
      <c r="C35" s="22">
        <v>71103</v>
      </c>
      <c r="D35" s="22">
        <v>72446.399999999994</v>
      </c>
      <c r="E35" s="26">
        <v>37932.5</v>
      </c>
      <c r="F35" s="26">
        <v>35369.4</v>
      </c>
      <c r="G35" s="13">
        <f t="shared" si="1"/>
        <v>0.4974389266275685</v>
      </c>
      <c r="H35" s="13">
        <f t="shared" si="2"/>
        <v>0.48821473530775861</v>
      </c>
      <c r="I35" s="13">
        <f t="shared" si="3"/>
        <v>0.93242997429644769</v>
      </c>
    </row>
    <row r="36" spans="1:9" x14ac:dyDescent="0.2">
      <c r="A36" s="8" t="s">
        <v>28</v>
      </c>
      <c r="B36" s="9">
        <v>709</v>
      </c>
      <c r="C36" s="22">
        <v>130778.4</v>
      </c>
      <c r="D36" s="22">
        <v>131571.79999999999</v>
      </c>
      <c r="E36" s="26">
        <v>65618.2</v>
      </c>
      <c r="F36" s="26">
        <v>65616.3</v>
      </c>
      <c r="G36" s="13">
        <f t="shared" si="1"/>
        <v>0.50173652529775559</v>
      </c>
      <c r="H36" s="13">
        <f t="shared" si="2"/>
        <v>0.4987109699798894</v>
      </c>
      <c r="I36" s="13">
        <f t="shared" si="3"/>
        <v>0.99997104461871866</v>
      </c>
    </row>
    <row r="37" spans="1:9" s="3" customFormat="1" x14ac:dyDescent="0.2">
      <c r="A37" s="14" t="s">
        <v>47</v>
      </c>
      <c r="B37" s="7">
        <v>800</v>
      </c>
      <c r="C37" s="23">
        <f>SUM(C38:C39)</f>
        <v>183857.5</v>
      </c>
      <c r="D37" s="23">
        <f>SUM(D38:D39)</f>
        <v>192502.19999999998</v>
      </c>
      <c r="E37" s="23">
        <f t="shared" ref="E37:F37" si="21">SUM(E38:E39)</f>
        <v>104007.8</v>
      </c>
      <c r="F37" s="23">
        <f t="shared" si="21"/>
        <v>104002</v>
      </c>
      <c r="G37" s="12">
        <f t="shared" si="1"/>
        <v>0.56566634485946998</v>
      </c>
      <c r="H37" s="12">
        <f t="shared" si="2"/>
        <v>0.54026395542492511</v>
      </c>
      <c r="I37" s="12">
        <f t="shared" si="3"/>
        <v>0.99994423495160933</v>
      </c>
    </row>
    <row r="38" spans="1:9" x14ac:dyDescent="0.2">
      <c r="A38" s="8" t="s">
        <v>29</v>
      </c>
      <c r="B38" s="9">
        <v>801</v>
      </c>
      <c r="C38" s="22">
        <v>177953.7</v>
      </c>
      <c r="D38" s="22">
        <v>186598.39999999999</v>
      </c>
      <c r="E38" s="26">
        <v>100903.3</v>
      </c>
      <c r="F38" s="26">
        <v>100903.3</v>
      </c>
      <c r="G38" s="13">
        <f t="shared" si="1"/>
        <v>0.56701996081003092</v>
      </c>
      <c r="H38" s="13">
        <f t="shared" si="2"/>
        <v>0.54075115327891343</v>
      </c>
      <c r="I38" s="13">
        <f t="shared" si="3"/>
        <v>1</v>
      </c>
    </row>
    <row r="39" spans="1:9" ht="14.25" customHeight="1" x14ac:dyDescent="0.2">
      <c r="A39" s="8" t="s">
        <v>30</v>
      </c>
      <c r="B39" s="9">
        <v>804</v>
      </c>
      <c r="C39" s="22">
        <v>5903.8</v>
      </c>
      <c r="D39" s="22">
        <v>5903.8</v>
      </c>
      <c r="E39" s="26">
        <v>3104.5</v>
      </c>
      <c r="F39" s="26">
        <v>3098.7</v>
      </c>
      <c r="G39" s="13">
        <f t="shared" si="1"/>
        <v>0.5248653409668349</v>
      </c>
      <c r="H39" s="13">
        <f t="shared" si="2"/>
        <v>0.5248653409668349</v>
      </c>
      <c r="I39" s="13">
        <f t="shared" si="3"/>
        <v>0.99813174424222895</v>
      </c>
    </row>
    <row r="40" spans="1:9" s="3" customFormat="1" x14ac:dyDescent="0.2">
      <c r="A40" s="15" t="s">
        <v>49</v>
      </c>
      <c r="B40" s="7">
        <v>900</v>
      </c>
      <c r="C40" s="23">
        <f>SUM(C41)</f>
        <v>5521.4</v>
      </c>
      <c r="D40" s="23">
        <f>SUM(D41)</f>
        <v>5521.4</v>
      </c>
      <c r="E40" s="23">
        <f t="shared" ref="E40:F40" si="22">SUM(E41)</f>
        <v>0</v>
      </c>
      <c r="F40" s="23">
        <f t="shared" si="22"/>
        <v>0</v>
      </c>
      <c r="G40" s="12">
        <f t="shared" ref="G40:G41" si="23">F40/C40</f>
        <v>0</v>
      </c>
      <c r="H40" s="12">
        <f t="shared" ref="H40:H41" si="24">F40/D40</f>
        <v>0</v>
      </c>
      <c r="I40" s="30" t="e">
        <f t="shared" ref="I40:I41" si="25">F40/E40</f>
        <v>#DIV/0!</v>
      </c>
    </row>
    <row r="41" spans="1:9" x14ac:dyDescent="0.2">
      <c r="A41" s="8" t="s">
        <v>31</v>
      </c>
      <c r="B41" s="9">
        <v>909</v>
      </c>
      <c r="C41" s="22">
        <v>5521.4</v>
      </c>
      <c r="D41" s="22">
        <v>5521.4</v>
      </c>
      <c r="E41" s="26">
        <v>0</v>
      </c>
      <c r="F41" s="26">
        <v>0</v>
      </c>
      <c r="G41" s="13">
        <f t="shared" si="23"/>
        <v>0</v>
      </c>
      <c r="H41" s="13">
        <f t="shared" si="24"/>
        <v>0</v>
      </c>
      <c r="I41" s="29" t="e">
        <f t="shared" si="25"/>
        <v>#DIV/0!</v>
      </c>
    </row>
    <row r="42" spans="1:9" s="3" customFormat="1" x14ac:dyDescent="0.2">
      <c r="A42" s="16" t="s">
        <v>50</v>
      </c>
      <c r="B42" s="7">
        <v>1000</v>
      </c>
      <c r="C42" s="23">
        <f>SUM(C43:C47)</f>
        <v>384838.40000000002</v>
      </c>
      <c r="D42" s="23">
        <f>SUM(D43:D47)</f>
        <v>406431.1</v>
      </c>
      <c r="E42" s="23">
        <f t="shared" ref="E42:F42" si="26">SUM(E43:E47)</f>
        <v>157377.1</v>
      </c>
      <c r="F42" s="23">
        <f t="shared" si="26"/>
        <v>149365.20000000001</v>
      </c>
      <c r="G42" s="12">
        <f t="shared" si="1"/>
        <v>0.38812446990736893</v>
      </c>
      <c r="H42" s="12">
        <f t="shared" si="2"/>
        <v>0.36750435682702437</v>
      </c>
      <c r="I42" s="12">
        <f t="shared" si="3"/>
        <v>0.94909106852267577</v>
      </c>
    </row>
    <row r="43" spans="1:9" x14ac:dyDescent="0.2">
      <c r="A43" s="8" t="s">
        <v>32</v>
      </c>
      <c r="B43" s="9">
        <v>1001</v>
      </c>
      <c r="C43" s="22">
        <v>7817.2</v>
      </c>
      <c r="D43" s="22">
        <v>7817.2</v>
      </c>
      <c r="E43" s="26">
        <v>3403.8</v>
      </c>
      <c r="F43" s="26">
        <v>3403.8</v>
      </c>
      <c r="G43" s="13">
        <f t="shared" si="1"/>
        <v>0.43542444865169116</v>
      </c>
      <c r="H43" s="13">
        <f t="shared" si="2"/>
        <v>0.43542444865169116</v>
      </c>
      <c r="I43" s="13">
        <f t="shared" si="3"/>
        <v>1</v>
      </c>
    </row>
    <row r="44" spans="1:9" x14ac:dyDescent="0.2">
      <c r="A44" s="8" t="s">
        <v>33</v>
      </c>
      <c r="B44" s="9">
        <v>1002</v>
      </c>
      <c r="C44" s="22">
        <v>21858.799999999999</v>
      </c>
      <c r="D44" s="22">
        <v>21858.799999999999</v>
      </c>
      <c r="E44" s="26">
        <v>12625</v>
      </c>
      <c r="F44" s="26">
        <v>12623.6</v>
      </c>
      <c r="G44" s="13">
        <f t="shared" si="1"/>
        <v>0.57750654198766638</v>
      </c>
      <c r="H44" s="13">
        <f t="shared" si="2"/>
        <v>0.57750654198766638</v>
      </c>
      <c r="I44" s="13">
        <f t="shared" si="3"/>
        <v>0.99988910891089111</v>
      </c>
    </row>
    <row r="45" spans="1:9" x14ac:dyDescent="0.2">
      <c r="A45" s="8" t="s">
        <v>34</v>
      </c>
      <c r="B45" s="9">
        <v>1003</v>
      </c>
      <c r="C45" s="22">
        <v>38687.9</v>
      </c>
      <c r="D45" s="22">
        <v>27574.799999999999</v>
      </c>
      <c r="E45" s="26">
        <v>2820</v>
      </c>
      <c r="F45" s="26">
        <v>2820</v>
      </c>
      <c r="G45" s="13">
        <f t="shared" si="1"/>
        <v>7.2891007265837637E-2</v>
      </c>
      <c r="H45" s="13">
        <f t="shared" si="2"/>
        <v>0.10226728752339093</v>
      </c>
      <c r="I45" s="13">
        <f t="shared" si="3"/>
        <v>1</v>
      </c>
    </row>
    <row r="46" spans="1:9" x14ac:dyDescent="0.2">
      <c r="A46" s="8" t="s">
        <v>35</v>
      </c>
      <c r="B46" s="9">
        <v>1004</v>
      </c>
      <c r="C46" s="22">
        <v>187771.1</v>
      </c>
      <c r="D46" s="22">
        <v>220476.9</v>
      </c>
      <c r="E46" s="26">
        <v>74921.399999999994</v>
      </c>
      <c r="F46" s="26">
        <v>67816.7</v>
      </c>
      <c r="G46" s="13">
        <f t="shared" si="1"/>
        <v>0.361166867531798</v>
      </c>
      <c r="H46" s="13">
        <f t="shared" si="2"/>
        <v>0.30759095397295588</v>
      </c>
      <c r="I46" s="13">
        <f t="shared" si="3"/>
        <v>0.90517128617457765</v>
      </c>
    </row>
    <row r="47" spans="1:9" x14ac:dyDescent="0.2">
      <c r="A47" s="8" t="s">
        <v>36</v>
      </c>
      <c r="B47" s="9">
        <v>1006</v>
      </c>
      <c r="C47" s="22">
        <v>128703.4</v>
      </c>
      <c r="D47" s="22">
        <v>128703.4</v>
      </c>
      <c r="E47" s="26">
        <v>63606.9</v>
      </c>
      <c r="F47" s="26">
        <v>62701.1</v>
      </c>
      <c r="G47" s="13">
        <f t="shared" si="1"/>
        <v>0.48717516398168192</v>
      </c>
      <c r="H47" s="13">
        <f t="shared" si="2"/>
        <v>0.48717516398168192</v>
      </c>
      <c r="I47" s="13">
        <f t="shared" si="3"/>
        <v>0.98575940660525818</v>
      </c>
    </row>
    <row r="48" spans="1:9" s="3" customFormat="1" x14ac:dyDescent="0.2">
      <c r="A48" s="10" t="s">
        <v>51</v>
      </c>
      <c r="B48" s="7">
        <v>1100</v>
      </c>
      <c r="C48" s="23">
        <f>SUM(C49:C50)</f>
        <v>186417.30000000002</v>
      </c>
      <c r="D48" s="23">
        <f>SUM(D49:D50)</f>
        <v>192488.2</v>
      </c>
      <c r="E48" s="23">
        <f t="shared" ref="E48:F48" si="27">SUM(E49:E50)</f>
        <v>96874.900000000009</v>
      </c>
      <c r="F48" s="23">
        <f t="shared" si="27"/>
        <v>96774.700000000012</v>
      </c>
      <c r="G48" s="12">
        <f t="shared" si="1"/>
        <v>0.51912939410666281</v>
      </c>
      <c r="H48" s="12">
        <f t="shared" si="2"/>
        <v>0.50275653260823261</v>
      </c>
      <c r="I48" s="12">
        <f t="shared" si="3"/>
        <v>0.99896567635166589</v>
      </c>
    </row>
    <row r="49" spans="1:9" x14ac:dyDescent="0.2">
      <c r="A49" s="8" t="s">
        <v>37</v>
      </c>
      <c r="B49" s="9">
        <v>1101</v>
      </c>
      <c r="C49" s="22">
        <v>163050.70000000001</v>
      </c>
      <c r="D49" s="22">
        <v>169115.1</v>
      </c>
      <c r="E49" s="26">
        <v>85925.8</v>
      </c>
      <c r="F49" s="26">
        <v>85825.600000000006</v>
      </c>
      <c r="G49" s="13">
        <f t="shared" si="1"/>
        <v>0.52637369848764837</v>
      </c>
      <c r="H49" s="13">
        <f t="shared" si="2"/>
        <v>0.50749814771123336</v>
      </c>
      <c r="I49" s="13">
        <f t="shared" si="3"/>
        <v>0.99883387760137243</v>
      </c>
    </row>
    <row r="50" spans="1:9" ht="25.5" x14ac:dyDescent="0.2">
      <c r="A50" s="8" t="s">
        <v>38</v>
      </c>
      <c r="B50" s="9">
        <v>1105</v>
      </c>
      <c r="C50" s="22">
        <v>23366.6</v>
      </c>
      <c r="D50" s="22">
        <v>23373.1</v>
      </c>
      <c r="E50" s="26">
        <v>10949.1</v>
      </c>
      <c r="F50" s="26">
        <v>10949.1</v>
      </c>
      <c r="G50" s="13">
        <f t="shared" si="1"/>
        <v>0.4685790829645734</v>
      </c>
      <c r="H50" s="13">
        <f t="shared" si="2"/>
        <v>0.46844877230662602</v>
      </c>
      <c r="I50" s="13">
        <f t="shared" si="3"/>
        <v>1</v>
      </c>
    </row>
    <row r="51" spans="1:9" s="3" customFormat="1" x14ac:dyDescent="0.2">
      <c r="A51" s="10" t="s">
        <v>52</v>
      </c>
      <c r="B51" s="7">
        <v>1200</v>
      </c>
      <c r="C51" s="23">
        <f>SUM(C52:C53)</f>
        <v>50500.800000000003</v>
      </c>
      <c r="D51" s="23">
        <f>SUM(D52:D53)</f>
        <v>50986.9</v>
      </c>
      <c r="E51" s="23">
        <f t="shared" ref="E51:F51" si="28">SUM(E52:E53)</f>
        <v>18647.900000000001</v>
      </c>
      <c r="F51" s="23">
        <f t="shared" si="28"/>
        <v>18647.900000000001</v>
      </c>
      <c r="G51" s="12">
        <f t="shared" si="1"/>
        <v>0.36925949687925735</v>
      </c>
      <c r="H51" s="12">
        <f t="shared" si="2"/>
        <v>0.36573904277373209</v>
      </c>
      <c r="I51" s="12">
        <f t="shared" si="3"/>
        <v>1</v>
      </c>
    </row>
    <row r="52" spans="1:9" x14ac:dyDescent="0.2">
      <c r="A52" s="8" t="s">
        <v>39</v>
      </c>
      <c r="B52" s="9">
        <v>1202</v>
      </c>
      <c r="C52" s="22">
        <v>46766.8</v>
      </c>
      <c r="D52" s="22">
        <v>46766.8</v>
      </c>
      <c r="E52" s="26">
        <v>18283.7</v>
      </c>
      <c r="F52" s="26">
        <v>18283.7</v>
      </c>
      <c r="G52" s="13">
        <f t="shared" si="1"/>
        <v>0.39095469435582508</v>
      </c>
      <c r="H52" s="13">
        <f t="shared" si="2"/>
        <v>0.39095469435582508</v>
      </c>
      <c r="I52" s="13">
        <f t="shared" si="3"/>
        <v>1</v>
      </c>
    </row>
    <row r="53" spans="1:9" ht="25.5" x14ac:dyDescent="0.2">
      <c r="A53" s="8" t="s">
        <v>40</v>
      </c>
      <c r="B53" s="9">
        <v>1204</v>
      </c>
      <c r="C53" s="22">
        <v>3734</v>
      </c>
      <c r="D53" s="22">
        <v>4220.1000000000004</v>
      </c>
      <c r="E53" s="26">
        <v>364.2</v>
      </c>
      <c r="F53" s="26">
        <v>364.2</v>
      </c>
      <c r="G53" s="13">
        <f t="shared" si="1"/>
        <v>9.7536154258168181E-2</v>
      </c>
      <c r="H53" s="13">
        <f t="shared" si="2"/>
        <v>8.6301272481694738E-2</v>
      </c>
      <c r="I53" s="13">
        <f t="shared" si="3"/>
        <v>1</v>
      </c>
    </row>
    <row r="54" spans="1:9" s="3" customFormat="1" ht="25.5" x14ac:dyDescent="0.2">
      <c r="A54" s="10" t="s">
        <v>53</v>
      </c>
      <c r="B54" s="7">
        <v>1300</v>
      </c>
      <c r="C54" s="23">
        <f>SUM(C55)</f>
        <v>5000</v>
      </c>
      <c r="D54" s="23">
        <f>SUM(D55)</f>
        <v>5000</v>
      </c>
      <c r="E54" s="23">
        <f t="shared" ref="E54:F54" si="29">SUM(E55)</f>
        <v>2309.3000000000002</v>
      </c>
      <c r="F54" s="23">
        <f t="shared" si="29"/>
        <v>2309.3000000000002</v>
      </c>
      <c r="G54" s="12">
        <f t="shared" si="1"/>
        <v>0.46186000000000005</v>
      </c>
      <c r="H54" s="12">
        <f t="shared" si="2"/>
        <v>0.46186000000000005</v>
      </c>
      <c r="I54" s="12">
        <f t="shared" si="3"/>
        <v>1</v>
      </c>
    </row>
    <row r="55" spans="1:9" ht="25.5" x14ac:dyDescent="0.2">
      <c r="A55" s="8" t="s">
        <v>41</v>
      </c>
      <c r="B55" s="9">
        <v>1301</v>
      </c>
      <c r="C55" s="22">
        <v>5000</v>
      </c>
      <c r="D55" s="22">
        <v>5000</v>
      </c>
      <c r="E55" s="27">
        <v>2309.3000000000002</v>
      </c>
      <c r="F55" s="27">
        <v>2309.3000000000002</v>
      </c>
      <c r="G55" s="13">
        <f t="shared" si="1"/>
        <v>0.46186000000000005</v>
      </c>
      <c r="H55" s="13">
        <f t="shared" si="2"/>
        <v>0.46186000000000005</v>
      </c>
      <c r="I55" s="13">
        <f t="shared" si="3"/>
        <v>1</v>
      </c>
    </row>
    <row r="56" spans="1:9" s="3" customFormat="1" x14ac:dyDescent="0.2">
      <c r="A56" s="17" t="s">
        <v>54</v>
      </c>
      <c r="B56" s="11"/>
      <c r="C56" s="23">
        <f>C5+C13+C17+C24+C29+C31+C37+C40+C42+C48+C51+C54</f>
        <v>8283701.1000000015</v>
      </c>
      <c r="D56" s="23">
        <f>D5+D13+D17+D24+D29+D31+D37+D40+D42+D48+D51+D54</f>
        <v>8907873.3000000007</v>
      </c>
      <c r="E56" s="23">
        <f t="shared" ref="E56:F56" si="30">E5+E13+E17+E24+E29+E31+E37+E40+E42+E48+E51+E54</f>
        <v>3744831.6999999997</v>
      </c>
      <c r="F56" s="23">
        <f t="shared" si="30"/>
        <v>3722519.4</v>
      </c>
      <c r="G56" s="12">
        <f>F56/C56</f>
        <v>0.44937876862795051</v>
      </c>
      <c r="H56" s="12">
        <f>F56/D56</f>
        <v>0.41789092352716778</v>
      </c>
      <c r="I56" s="12">
        <f>F56/E56</f>
        <v>0.99404184172014998</v>
      </c>
    </row>
    <row r="57" spans="1:9" x14ac:dyDescent="0.2">
      <c r="A57" s="4"/>
      <c r="B57" s="4"/>
      <c r="C57" s="4"/>
      <c r="D57" s="18"/>
      <c r="E57" s="18"/>
      <c r="F57" s="18"/>
      <c r="G57" s="4"/>
      <c r="H57" s="4"/>
      <c r="I57" s="4"/>
    </row>
  </sheetData>
  <mergeCells count="1">
    <mergeCell ref="A2:I2"/>
  </mergeCells>
  <pageMargins left="0.74803149606299213" right="0.39370078740157483" top="0.98425196850393704" bottom="0.98425196850393704" header="0.51181102362204722" footer="0.51181102362204722"/>
  <pageSetup paperSize="9" scale="5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01.07.19</vt:lpstr>
      <vt:lpstr>'01.07.19'!Заголовки_для_печати</vt:lpstr>
      <vt:lpstr>'01.07.19'!Область_печати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PavlovskayaTA</dc:creator>
  <cp:lastModifiedBy>Павловская Татьяна Александровна</cp:lastModifiedBy>
  <cp:lastPrinted>2019-07-19T05:11:18Z</cp:lastPrinted>
  <dcterms:created xsi:type="dcterms:W3CDTF">2018-10-15T10:08:07Z</dcterms:created>
  <dcterms:modified xsi:type="dcterms:W3CDTF">2019-08-14T09:23:14Z</dcterms:modified>
</cp:coreProperties>
</file>