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28755" windowHeight="15135"/>
  </bookViews>
  <sheets>
    <sheet name="01.04.2020" sheetId="2" r:id="rId1"/>
  </sheets>
  <definedNames>
    <definedName name="_xlnm.Print_Titles" localSheetId="0">'01.04.2020'!$4:$4</definedName>
    <definedName name="_xlnm.Print_Area" localSheetId="0">'01.04.2020'!$A$1:$I$59</definedName>
  </definedNames>
  <calcPr calcId="145621"/>
</workbook>
</file>

<file path=xl/calcChain.xml><?xml version="1.0" encoding="utf-8"?>
<calcChain xmlns="http://schemas.openxmlformats.org/spreadsheetml/2006/main">
  <c r="D56" i="2" l="1"/>
  <c r="D53" i="2"/>
  <c r="D48" i="2"/>
  <c r="D42" i="2"/>
  <c r="D40" i="2"/>
  <c r="D37" i="2"/>
  <c r="D31" i="2"/>
  <c r="D29" i="2"/>
  <c r="D24" i="2"/>
  <c r="D17" i="2"/>
  <c r="D13" i="2"/>
  <c r="F5" i="2"/>
  <c r="G50" i="2"/>
  <c r="H50" i="2"/>
  <c r="D5" i="2"/>
  <c r="G51" i="2"/>
  <c r="H51" i="2"/>
  <c r="C48" i="2"/>
  <c r="D58" i="2" l="1"/>
  <c r="E56" i="2"/>
  <c r="E53" i="2"/>
  <c r="E48" i="2"/>
  <c r="E42" i="2"/>
  <c r="E40" i="2"/>
  <c r="E37" i="2"/>
  <c r="E31" i="2"/>
  <c r="E29" i="2"/>
  <c r="E24" i="2"/>
  <c r="E17" i="2"/>
  <c r="E13" i="2"/>
  <c r="G41" i="2"/>
  <c r="H41" i="2"/>
  <c r="G30" i="2"/>
  <c r="H30" i="2"/>
  <c r="G18" i="2"/>
  <c r="H18" i="2"/>
  <c r="I18" i="2"/>
  <c r="G11" i="2"/>
  <c r="H11" i="2"/>
  <c r="G9" i="2"/>
  <c r="H9" i="2"/>
  <c r="H6" i="2"/>
  <c r="I6" i="2"/>
  <c r="H7" i="2"/>
  <c r="I7" i="2"/>
  <c r="H8" i="2"/>
  <c r="I8" i="2"/>
  <c r="H10" i="2"/>
  <c r="I10" i="2"/>
  <c r="H12" i="2"/>
  <c r="I12" i="2"/>
  <c r="H14" i="2"/>
  <c r="I14" i="2"/>
  <c r="H15" i="2"/>
  <c r="I15" i="2"/>
  <c r="H16" i="2"/>
  <c r="I16" i="2"/>
  <c r="H19" i="2"/>
  <c r="I19" i="2"/>
  <c r="H20" i="2"/>
  <c r="I20" i="2"/>
  <c r="H21" i="2"/>
  <c r="I21" i="2"/>
  <c r="H22" i="2"/>
  <c r="I22" i="2"/>
  <c r="H23" i="2"/>
  <c r="I23" i="2"/>
  <c r="H25" i="2"/>
  <c r="I25" i="2"/>
  <c r="H26" i="2"/>
  <c r="I26" i="2"/>
  <c r="H27" i="2"/>
  <c r="I27" i="2"/>
  <c r="H28" i="2"/>
  <c r="I28" i="2"/>
  <c r="H32" i="2"/>
  <c r="I32" i="2"/>
  <c r="H33" i="2"/>
  <c r="I33" i="2"/>
  <c r="H34" i="2"/>
  <c r="I34" i="2"/>
  <c r="H35" i="2"/>
  <c r="I35" i="2"/>
  <c r="H36" i="2"/>
  <c r="I36" i="2"/>
  <c r="H38" i="2"/>
  <c r="I38" i="2"/>
  <c r="H39" i="2"/>
  <c r="I39" i="2"/>
  <c r="H43" i="2"/>
  <c r="I43" i="2"/>
  <c r="H44" i="2"/>
  <c r="I44" i="2"/>
  <c r="H45" i="2"/>
  <c r="I45" i="2"/>
  <c r="H46" i="2"/>
  <c r="I46" i="2"/>
  <c r="H47" i="2"/>
  <c r="I47" i="2"/>
  <c r="H49" i="2"/>
  <c r="I49" i="2"/>
  <c r="H52" i="2"/>
  <c r="I52" i="2"/>
  <c r="H54" i="2"/>
  <c r="I54" i="2"/>
  <c r="H55" i="2"/>
  <c r="I55" i="2"/>
  <c r="H57" i="2"/>
  <c r="I57" i="2"/>
  <c r="E5" i="2" l="1"/>
  <c r="E58" i="2" s="1"/>
  <c r="G6" i="2"/>
  <c r="G7" i="2"/>
  <c r="G8" i="2"/>
  <c r="G10" i="2"/>
  <c r="G12" i="2"/>
  <c r="G14" i="2"/>
  <c r="G15" i="2"/>
  <c r="G16" i="2"/>
  <c r="G19" i="2"/>
  <c r="G20" i="2"/>
  <c r="G21" i="2"/>
  <c r="G22" i="2"/>
  <c r="G23" i="2"/>
  <c r="G25" i="2"/>
  <c r="G26" i="2"/>
  <c r="G27" i="2"/>
  <c r="G28" i="2"/>
  <c r="G32" i="2"/>
  <c r="G33" i="2"/>
  <c r="G34" i="2"/>
  <c r="G35" i="2"/>
  <c r="G36" i="2"/>
  <c r="G38" i="2"/>
  <c r="G39" i="2"/>
  <c r="G43" i="2"/>
  <c r="G44" i="2"/>
  <c r="G45" i="2"/>
  <c r="G46" i="2"/>
  <c r="G47" i="2"/>
  <c r="G49" i="2"/>
  <c r="G52" i="2"/>
  <c r="G54" i="2"/>
  <c r="G55" i="2"/>
  <c r="G57" i="2"/>
  <c r="F56" i="2"/>
  <c r="C56" i="2"/>
  <c r="F53" i="2"/>
  <c r="C53" i="2"/>
  <c r="F48" i="2"/>
  <c r="F42" i="2"/>
  <c r="C42" i="2"/>
  <c r="F40" i="2"/>
  <c r="C40" i="2"/>
  <c r="F37" i="2"/>
  <c r="C37" i="2"/>
  <c r="F31" i="2"/>
  <c r="F29" i="2"/>
  <c r="C31" i="2"/>
  <c r="C29" i="2"/>
  <c r="F24" i="2"/>
  <c r="C24" i="2"/>
  <c r="F17" i="2"/>
  <c r="C17" i="2"/>
  <c r="F13" i="2"/>
  <c r="C13" i="2"/>
  <c r="C5" i="2"/>
  <c r="H53" i="2" l="1"/>
  <c r="H37" i="2"/>
  <c r="G29" i="2"/>
  <c r="H29" i="2"/>
  <c r="H40" i="2"/>
  <c r="G40" i="2"/>
  <c r="H56" i="2"/>
  <c r="H17" i="2"/>
  <c r="I48" i="2"/>
  <c r="I56" i="2"/>
  <c r="H48" i="2"/>
  <c r="H42" i="2"/>
  <c r="H13" i="2"/>
  <c r="I53" i="2"/>
  <c r="I42" i="2"/>
  <c r="I37" i="2"/>
  <c r="I31" i="2"/>
  <c r="H31" i="2"/>
  <c r="I24" i="2"/>
  <c r="H24" i="2"/>
  <c r="I17" i="2"/>
  <c r="I13" i="2"/>
  <c r="H5" i="2"/>
  <c r="I5" i="2"/>
  <c r="G48" i="2"/>
  <c r="G31" i="2"/>
  <c r="G24" i="2"/>
  <c r="G13" i="2"/>
  <c r="G53" i="2"/>
  <c r="G42" i="2"/>
  <c r="G37" i="2"/>
  <c r="G5" i="2"/>
  <c r="G56" i="2"/>
  <c r="G17" i="2"/>
  <c r="F58" i="2"/>
  <c r="C58" i="2"/>
  <c r="G58" i="2" l="1"/>
  <c r="H58" i="2"/>
  <c r="I58" i="2"/>
</calcChain>
</file>

<file path=xl/sharedStrings.xml><?xml version="1.0" encoding="utf-8"?>
<sst xmlns="http://schemas.openxmlformats.org/spreadsheetml/2006/main" count="65" uniqueCount="65">
  <si>
    <t>Наименование показателя</t>
  </si>
  <si>
    <t>Код расхода по КФСР</t>
  </si>
  <si>
    <t>Исполнено за отчетный период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</si>
  <si>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</si>
  <si>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</si>
  <si>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</si>
  <si>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</si>
  <si>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</si>
  <si>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</si>
  <si>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</si>
  <si>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</si>
  <si>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</si>
  <si>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</si>
  <si>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</si>
  <si>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</si>
  <si>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</si>
  <si>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</si>
  <si>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</si>
  <si>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</si>
  <si>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</si>
  <si>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</si>
  <si>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</si>
  <si>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</si>
  <si>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</si>
  <si>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</si>
  <si>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</si>
  <si>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</si>
  <si>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</si>
  <si>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</si>
  <si>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</si>
  <si>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</si>
  <si>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</si>
  <si>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</si>
  <si>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</si>
  <si>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</si>
  <si>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</si>
  <si>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</si>
  <si>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</si>
  <si>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Другие вопросы в области физической культуры и спорта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</si>
  <si>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</si>
  <si>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</si>
  <si>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</si>
  <si>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</si>
  <si>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</si>
  <si>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</si>
  <si>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</si>
  <si>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</si>
  <si>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 xml:space="preserve">Культура и кинематография </t>
  </si>
  <si>
    <t>Образование</t>
  </si>
  <si>
    <t xml:space="preserve">Здравоохранение 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</si>
  <si>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</si>
  <si>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</si>
  <si>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</si>
  <si>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</si>
  <si>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Расходы бюджета - ИТОГО</t>
  </si>
  <si>
    <t>Процент исполнения к утвержденному плану</t>
  </si>
  <si>
    <t>Процент исполнения к уточненному плану</t>
  </si>
  <si>
    <t xml:space="preserve">Утвержденный план </t>
  </si>
  <si>
    <t>Процент исполнения к кассовому плану</t>
  </si>
  <si>
    <t xml:space="preserve">Уточненный план на отчетный период </t>
  </si>
  <si>
    <t xml:space="preserve">Кассовый план план на отчетный период </t>
  </si>
  <si>
    <t>Ед.изм: тыс. рублей</t>
  </si>
  <si>
    <t>Спорт высших достижений</t>
  </si>
  <si>
    <t>Массовый спорт</t>
  </si>
  <si>
    <t xml:space="preserve">Сведения об исполнении бюджета муниципального образования городской округ город Ханты-Мансийск по расходам в разрезе разделов и подразделов классификации расходов в сравнении с запланированными значениями на 01 апреля 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</si>
</sst>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000"/>
    <numFmt numFmtId="165" formatCode="0.0%"/>
    <numFmt numFmtId="166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2" fillId="0" borderId="0" applyFont="0" applyFill="0" applyBorder="0" applyAlignment="0" applyProtection="0"/>
    <xf numFmtId="0" fontId="8" fillId="0" borderId="0"/>
  </cellStyleXfs>
  <cellXfs count="30">
    <xf numFmtId="0" fontId="0" fillId="0" borderId="0" xfId="0"/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Border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1" xfId="1" applyNumberFormat="1" applyFont="1" applyFill="1" applyBorder="1" applyAlignment="1" applyProtection="1">
      <alignment horizontal="center" wrapText="1"/>
      <protection hidden="1"/>
    </xf>
    <xf numFmtId="164" fontId="4" fillId="0" borderId="1" xfId="1" applyNumberFormat="1" applyFont="1" applyFill="1" applyBorder="1" applyAlignment="1" applyProtection="1">
      <alignment horizontal="left" wrapText="1"/>
      <protection hidden="1"/>
    </xf>
    <xf numFmtId="164" fontId="4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left" wrapText="1"/>
      <protection hidden="1"/>
    </xf>
    <xf numFmtId="0" fontId="5" fillId="0" borderId="1" xfId="1" applyNumberFormat="1" applyFont="1" applyFill="1" applyBorder="1" applyAlignment="1" applyProtection="1">
      <protection hidden="1"/>
    </xf>
    <xf numFmtId="165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 applyFill="1" applyBorder="1" applyProtection="1">
      <protection hidden="1"/>
    </xf>
    <xf numFmtId="0" fontId="4" fillId="0" borderId="0" xfId="1" applyFont="1" applyFill="1"/>
    <xf numFmtId="166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6" fontId="5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3" xfId="1" applyFont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166" fontId="4" fillId="0" borderId="1" xfId="22" applyNumberFormat="1" applyFont="1" applyFill="1" applyBorder="1" applyAlignment="1" applyProtection="1">
      <alignment horizontal="center" vertical="center"/>
      <protection hidden="1"/>
    </xf>
    <xf numFmtId="166" fontId="4" fillId="0" borderId="2" xfId="22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Alignment="1">
      <alignment horizontal="center" vertical="center" wrapText="1"/>
    </xf>
  </cellXfs>
  <cellStyles count="23">
    <cellStyle name="Normal" xfId="20"/>
    <cellStyle name="Обычный" xfId="0" builtinId="0"/>
    <cellStyle name="Обычный 10" xfId="3"/>
    <cellStyle name="Обычный 11" xfId="4"/>
    <cellStyle name="Обычный 12" xfId="5"/>
    <cellStyle name="Обычный 13" xfId="6"/>
    <cellStyle name="Обычный 14" xfId="7"/>
    <cellStyle name="Обычный 15" xfId="8"/>
    <cellStyle name="Обычный 16" xfId="9"/>
    <cellStyle name="Обычный 17" xfId="10"/>
    <cellStyle name="Обычный 18" xfId="19"/>
    <cellStyle name="Обычный 19" xfId="2"/>
    <cellStyle name="Обычный 2" xfId="1"/>
    <cellStyle name="Обычный 2 2" xfId="11"/>
    <cellStyle name="Обычный 2 3" xfId="22"/>
    <cellStyle name="Обычный 3" xfId="12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 9" xfId="18"/>
    <cellStyle name="Финансовый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9"/>
  <sheetViews>
    <sheetView showGridLines="0" tabSelected="1" view="pageBreakPreview" topLeftCell="A34" zoomScaleNormal="100" zoomScaleSheetLayoutView="100" workbookViewId="0">
      <selection activeCell="H1" sqref="H1"/>
    </sheetView>
  </sheetViews>
  <sheetFormatPr defaultColWidth="9.140625" defaultRowHeight="12.75" x14ac:dyDescent="0.2"/>
  <cols>
    <col min="1" max="1" width="45.28515625" style="2" customWidth="1"/>
    <col min="2" max="2" width="11.7109375" style="2" customWidth="1"/>
    <col min="3" max="3" width="16" style="2" customWidth="1"/>
    <col min="4" max="6" width="16" style="19" customWidth="1"/>
    <col min="7" max="7" width="14.85546875" style="2" customWidth="1"/>
    <col min="8" max="9" width="14" style="2" customWidth="1"/>
    <col min="10" max="172" width="9.140625" style="2" customWidth="1"/>
    <col min="173" max="16384" width="9.140625" style="2"/>
  </cols>
  <sheetData>
    <row r="2" spans="1:9" ht="30.75" customHeight="1" x14ac:dyDescent="0.2">
      <c r="A2" s="29" t="s">
        <v>64</v>
      </c>
      <c r="B2" s="29"/>
      <c r="C2" s="29"/>
      <c r="D2" s="29"/>
      <c r="E2" s="29"/>
      <c r="F2" s="29"/>
      <c r="G2" s="29"/>
      <c r="H2" s="29"/>
      <c r="I2" s="29"/>
    </row>
    <row r="3" spans="1:9" ht="15" x14ac:dyDescent="0.2">
      <c r="A3" s="24" t="s">
        <v>61</v>
      </c>
      <c r="B3" s="24"/>
      <c r="C3" s="24"/>
      <c r="D3" s="25"/>
      <c r="E3" s="25"/>
      <c r="F3" s="25"/>
      <c r="G3" s="24"/>
      <c r="H3" s="24"/>
      <c r="I3" s="24"/>
    </row>
    <row r="4" spans="1:9" ht="51" x14ac:dyDescent="0.2">
      <c r="A4" s="5" t="s">
        <v>0</v>
      </c>
      <c r="B4" s="5" t="s">
        <v>1</v>
      </c>
      <c r="C4" s="5" t="s">
        <v>57</v>
      </c>
      <c r="D4" s="21" t="s">
        <v>59</v>
      </c>
      <c r="E4" s="21" t="s">
        <v>60</v>
      </c>
      <c r="F4" s="21" t="s">
        <v>2</v>
      </c>
      <c r="G4" s="5" t="s">
        <v>55</v>
      </c>
      <c r="H4" s="5" t="s">
        <v>56</v>
      </c>
      <c r="I4" s="5" t="s">
        <v>58</v>
      </c>
    </row>
    <row r="5" spans="1:9" s="3" customFormat="1" x14ac:dyDescent="0.2">
      <c r="A5" s="6" t="s">
        <v>42</v>
      </c>
      <c r="B5" s="7">
        <v>100</v>
      </c>
      <c r="C5" s="20">
        <f>SUM(C6:C12)</f>
        <v>883378.10000000009</v>
      </c>
      <c r="D5" s="20">
        <f>SUM(D6:D12)</f>
        <v>877004.4</v>
      </c>
      <c r="E5" s="20">
        <f>SUM(E6:E12)</f>
        <v>216697</v>
      </c>
      <c r="F5" s="20">
        <f>SUM(F6:F12)</f>
        <v>216347.3</v>
      </c>
      <c r="G5" s="12">
        <f>F5/C5</f>
        <v>0.24490905989179487</v>
      </c>
      <c r="H5" s="12">
        <f>F5/D5</f>
        <v>0.24668895617855507</v>
      </c>
      <c r="I5" s="12">
        <f>F5/E5</f>
        <v>0.99838622592837001</v>
      </c>
    </row>
    <row r="6" spans="1:9" ht="38.25" x14ac:dyDescent="0.2">
      <c r="A6" s="8" t="s">
        <v>3</v>
      </c>
      <c r="B6" s="9">
        <v>102</v>
      </c>
      <c r="C6" s="22">
        <v>5361.8</v>
      </c>
      <c r="D6" s="22">
        <v>5361.7</v>
      </c>
      <c r="E6" s="26">
        <v>1949.9</v>
      </c>
      <c r="F6" s="26">
        <v>1949.9</v>
      </c>
      <c r="G6" s="13">
        <f t="shared" ref="G6:G57" si="0">F6/C6</f>
        <v>0.36366518706404566</v>
      </c>
      <c r="H6" s="13">
        <f t="shared" ref="H6:H57" si="1">F6/D6</f>
        <v>0.36367196971109911</v>
      </c>
      <c r="I6" s="13">
        <f t="shared" ref="I6:I57" si="2">F6/E6</f>
        <v>1</v>
      </c>
    </row>
    <row r="7" spans="1:9" ht="51" x14ac:dyDescent="0.2">
      <c r="A7" s="8" t="s">
        <v>4</v>
      </c>
      <c r="B7" s="9">
        <v>103</v>
      </c>
      <c r="C7" s="22">
        <v>27385.7</v>
      </c>
      <c r="D7" s="22">
        <v>27385.7</v>
      </c>
      <c r="E7" s="26">
        <v>7580.4</v>
      </c>
      <c r="F7" s="26">
        <v>7580.4</v>
      </c>
      <c r="G7" s="13">
        <f t="shared" si="0"/>
        <v>0.27680139634918954</v>
      </c>
      <c r="H7" s="13">
        <f t="shared" si="1"/>
        <v>0.27680139634918954</v>
      </c>
      <c r="I7" s="13">
        <f t="shared" si="2"/>
        <v>1</v>
      </c>
    </row>
    <row r="8" spans="1:9" ht="54" customHeight="1" x14ac:dyDescent="0.2">
      <c r="A8" s="8" t="s">
        <v>5</v>
      </c>
      <c r="B8" s="9">
        <v>104</v>
      </c>
      <c r="C8" s="22">
        <v>216705.7</v>
      </c>
      <c r="D8" s="22">
        <v>216705.7</v>
      </c>
      <c r="E8" s="26">
        <v>80921.399999999994</v>
      </c>
      <c r="F8" s="26">
        <v>80921.399999999994</v>
      </c>
      <c r="G8" s="13">
        <f t="shared" si="0"/>
        <v>0.37341611226654392</v>
      </c>
      <c r="H8" s="13">
        <f t="shared" si="1"/>
        <v>0.37341611226654392</v>
      </c>
      <c r="I8" s="13">
        <f t="shared" si="2"/>
        <v>1</v>
      </c>
    </row>
    <row r="9" spans="1:9" x14ac:dyDescent="0.2">
      <c r="A9" s="8" t="s">
        <v>6</v>
      </c>
      <c r="B9" s="9">
        <v>105</v>
      </c>
      <c r="C9" s="22">
        <v>28.1</v>
      </c>
      <c r="D9" s="22">
        <v>28.1</v>
      </c>
      <c r="E9" s="26">
        <v>0</v>
      </c>
      <c r="F9" s="26">
        <v>0</v>
      </c>
      <c r="G9" s="13">
        <f t="shared" ref="G9" si="3">F9/C9</f>
        <v>0</v>
      </c>
      <c r="H9" s="13">
        <f t="shared" ref="H9" si="4">F9/D9</f>
        <v>0</v>
      </c>
      <c r="I9" s="13">
        <v>0</v>
      </c>
    </row>
    <row r="10" spans="1:9" ht="38.25" x14ac:dyDescent="0.2">
      <c r="A10" s="8" t="s">
        <v>7</v>
      </c>
      <c r="B10" s="9">
        <v>106</v>
      </c>
      <c r="C10" s="22">
        <v>71212.800000000003</v>
      </c>
      <c r="D10" s="22">
        <v>71169.5</v>
      </c>
      <c r="E10" s="26">
        <v>25255.8</v>
      </c>
      <c r="F10" s="26">
        <v>25255.8</v>
      </c>
      <c r="G10" s="13">
        <f t="shared" si="0"/>
        <v>0.35465253437584254</v>
      </c>
      <c r="H10" s="13">
        <f t="shared" si="1"/>
        <v>0.35486830735076119</v>
      </c>
      <c r="I10" s="13">
        <f t="shared" si="2"/>
        <v>1</v>
      </c>
    </row>
    <row r="11" spans="1:9" x14ac:dyDescent="0.2">
      <c r="A11" s="8" t="s">
        <v>8</v>
      </c>
      <c r="B11" s="9">
        <v>111</v>
      </c>
      <c r="C11" s="22">
        <v>129033.3</v>
      </c>
      <c r="D11" s="22">
        <v>129033.3</v>
      </c>
      <c r="E11" s="26">
        <v>0</v>
      </c>
      <c r="F11" s="26">
        <v>0</v>
      </c>
      <c r="G11" s="13">
        <f t="shared" ref="G11" si="5">F11/C11</f>
        <v>0</v>
      </c>
      <c r="H11" s="13">
        <f t="shared" ref="H11" si="6">F11/D11</f>
        <v>0</v>
      </c>
      <c r="I11" s="13">
        <v>0</v>
      </c>
    </row>
    <row r="12" spans="1:9" x14ac:dyDescent="0.2">
      <c r="A12" s="8" t="s">
        <v>9</v>
      </c>
      <c r="B12" s="9">
        <v>113</v>
      </c>
      <c r="C12" s="22">
        <v>433650.7</v>
      </c>
      <c r="D12" s="22">
        <v>427320.4</v>
      </c>
      <c r="E12" s="26">
        <v>100989.5</v>
      </c>
      <c r="F12" s="26">
        <v>100639.8</v>
      </c>
      <c r="G12" s="13">
        <f t="shared" si="0"/>
        <v>0.23207572361811016</v>
      </c>
      <c r="H12" s="13">
        <f t="shared" si="1"/>
        <v>0.23551368013322088</v>
      </c>
      <c r="I12" s="13">
        <f t="shared" si="2"/>
        <v>0.99653726377494689</v>
      </c>
    </row>
    <row r="13" spans="1:9" s="3" customFormat="1" ht="25.5" x14ac:dyDescent="0.2">
      <c r="A13" s="10" t="s">
        <v>43</v>
      </c>
      <c r="B13" s="7">
        <v>300</v>
      </c>
      <c r="C13" s="23">
        <f>SUM(C14:C16)</f>
        <v>129630.70000000001</v>
      </c>
      <c r="D13" s="23">
        <f>SUM(D14:D16)</f>
        <v>129424.1</v>
      </c>
      <c r="E13" s="28">
        <f t="shared" ref="E13:F13" si="7">SUM(E14:E16)</f>
        <v>29149.899999999998</v>
      </c>
      <c r="F13" s="28">
        <f t="shared" si="7"/>
        <v>29008.6</v>
      </c>
      <c r="G13" s="12">
        <f t="shared" si="0"/>
        <v>0.2237787807980671</v>
      </c>
      <c r="H13" s="12">
        <f t="shared" si="1"/>
        <v>0.22413599940042075</v>
      </c>
      <c r="I13" s="12">
        <f t="shared" si="2"/>
        <v>0.99515264203307729</v>
      </c>
    </row>
    <row r="14" spans="1:9" x14ac:dyDescent="0.2">
      <c r="A14" s="8" t="s">
        <v>10</v>
      </c>
      <c r="B14" s="9">
        <v>304</v>
      </c>
      <c r="C14" s="22">
        <v>9857.6</v>
      </c>
      <c r="D14" s="22">
        <v>9857.6</v>
      </c>
      <c r="E14" s="26">
        <v>2562.1</v>
      </c>
      <c r="F14" s="26">
        <v>2420.8000000000002</v>
      </c>
      <c r="G14" s="13">
        <f t="shared" si="0"/>
        <v>0.24557701671806526</v>
      </c>
      <c r="H14" s="13">
        <f t="shared" si="1"/>
        <v>0.24557701671806526</v>
      </c>
      <c r="I14" s="13">
        <f t="shared" si="2"/>
        <v>0.94484992779360688</v>
      </c>
    </row>
    <row r="15" spans="1:9" ht="38.25" x14ac:dyDescent="0.2">
      <c r="A15" s="8" t="s">
        <v>11</v>
      </c>
      <c r="B15" s="9">
        <v>309</v>
      </c>
      <c r="C15" s="22">
        <v>112500.5</v>
      </c>
      <c r="D15" s="22">
        <v>112293.9</v>
      </c>
      <c r="E15" s="26">
        <v>26233.5</v>
      </c>
      <c r="F15" s="26">
        <v>26233.5</v>
      </c>
      <c r="G15" s="13">
        <f t="shared" si="0"/>
        <v>0.23318563028608763</v>
      </c>
      <c r="H15" s="13">
        <f t="shared" si="1"/>
        <v>0.23361464870309073</v>
      </c>
      <c r="I15" s="13">
        <f t="shared" si="2"/>
        <v>1</v>
      </c>
    </row>
    <row r="16" spans="1:9" ht="25.5" x14ac:dyDescent="0.2">
      <c r="A16" s="8" t="s">
        <v>12</v>
      </c>
      <c r="B16" s="9">
        <v>314</v>
      </c>
      <c r="C16" s="22">
        <v>7272.6</v>
      </c>
      <c r="D16" s="22">
        <v>7272.6</v>
      </c>
      <c r="E16" s="26">
        <v>354.3</v>
      </c>
      <c r="F16" s="26">
        <v>354.3</v>
      </c>
      <c r="G16" s="13">
        <f t="shared" si="0"/>
        <v>4.8717102549294615E-2</v>
      </c>
      <c r="H16" s="13">
        <f t="shared" si="1"/>
        <v>4.8717102549294615E-2</v>
      </c>
      <c r="I16" s="13">
        <f t="shared" si="2"/>
        <v>1</v>
      </c>
    </row>
    <row r="17" spans="1:9" s="3" customFormat="1" x14ac:dyDescent="0.2">
      <c r="A17" s="10" t="s">
        <v>44</v>
      </c>
      <c r="B17" s="7">
        <v>400</v>
      </c>
      <c r="C17" s="23">
        <f>SUM(C18:C23)</f>
        <v>1888598.2000000002</v>
      </c>
      <c r="D17" s="23">
        <f>SUM(D18:D23)</f>
        <v>1968875.7</v>
      </c>
      <c r="E17" s="23">
        <f t="shared" ref="E17:F17" si="8">SUM(E18:E23)</f>
        <v>255060.7</v>
      </c>
      <c r="F17" s="23">
        <f t="shared" si="8"/>
        <v>253818.40000000002</v>
      </c>
      <c r="G17" s="12">
        <f t="shared" si="0"/>
        <v>0.1343951296787215</v>
      </c>
      <c r="H17" s="12">
        <f t="shared" si="1"/>
        <v>0.12891540080463182</v>
      </c>
      <c r="I17" s="12">
        <f t="shared" si="2"/>
        <v>0.99512939468918582</v>
      </c>
    </row>
    <row r="18" spans="1:9" x14ac:dyDescent="0.2">
      <c r="A18" s="8" t="s">
        <v>13</v>
      </c>
      <c r="B18" s="9">
        <v>401</v>
      </c>
      <c r="C18" s="22">
        <v>2155.9</v>
      </c>
      <c r="D18" s="22">
        <v>2155.9</v>
      </c>
      <c r="E18" s="26">
        <v>686.2</v>
      </c>
      <c r="F18" s="26">
        <v>0</v>
      </c>
      <c r="G18" s="13">
        <f t="shared" ref="G18" si="9">F18/C18</f>
        <v>0</v>
      </c>
      <c r="H18" s="13">
        <f t="shared" ref="H18" si="10">F18/D18</f>
        <v>0</v>
      </c>
      <c r="I18" s="13">
        <f t="shared" ref="I18" si="11">F18/E18</f>
        <v>0</v>
      </c>
    </row>
    <row r="19" spans="1:9" x14ac:dyDescent="0.2">
      <c r="A19" s="8" t="s">
        <v>14</v>
      </c>
      <c r="B19" s="9">
        <v>405</v>
      </c>
      <c r="C19" s="22">
        <v>7603.1</v>
      </c>
      <c r="D19" s="22">
        <v>7603.1</v>
      </c>
      <c r="E19" s="26">
        <v>281.8</v>
      </c>
      <c r="F19" s="26">
        <v>215.9</v>
      </c>
      <c r="G19" s="13">
        <f t="shared" si="0"/>
        <v>2.8396312030619091E-2</v>
      </c>
      <c r="H19" s="13">
        <f t="shared" si="1"/>
        <v>2.8396312030619091E-2</v>
      </c>
      <c r="I19" s="13">
        <f t="shared" si="2"/>
        <v>0.76614620298083747</v>
      </c>
    </row>
    <row r="20" spans="1:9" x14ac:dyDescent="0.2">
      <c r="A20" s="8" t="s">
        <v>15</v>
      </c>
      <c r="B20" s="9">
        <v>408</v>
      </c>
      <c r="C20" s="22">
        <v>126653.2</v>
      </c>
      <c r="D20" s="22">
        <v>126653.2</v>
      </c>
      <c r="E20" s="26">
        <v>31180.1</v>
      </c>
      <c r="F20" s="26">
        <v>31180.1</v>
      </c>
      <c r="G20" s="13">
        <f t="shared" si="0"/>
        <v>0.246184857548013</v>
      </c>
      <c r="H20" s="13">
        <f t="shared" si="1"/>
        <v>0.246184857548013</v>
      </c>
      <c r="I20" s="13">
        <f t="shared" si="2"/>
        <v>1</v>
      </c>
    </row>
    <row r="21" spans="1:9" x14ac:dyDescent="0.2">
      <c r="A21" s="8" t="s">
        <v>16</v>
      </c>
      <c r="B21" s="9">
        <v>409</v>
      </c>
      <c r="C21" s="22">
        <v>1396947.5</v>
      </c>
      <c r="D21" s="22">
        <v>1476752.2</v>
      </c>
      <c r="E21" s="26">
        <v>130504.9</v>
      </c>
      <c r="F21" s="26">
        <v>130504.9</v>
      </c>
      <c r="G21" s="13">
        <f t="shared" si="0"/>
        <v>9.3421477900923255E-2</v>
      </c>
      <c r="H21" s="13">
        <f t="shared" si="1"/>
        <v>8.8372917270751319E-2</v>
      </c>
      <c r="I21" s="13">
        <f t="shared" si="2"/>
        <v>1</v>
      </c>
    </row>
    <row r="22" spans="1:9" x14ac:dyDescent="0.2">
      <c r="A22" s="8" t="s">
        <v>17</v>
      </c>
      <c r="B22" s="9">
        <v>410</v>
      </c>
      <c r="C22" s="22">
        <v>15572.1</v>
      </c>
      <c r="D22" s="22">
        <v>15620.8</v>
      </c>
      <c r="E22" s="26">
        <v>1453.7</v>
      </c>
      <c r="F22" s="26">
        <v>1453.7</v>
      </c>
      <c r="G22" s="13">
        <f t="shared" si="0"/>
        <v>9.3352855427334791E-2</v>
      </c>
      <c r="H22" s="13">
        <f t="shared" si="1"/>
        <v>9.3061815015876279E-2</v>
      </c>
      <c r="I22" s="13">
        <f t="shared" si="2"/>
        <v>1</v>
      </c>
    </row>
    <row r="23" spans="1:9" x14ac:dyDescent="0.2">
      <c r="A23" s="8" t="s">
        <v>18</v>
      </c>
      <c r="B23" s="9">
        <v>412</v>
      </c>
      <c r="C23" s="22">
        <v>339666.4</v>
      </c>
      <c r="D23" s="22">
        <v>340090.5</v>
      </c>
      <c r="E23" s="26">
        <v>90954</v>
      </c>
      <c r="F23" s="26">
        <v>90463.8</v>
      </c>
      <c r="G23" s="13">
        <f t="shared" si="0"/>
        <v>0.26633131802262455</v>
      </c>
      <c r="H23" s="13">
        <f t="shared" si="1"/>
        <v>0.26599919727249072</v>
      </c>
      <c r="I23" s="13">
        <f t="shared" si="2"/>
        <v>0.99461046243155882</v>
      </c>
    </row>
    <row r="24" spans="1:9" s="3" customFormat="1" x14ac:dyDescent="0.2">
      <c r="A24" s="10" t="s">
        <v>45</v>
      </c>
      <c r="B24" s="7">
        <v>500</v>
      </c>
      <c r="C24" s="23">
        <f>SUM(C25:C28)</f>
        <v>1574533.0999999999</v>
      </c>
      <c r="D24" s="23">
        <f>SUM(D25:D28)</f>
        <v>2499240.9000000004</v>
      </c>
      <c r="E24" s="28">
        <f t="shared" ref="E24:F24" si="12">SUM(E25:E28)</f>
        <v>483170.5</v>
      </c>
      <c r="F24" s="28">
        <f t="shared" si="12"/>
        <v>482973</v>
      </c>
      <c r="G24" s="12">
        <f t="shared" si="0"/>
        <v>0.30674045531338784</v>
      </c>
      <c r="H24" s="12">
        <f t="shared" si="1"/>
        <v>0.19324787778561078</v>
      </c>
      <c r="I24" s="12">
        <f t="shared" si="2"/>
        <v>0.99959124160104973</v>
      </c>
    </row>
    <row r="25" spans="1:9" x14ac:dyDescent="0.2">
      <c r="A25" s="8" t="s">
        <v>19</v>
      </c>
      <c r="B25" s="9">
        <v>501</v>
      </c>
      <c r="C25" s="22">
        <v>209598.4</v>
      </c>
      <c r="D25" s="22">
        <v>511114.3</v>
      </c>
      <c r="E25" s="26">
        <v>67765.5</v>
      </c>
      <c r="F25" s="26">
        <v>67765.5</v>
      </c>
      <c r="G25" s="13">
        <f t="shared" si="0"/>
        <v>0.32331115123016207</v>
      </c>
      <c r="H25" s="13">
        <f t="shared" si="1"/>
        <v>0.13258384670513035</v>
      </c>
      <c r="I25" s="13">
        <f t="shared" si="2"/>
        <v>1</v>
      </c>
    </row>
    <row r="26" spans="1:9" x14ac:dyDescent="0.2">
      <c r="A26" s="8" t="s">
        <v>20</v>
      </c>
      <c r="B26" s="9">
        <v>502</v>
      </c>
      <c r="C26" s="22">
        <v>433871.4</v>
      </c>
      <c r="D26" s="22">
        <v>812678.3</v>
      </c>
      <c r="E26" s="26">
        <v>282192.7</v>
      </c>
      <c r="F26" s="26">
        <v>282192.7</v>
      </c>
      <c r="G26" s="13">
        <f t="shared" si="0"/>
        <v>0.65040631855429976</v>
      </c>
      <c r="H26" s="13">
        <f t="shared" si="1"/>
        <v>0.34723789228776009</v>
      </c>
      <c r="I26" s="13">
        <f t="shared" si="2"/>
        <v>1</v>
      </c>
    </row>
    <row r="27" spans="1:9" x14ac:dyDescent="0.2">
      <c r="A27" s="8" t="s">
        <v>21</v>
      </c>
      <c r="B27" s="9">
        <v>503</v>
      </c>
      <c r="C27" s="22">
        <v>870044.6</v>
      </c>
      <c r="D27" s="22">
        <v>1114429.6000000001</v>
      </c>
      <c r="E27" s="26">
        <v>113986.7</v>
      </c>
      <c r="F27" s="26">
        <v>113970.7</v>
      </c>
      <c r="G27" s="13">
        <f t="shared" si="0"/>
        <v>0.13099408926852715</v>
      </c>
      <c r="H27" s="13">
        <f t="shared" si="1"/>
        <v>0.10226819172785789</v>
      </c>
      <c r="I27" s="13">
        <f t="shared" si="2"/>
        <v>0.99985963274662748</v>
      </c>
    </row>
    <row r="28" spans="1:9" ht="25.5" x14ac:dyDescent="0.2">
      <c r="A28" s="8" t="s">
        <v>22</v>
      </c>
      <c r="B28" s="9">
        <v>505</v>
      </c>
      <c r="C28" s="22">
        <v>61018.7</v>
      </c>
      <c r="D28" s="22">
        <v>61018.7</v>
      </c>
      <c r="E28" s="26">
        <v>19225.599999999999</v>
      </c>
      <c r="F28" s="26">
        <v>19044.099999999999</v>
      </c>
      <c r="G28" s="13">
        <f t="shared" si="0"/>
        <v>0.31210268327578267</v>
      </c>
      <c r="H28" s="13">
        <f t="shared" si="1"/>
        <v>0.31210268327578267</v>
      </c>
      <c r="I28" s="13">
        <f t="shared" si="2"/>
        <v>0.99055946238348869</v>
      </c>
    </row>
    <row r="29" spans="1:9" s="3" customFormat="1" x14ac:dyDescent="0.2">
      <c r="A29" s="1" t="s">
        <v>46</v>
      </c>
      <c r="B29" s="7">
        <v>600</v>
      </c>
      <c r="C29" s="23">
        <f>SUM(C30)</f>
        <v>168.6</v>
      </c>
      <c r="D29" s="23">
        <f>SUM(D30)</f>
        <v>168.6</v>
      </c>
      <c r="E29" s="23">
        <f t="shared" ref="E29:F29" si="13">SUM(E30)</f>
        <v>0</v>
      </c>
      <c r="F29" s="23">
        <f t="shared" si="13"/>
        <v>0</v>
      </c>
      <c r="G29" s="12">
        <f t="shared" ref="G29:G30" si="14">F29/C29</f>
        <v>0</v>
      </c>
      <c r="H29" s="12">
        <f t="shared" ref="H29:H30" si="15">F29/D29</f>
        <v>0</v>
      </c>
      <c r="I29" s="12">
        <v>0</v>
      </c>
    </row>
    <row r="30" spans="1:9" ht="25.5" x14ac:dyDescent="0.2">
      <c r="A30" s="8" t="s">
        <v>23</v>
      </c>
      <c r="B30" s="9">
        <v>605</v>
      </c>
      <c r="C30" s="22">
        <v>168.6</v>
      </c>
      <c r="D30" s="22">
        <v>168.6</v>
      </c>
      <c r="E30" s="26">
        <v>0</v>
      </c>
      <c r="F30" s="26">
        <v>0</v>
      </c>
      <c r="G30" s="13">
        <f t="shared" si="14"/>
        <v>0</v>
      </c>
      <c r="H30" s="13">
        <f t="shared" si="15"/>
        <v>0</v>
      </c>
      <c r="I30" s="13">
        <v>0</v>
      </c>
    </row>
    <row r="31" spans="1:9" s="3" customFormat="1" x14ac:dyDescent="0.2">
      <c r="A31" s="10" t="s">
        <v>48</v>
      </c>
      <c r="B31" s="7">
        <v>700</v>
      </c>
      <c r="C31" s="23">
        <f>SUM(C32:C36)</f>
        <v>6360719.9000000004</v>
      </c>
      <c r="D31" s="23">
        <f>SUM(D32:D36)</f>
        <v>6934554.8000000007</v>
      </c>
      <c r="E31" s="28">
        <f t="shared" ref="E31:F31" si="16">SUM(E32:E36)</f>
        <v>912629.1</v>
      </c>
      <c r="F31" s="28">
        <f t="shared" si="16"/>
        <v>889711.7</v>
      </c>
      <c r="G31" s="12">
        <f t="shared" si="0"/>
        <v>0.13987594391634819</v>
      </c>
      <c r="H31" s="12">
        <f t="shared" si="1"/>
        <v>0.12830119966749701</v>
      </c>
      <c r="I31" s="12">
        <f t="shared" si="2"/>
        <v>0.97488859384387372</v>
      </c>
    </row>
    <row r="32" spans="1:9" x14ac:dyDescent="0.2">
      <c r="A32" s="8" t="s">
        <v>24</v>
      </c>
      <c r="B32" s="9">
        <v>701</v>
      </c>
      <c r="C32" s="22">
        <v>1910164.2</v>
      </c>
      <c r="D32" s="22">
        <v>1950008.5</v>
      </c>
      <c r="E32" s="26">
        <v>367338.5</v>
      </c>
      <c r="F32" s="26">
        <v>353341</v>
      </c>
      <c r="G32" s="13">
        <f t="shared" si="0"/>
        <v>0.18497938554182933</v>
      </c>
      <c r="H32" s="13">
        <f t="shared" si="1"/>
        <v>0.18119972297556652</v>
      </c>
      <c r="I32" s="13">
        <f t="shared" si="2"/>
        <v>0.96189481908376062</v>
      </c>
    </row>
    <row r="33" spans="1:9" x14ac:dyDescent="0.2">
      <c r="A33" s="8" t="s">
        <v>25</v>
      </c>
      <c r="B33" s="9">
        <v>702</v>
      </c>
      <c r="C33" s="22">
        <v>3505969.9</v>
      </c>
      <c r="D33" s="22">
        <v>3665163.8</v>
      </c>
      <c r="E33" s="26">
        <v>402610.2</v>
      </c>
      <c r="F33" s="26">
        <v>394823</v>
      </c>
      <c r="G33" s="13">
        <f t="shared" si="0"/>
        <v>0.11261448650771361</v>
      </c>
      <c r="H33" s="13">
        <f t="shared" si="1"/>
        <v>0.10772315278242135</v>
      </c>
      <c r="I33" s="13">
        <f t="shared" si="2"/>
        <v>0.98065821481919735</v>
      </c>
    </row>
    <row r="34" spans="1:9" x14ac:dyDescent="0.2">
      <c r="A34" s="8" t="s">
        <v>26</v>
      </c>
      <c r="B34" s="9">
        <v>703</v>
      </c>
      <c r="C34" s="22">
        <v>322149.40000000002</v>
      </c>
      <c r="D34" s="22">
        <v>322489.40000000002</v>
      </c>
      <c r="E34" s="26">
        <v>74854.600000000006</v>
      </c>
      <c r="F34" s="26">
        <v>74514.600000000006</v>
      </c>
      <c r="G34" s="13">
        <f t="shared" si="0"/>
        <v>0.23130448170941806</v>
      </c>
      <c r="H34" s="13">
        <f t="shared" si="1"/>
        <v>0.2310606178063527</v>
      </c>
      <c r="I34" s="13">
        <f t="shared" si="2"/>
        <v>0.99545786097313993</v>
      </c>
    </row>
    <row r="35" spans="1:9" x14ac:dyDescent="0.2">
      <c r="A35" s="8" t="s">
        <v>27</v>
      </c>
      <c r="B35" s="9">
        <v>707</v>
      </c>
      <c r="C35" s="22">
        <v>487054.9</v>
      </c>
      <c r="D35" s="22">
        <v>861560.4</v>
      </c>
      <c r="E35" s="26">
        <v>24643</v>
      </c>
      <c r="F35" s="26">
        <v>23883</v>
      </c>
      <c r="G35" s="13">
        <f t="shared" si="0"/>
        <v>4.9035539936052384E-2</v>
      </c>
      <c r="H35" s="13">
        <f t="shared" si="1"/>
        <v>2.7720633399585217E-2</v>
      </c>
      <c r="I35" s="13">
        <f t="shared" si="2"/>
        <v>0.96915959907478799</v>
      </c>
    </row>
    <row r="36" spans="1:9" x14ac:dyDescent="0.2">
      <c r="A36" s="8" t="s">
        <v>28</v>
      </c>
      <c r="B36" s="9">
        <v>709</v>
      </c>
      <c r="C36" s="22">
        <v>135381.5</v>
      </c>
      <c r="D36" s="22">
        <v>135332.70000000001</v>
      </c>
      <c r="E36" s="26">
        <v>43182.8</v>
      </c>
      <c r="F36" s="26">
        <v>43150.1</v>
      </c>
      <c r="G36" s="13">
        <f t="shared" si="0"/>
        <v>0.31872966394965335</v>
      </c>
      <c r="H36" s="13">
        <f t="shared" si="1"/>
        <v>0.31884459557815659</v>
      </c>
      <c r="I36" s="13">
        <f t="shared" si="2"/>
        <v>0.99924275405948659</v>
      </c>
    </row>
    <row r="37" spans="1:9" s="3" customFormat="1" x14ac:dyDescent="0.2">
      <c r="A37" s="14" t="s">
        <v>47</v>
      </c>
      <c r="B37" s="7">
        <v>800</v>
      </c>
      <c r="C37" s="23">
        <f>SUM(C38:C39)</f>
        <v>200185.3</v>
      </c>
      <c r="D37" s="23">
        <f>SUM(D38:D39)</f>
        <v>200599.3</v>
      </c>
      <c r="E37" s="23">
        <f t="shared" ref="E37:F37" si="17">SUM(E38:E39)</f>
        <v>47654</v>
      </c>
      <c r="F37" s="23">
        <f t="shared" si="17"/>
        <v>47240</v>
      </c>
      <c r="G37" s="12">
        <f t="shared" si="0"/>
        <v>0.2359813632669332</v>
      </c>
      <c r="H37" s="12">
        <f t="shared" si="1"/>
        <v>0.2354943412065745</v>
      </c>
      <c r="I37" s="12">
        <f t="shared" si="2"/>
        <v>0.99131237671549088</v>
      </c>
    </row>
    <row r="38" spans="1:9" x14ac:dyDescent="0.2">
      <c r="A38" s="8" t="s">
        <v>29</v>
      </c>
      <c r="B38" s="9">
        <v>801</v>
      </c>
      <c r="C38" s="22">
        <v>194235.5</v>
      </c>
      <c r="D38" s="22">
        <v>194649.5</v>
      </c>
      <c r="E38" s="26">
        <v>45762</v>
      </c>
      <c r="F38" s="26">
        <v>45348</v>
      </c>
      <c r="G38" s="13">
        <f t="shared" si="0"/>
        <v>0.23346916500845624</v>
      </c>
      <c r="H38" s="13">
        <f t="shared" si="1"/>
        <v>0.23297259946724755</v>
      </c>
      <c r="I38" s="13">
        <f t="shared" si="2"/>
        <v>0.9909531926052183</v>
      </c>
    </row>
    <row r="39" spans="1:9" ht="14.25" customHeight="1" x14ac:dyDescent="0.2">
      <c r="A39" s="8" t="s">
        <v>30</v>
      </c>
      <c r="B39" s="9">
        <v>804</v>
      </c>
      <c r="C39" s="22">
        <v>5949.8</v>
      </c>
      <c r="D39" s="22">
        <v>5949.8</v>
      </c>
      <c r="E39" s="26">
        <v>1892</v>
      </c>
      <c r="F39" s="26">
        <v>1892</v>
      </c>
      <c r="G39" s="13">
        <f t="shared" si="0"/>
        <v>0.31799388214729907</v>
      </c>
      <c r="H39" s="13">
        <f t="shared" si="1"/>
        <v>0.31799388214729907</v>
      </c>
      <c r="I39" s="13">
        <f t="shared" si="2"/>
        <v>1</v>
      </c>
    </row>
    <row r="40" spans="1:9" s="3" customFormat="1" x14ac:dyDescent="0.2">
      <c r="A40" s="15" t="s">
        <v>49</v>
      </c>
      <c r="B40" s="7">
        <v>900</v>
      </c>
      <c r="C40" s="23">
        <f>SUM(C41)</f>
        <v>5521.4</v>
      </c>
      <c r="D40" s="23">
        <f>SUM(D41)</f>
        <v>5521.4</v>
      </c>
      <c r="E40" s="23">
        <f t="shared" ref="E40:F40" si="18">SUM(E41)</f>
        <v>0</v>
      </c>
      <c r="F40" s="23">
        <f t="shared" si="18"/>
        <v>0</v>
      </c>
      <c r="G40" s="12">
        <f t="shared" ref="G40:G41" si="19">F40/C40</f>
        <v>0</v>
      </c>
      <c r="H40" s="12">
        <f t="shared" ref="H40:H41" si="20">F40/D40</f>
        <v>0</v>
      </c>
      <c r="I40" s="12">
        <v>0</v>
      </c>
    </row>
    <row r="41" spans="1:9" x14ac:dyDescent="0.2">
      <c r="A41" s="8" t="s">
        <v>31</v>
      </c>
      <c r="B41" s="9">
        <v>909</v>
      </c>
      <c r="C41" s="22">
        <v>5521.4</v>
      </c>
      <c r="D41" s="22">
        <v>5521.4</v>
      </c>
      <c r="E41" s="26">
        <v>0</v>
      </c>
      <c r="F41" s="26">
        <v>0</v>
      </c>
      <c r="G41" s="13">
        <f t="shared" si="19"/>
        <v>0</v>
      </c>
      <c r="H41" s="13">
        <f t="shared" si="20"/>
        <v>0</v>
      </c>
      <c r="I41" s="13">
        <v>0</v>
      </c>
    </row>
    <row r="42" spans="1:9" s="3" customFormat="1" x14ac:dyDescent="0.2">
      <c r="A42" s="16" t="s">
        <v>50</v>
      </c>
      <c r="B42" s="7">
        <v>1000</v>
      </c>
      <c r="C42" s="23">
        <f>SUM(C43:C47)</f>
        <v>392423.5</v>
      </c>
      <c r="D42" s="23">
        <f>SUM(D43:D47)</f>
        <v>363110.1</v>
      </c>
      <c r="E42" s="28">
        <f t="shared" ref="E42:F42" si="21">SUM(E43:E47)</f>
        <v>72194.3</v>
      </c>
      <c r="F42" s="23">
        <f t="shared" si="21"/>
        <v>67682.299999999988</v>
      </c>
      <c r="G42" s="12">
        <f t="shared" si="0"/>
        <v>0.17247259656977726</v>
      </c>
      <c r="H42" s="12">
        <f t="shared" si="1"/>
        <v>0.18639608206987354</v>
      </c>
      <c r="I42" s="12">
        <f t="shared" si="2"/>
        <v>0.93750199115442612</v>
      </c>
    </row>
    <row r="43" spans="1:9" x14ac:dyDescent="0.2">
      <c r="A43" s="8" t="s">
        <v>32</v>
      </c>
      <c r="B43" s="9">
        <v>1001</v>
      </c>
      <c r="C43" s="22">
        <v>7817.3</v>
      </c>
      <c r="D43" s="22">
        <v>7817.3</v>
      </c>
      <c r="E43" s="26">
        <v>1297.5</v>
      </c>
      <c r="F43" s="26">
        <v>1297.5</v>
      </c>
      <c r="G43" s="13">
        <f t="shared" si="0"/>
        <v>0.16597802310260576</v>
      </c>
      <c r="H43" s="13">
        <f t="shared" si="1"/>
        <v>0.16597802310260576</v>
      </c>
      <c r="I43" s="13">
        <f t="shared" si="2"/>
        <v>1</v>
      </c>
    </row>
    <row r="44" spans="1:9" x14ac:dyDescent="0.2">
      <c r="A44" s="8" t="s">
        <v>33</v>
      </c>
      <c r="B44" s="9">
        <v>1002</v>
      </c>
      <c r="C44" s="22">
        <v>23942.1</v>
      </c>
      <c r="D44" s="22">
        <v>23942.1</v>
      </c>
      <c r="E44" s="26">
        <v>8951.2999999999993</v>
      </c>
      <c r="F44" s="26">
        <v>8951.2999999999993</v>
      </c>
      <c r="G44" s="13">
        <f t="shared" si="0"/>
        <v>0.37387280146687213</v>
      </c>
      <c r="H44" s="13">
        <f t="shared" si="1"/>
        <v>0.37387280146687213</v>
      </c>
      <c r="I44" s="13">
        <f t="shared" si="2"/>
        <v>1</v>
      </c>
    </row>
    <row r="45" spans="1:9" x14ac:dyDescent="0.2">
      <c r="A45" s="8" t="s">
        <v>34</v>
      </c>
      <c r="B45" s="9">
        <v>1003</v>
      </c>
      <c r="C45" s="22">
        <v>18231.8</v>
      </c>
      <c r="D45" s="22">
        <v>18231.900000000001</v>
      </c>
      <c r="E45" s="26">
        <v>0</v>
      </c>
      <c r="F45" s="26">
        <v>0</v>
      </c>
      <c r="G45" s="13">
        <f t="shared" si="0"/>
        <v>0</v>
      </c>
      <c r="H45" s="13">
        <f t="shared" si="1"/>
        <v>0</v>
      </c>
      <c r="I45" s="13" t="e">
        <f t="shared" si="2"/>
        <v>#DIV/0!</v>
      </c>
    </row>
    <row r="46" spans="1:9" x14ac:dyDescent="0.2">
      <c r="A46" s="8" t="s">
        <v>35</v>
      </c>
      <c r="B46" s="9">
        <v>1004</v>
      </c>
      <c r="C46" s="22">
        <v>209545.9</v>
      </c>
      <c r="D46" s="22">
        <v>198232.4</v>
      </c>
      <c r="E46" s="26">
        <v>34499</v>
      </c>
      <c r="F46" s="26">
        <v>33393.9</v>
      </c>
      <c r="G46" s="13">
        <f t="shared" si="0"/>
        <v>0.15936317532340172</v>
      </c>
      <c r="H46" s="13">
        <f t="shared" si="1"/>
        <v>0.16845833476263217</v>
      </c>
      <c r="I46" s="13">
        <f t="shared" si="2"/>
        <v>0.96796718745470889</v>
      </c>
    </row>
    <row r="47" spans="1:9" x14ac:dyDescent="0.2">
      <c r="A47" s="8" t="s">
        <v>36</v>
      </c>
      <c r="B47" s="9">
        <v>1006</v>
      </c>
      <c r="C47" s="22">
        <v>132886.39999999999</v>
      </c>
      <c r="D47" s="22">
        <v>114886.39999999999</v>
      </c>
      <c r="E47" s="26">
        <v>27446.5</v>
      </c>
      <c r="F47" s="26">
        <v>24039.599999999999</v>
      </c>
      <c r="G47" s="13">
        <f t="shared" si="0"/>
        <v>0.18090338815710261</v>
      </c>
      <c r="H47" s="13">
        <f t="shared" si="1"/>
        <v>0.20924669934822573</v>
      </c>
      <c r="I47" s="13">
        <f t="shared" si="2"/>
        <v>0.87587124041316733</v>
      </c>
    </row>
    <row r="48" spans="1:9" s="3" customFormat="1" x14ac:dyDescent="0.2">
      <c r="A48" s="10" t="s">
        <v>51</v>
      </c>
      <c r="B48" s="7">
        <v>1100</v>
      </c>
      <c r="C48" s="23">
        <f>SUM(C49:C52)</f>
        <v>494806.4</v>
      </c>
      <c r="D48" s="23">
        <f>SUM(D49:D52)</f>
        <v>495256.4</v>
      </c>
      <c r="E48" s="23">
        <f t="shared" ref="E48:F48" si="22">SUM(E49:E52)</f>
        <v>42925.1</v>
      </c>
      <c r="F48" s="23">
        <f t="shared" si="22"/>
        <v>42662.8</v>
      </c>
      <c r="G48" s="12">
        <f t="shared" si="0"/>
        <v>8.6221196815562617E-2</v>
      </c>
      <c r="H48" s="12">
        <f t="shared" si="1"/>
        <v>8.6142854489109077E-2</v>
      </c>
      <c r="I48" s="12">
        <f t="shared" si="2"/>
        <v>0.99388935611099338</v>
      </c>
    </row>
    <row r="49" spans="1:9" x14ac:dyDescent="0.2">
      <c r="A49" s="8" t="s">
        <v>37</v>
      </c>
      <c r="B49" s="9">
        <v>1101</v>
      </c>
      <c r="C49" s="22">
        <v>170607.7</v>
      </c>
      <c r="D49" s="22">
        <v>171057.7</v>
      </c>
      <c r="E49" s="26">
        <v>35708.6</v>
      </c>
      <c r="F49" s="26">
        <v>35446.300000000003</v>
      </c>
      <c r="G49" s="13">
        <f t="shared" si="0"/>
        <v>0.20776494847536189</v>
      </c>
      <c r="H49" s="13">
        <f t="shared" si="1"/>
        <v>0.20721838303683493</v>
      </c>
      <c r="I49" s="13">
        <f t="shared" si="2"/>
        <v>0.9926544305853493</v>
      </c>
    </row>
    <row r="50" spans="1:9" x14ac:dyDescent="0.2">
      <c r="A50" s="8" t="s">
        <v>63</v>
      </c>
      <c r="B50" s="9">
        <v>1102</v>
      </c>
      <c r="C50" s="22">
        <v>300000</v>
      </c>
      <c r="D50" s="22">
        <v>300000</v>
      </c>
      <c r="E50" s="26">
        <v>0</v>
      </c>
      <c r="F50" s="26">
        <v>0</v>
      </c>
      <c r="G50" s="13">
        <f t="shared" si="0"/>
        <v>0</v>
      </c>
      <c r="H50" s="13">
        <f t="shared" si="1"/>
        <v>0</v>
      </c>
      <c r="I50" s="13">
        <v>0</v>
      </c>
    </row>
    <row r="51" spans="1:9" x14ac:dyDescent="0.2">
      <c r="A51" s="8" t="s">
        <v>62</v>
      </c>
      <c r="B51" s="9">
        <v>1103</v>
      </c>
      <c r="C51" s="22">
        <v>714.4</v>
      </c>
      <c r="D51" s="22">
        <v>714.4</v>
      </c>
      <c r="E51" s="26">
        <v>0</v>
      </c>
      <c r="F51" s="26">
        <v>0</v>
      </c>
      <c r="G51" s="13">
        <f t="shared" si="0"/>
        <v>0</v>
      </c>
      <c r="H51" s="13">
        <f t="shared" si="1"/>
        <v>0</v>
      </c>
      <c r="I51" s="13">
        <v>0</v>
      </c>
    </row>
    <row r="52" spans="1:9" ht="25.5" x14ac:dyDescent="0.2">
      <c r="A52" s="8" t="s">
        <v>38</v>
      </c>
      <c r="B52" s="9">
        <v>1105</v>
      </c>
      <c r="C52" s="22">
        <v>23484.3</v>
      </c>
      <c r="D52" s="22">
        <v>23484.3</v>
      </c>
      <c r="E52" s="26">
        <v>7216.5</v>
      </c>
      <c r="F52" s="26">
        <v>7216.5</v>
      </c>
      <c r="G52" s="13">
        <f t="shared" si="0"/>
        <v>0.30729040252423961</v>
      </c>
      <c r="H52" s="13">
        <f t="shared" si="1"/>
        <v>0.30729040252423961</v>
      </c>
      <c r="I52" s="13">
        <f t="shared" si="2"/>
        <v>1</v>
      </c>
    </row>
    <row r="53" spans="1:9" s="3" customFormat="1" x14ac:dyDescent="0.2">
      <c r="A53" s="10" t="s">
        <v>52</v>
      </c>
      <c r="B53" s="7">
        <v>1200</v>
      </c>
      <c r="C53" s="23">
        <f>SUM(C54:C55)</f>
        <v>49025.1</v>
      </c>
      <c r="D53" s="23">
        <f>SUM(D54:D55)</f>
        <v>67025.100000000006</v>
      </c>
      <c r="E53" s="23">
        <f t="shared" ref="E53:F53" si="23">SUM(E54:E55)</f>
        <v>7263.5</v>
      </c>
      <c r="F53" s="23">
        <f t="shared" si="23"/>
        <v>7263.5</v>
      </c>
      <c r="G53" s="12">
        <f t="shared" si="0"/>
        <v>0.14815880028801573</v>
      </c>
      <c r="H53" s="12">
        <f t="shared" si="1"/>
        <v>0.10836984950414098</v>
      </c>
      <c r="I53" s="12">
        <f t="shared" si="2"/>
        <v>1</v>
      </c>
    </row>
    <row r="54" spans="1:9" x14ac:dyDescent="0.2">
      <c r="A54" s="8" t="s">
        <v>39</v>
      </c>
      <c r="B54" s="9">
        <v>1202</v>
      </c>
      <c r="C54" s="22">
        <v>44941.1</v>
      </c>
      <c r="D54" s="22">
        <v>44941.1</v>
      </c>
      <c r="E54" s="26">
        <v>6789</v>
      </c>
      <c r="F54" s="26">
        <v>6789</v>
      </c>
      <c r="G54" s="13">
        <f t="shared" si="0"/>
        <v>0.15106439317239675</v>
      </c>
      <c r="H54" s="13">
        <f t="shared" si="1"/>
        <v>0.15106439317239675</v>
      </c>
      <c r="I54" s="13">
        <f t="shared" si="2"/>
        <v>1</v>
      </c>
    </row>
    <row r="55" spans="1:9" ht="25.5" x14ac:dyDescent="0.2">
      <c r="A55" s="8" t="s">
        <v>40</v>
      </c>
      <c r="B55" s="9">
        <v>1204</v>
      </c>
      <c r="C55" s="22">
        <v>4084</v>
      </c>
      <c r="D55" s="22">
        <v>22084</v>
      </c>
      <c r="E55" s="26">
        <v>474.5</v>
      </c>
      <c r="F55" s="26">
        <v>474.5</v>
      </c>
      <c r="G55" s="13">
        <f t="shared" si="0"/>
        <v>0.11618511263467189</v>
      </c>
      <c r="H55" s="13">
        <f t="shared" si="1"/>
        <v>2.1486143814526355E-2</v>
      </c>
      <c r="I55" s="13">
        <f t="shared" si="2"/>
        <v>1</v>
      </c>
    </row>
    <row r="56" spans="1:9" s="3" customFormat="1" ht="25.5" x14ac:dyDescent="0.2">
      <c r="A56" s="10" t="s">
        <v>53</v>
      </c>
      <c r="B56" s="7">
        <v>1300</v>
      </c>
      <c r="C56" s="23">
        <f>SUM(C57)</f>
        <v>5000</v>
      </c>
      <c r="D56" s="23">
        <f>SUM(D57)</f>
        <v>5000</v>
      </c>
      <c r="E56" s="23">
        <f t="shared" ref="E56:F56" si="24">SUM(E57)</f>
        <v>792.5</v>
      </c>
      <c r="F56" s="23">
        <f t="shared" si="24"/>
        <v>792.5</v>
      </c>
      <c r="G56" s="12">
        <f t="shared" si="0"/>
        <v>0.1585</v>
      </c>
      <c r="H56" s="12">
        <f t="shared" si="1"/>
        <v>0.1585</v>
      </c>
      <c r="I56" s="12">
        <f t="shared" si="2"/>
        <v>1</v>
      </c>
    </row>
    <row r="57" spans="1:9" ht="25.5" x14ac:dyDescent="0.2">
      <c r="A57" s="8" t="s">
        <v>41</v>
      </c>
      <c r="B57" s="9">
        <v>1301</v>
      </c>
      <c r="C57" s="22">
        <v>5000</v>
      </c>
      <c r="D57" s="22">
        <v>5000</v>
      </c>
      <c r="E57" s="27">
        <v>792.5</v>
      </c>
      <c r="F57" s="27">
        <v>792.5</v>
      </c>
      <c r="G57" s="13">
        <f t="shared" si="0"/>
        <v>0.1585</v>
      </c>
      <c r="H57" s="13">
        <f t="shared" si="1"/>
        <v>0.1585</v>
      </c>
      <c r="I57" s="13">
        <f t="shared" si="2"/>
        <v>1</v>
      </c>
    </row>
    <row r="58" spans="1:9" s="3" customFormat="1" x14ac:dyDescent="0.2">
      <c r="A58" s="17" t="s">
        <v>54</v>
      </c>
      <c r="B58" s="11"/>
      <c r="C58" s="23">
        <f>C5+C13+C17+C24+C29+C31+C37+C40+C42+C48+C53+C56</f>
        <v>11983990.300000001</v>
      </c>
      <c r="D58" s="23">
        <f>D5+D13+D17+D24+D29+D31+D37+D40+D42+D48+D53+D56</f>
        <v>13545780.800000001</v>
      </c>
      <c r="E58" s="28">
        <f t="shared" ref="E58:F58" si="25">E5+E13+E17+E24+E29+E31+E37+E40+E42+E48+E53+E56</f>
        <v>2067536.6</v>
      </c>
      <c r="F58" s="23">
        <f t="shared" si="25"/>
        <v>2037500.1</v>
      </c>
      <c r="G58" s="12">
        <f>F58/C58</f>
        <v>0.17001850376998387</v>
      </c>
      <c r="H58" s="12">
        <f>F58/D58</f>
        <v>0.15041584756782717</v>
      </c>
      <c r="I58" s="12">
        <f>F58/E58</f>
        <v>0.98547232489137071</v>
      </c>
    </row>
    <row r="59" spans="1:9" x14ac:dyDescent="0.2">
      <c r="A59" s="4"/>
      <c r="B59" s="4"/>
      <c r="C59" s="4"/>
      <c r="D59" s="18"/>
      <c r="E59" s="18"/>
      <c r="F59" s="18"/>
      <c r="G59" s="4"/>
      <c r="H59" s="4"/>
      <c r="I59" s="4"/>
    </row>
  </sheetData>
  <mergeCells count="1">
    <mergeCell ref="A2:I2"/>
  </mergeCells>
  <pageMargins left="0.55118110236220474" right="0.39370078740157483" top="0.39370078740157483" bottom="0.39370078740157483" header="0.51181102362204722" footer="0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01.04.2020</vt:lpstr>
      <vt:lpstr>'01.04.2020'!Заголовки_для_печати</vt:lpstr>
      <vt:lpstr>'01.04.2020'!Область_печати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PavlovskayaTA</dc:creator>
  <cp:lastModifiedBy>Павловская Татьяна Александровна</cp:lastModifiedBy>
  <cp:lastPrinted>2020-03-04T05:52:03Z</cp:lastPrinted>
  <dcterms:created xsi:type="dcterms:W3CDTF">2018-10-15T10:08:07Z</dcterms:created>
  <dcterms:modified xsi:type="dcterms:W3CDTF">2020-04-13T04:34:34Z</dcterms:modified>
</cp:coreProperties>
</file>