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120" windowHeight="12435"/>
  </bookViews>
  <sheets>
    <sheet name="Вып.плана._4" sheetId="2" r:id="rId1"/>
  </sheets>
  <calcPr calcId="125725"/>
</workbook>
</file>

<file path=xl/calcChain.xml><?xml version="1.0" encoding="utf-8"?>
<calcChain xmlns="http://schemas.openxmlformats.org/spreadsheetml/2006/main">
  <c r="I8" i="2"/>
  <c r="H8"/>
  <c r="G8"/>
  <c r="G67"/>
  <c r="D40" l="1"/>
  <c r="E40"/>
  <c r="E8" s="1"/>
  <c r="F40"/>
  <c r="C40"/>
  <c r="C8" s="1"/>
  <c r="C67" s="1"/>
  <c r="D8"/>
  <c r="D54"/>
  <c r="H54" s="1"/>
  <c r="E54"/>
  <c r="F54"/>
  <c r="C54"/>
  <c r="D36"/>
  <c r="E36"/>
  <c r="F36"/>
  <c r="G36" s="1"/>
  <c r="C36"/>
  <c r="D34"/>
  <c r="E34"/>
  <c r="F34"/>
  <c r="C34"/>
  <c r="D32"/>
  <c r="E32"/>
  <c r="F32"/>
  <c r="G32" s="1"/>
  <c r="C32"/>
  <c r="D26"/>
  <c r="E26"/>
  <c r="F26"/>
  <c r="G26" s="1"/>
  <c r="C26"/>
  <c r="D24"/>
  <c r="E24"/>
  <c r="F24"/>
  <c r="C24"/>
  <c r="D21"/>
  <c r="E21"/>
  <c r="F21"/>
  <c r="C21"/>
  <c r="D18"/>
  <c r="E18"/>
  <c r="F18"/>
  <c r="H18" s="1"/>
  <c r="C18"/>
  <c r="D13"/>
  <c r="E13"/>
  <c r="F13"/>
  <c r="C13"/>
  <c r="G13" s="1"/>
  <c r="D11"/>
  <c r="E11"/>
  <c r="F11"/>
  <c r="H11" s="1"/>
  <c r="C11"/>
  <c r="D9"/>
  <c r="E9"/>
  <c r="F9"/>
  <c r="I9" s="1"/>
  <c r="C9"/>
  <c r="D57"/>
  <c r="D63"/>
  <c r="E63"/>
  <c r="F63"/>
  <c r="H63" s="1"/>
  <c r="C63"/>
  <c r="D65"/>
  <c r="E65"/>
  <c r="F65"/>
  <c r="C65"/>
  <c r="F58"/>
  <c r="E58"/>
  <c r="I58" s="1"/>
  <c r="D58"/>
  <c r="G58"/>
  <c r="I10"/>
  <c r="I12"/>
  <c r="I14"/>
  <c r="I15"/>
  <c r="I16"/>
  <c r="I17"/>
  <c r="I19"/>
  <c r="I20"/>
  <c r="I22"/>
  <c r="I23"/>
  <c r="I29"/>
  <c r="I31"/>
  <c r="I33"/>
  <c r="I35"/>
  <c r="I37"/>
  <c r="I38"/>
  <c r="I41"/>
  <c r="I43"/>
  <c r="I44"/>
  <c r="I45"/>
  <c r="I46"/>
  <c r="I47"/>
  <c r="I49"/>
  <c r="I51"/>
  <c r="I53"/>
  <c r="I56"/>
  <c r="I59"/>
  <c r="I60"/>
  <c r="I61"/>
  <c r="I62"/>
  <c r="H10"/>
  <c r="H12"/>
  <c r="H14"/>
  <c r="H15"/>
  <c r="H16"/>
  <c r="H17"/>
  <c r="H19"/>
  <c r="H20"/>
  <c r="H22"/>
  <c r="H23"/>
  <c r="H27"/>
  <c r="H29"/>
  <c r="H30"/>
  <c r="H31"/>
  <c r="H33"/>
  <c r="H35"/>
  <c r="H37"/>
  <c r="H38"/>
  <c r="H39"/>
  <c r="H41"/>
  <c r="H43"/>
  <c r="H44"/>
  <c r="H45"/>
  <c r="H46"/>
  <c r="H47"/>
  <c r="H49"/>
  <c r="H50"/>
  <c r="H51"/>
  <c r="H53"/>
  <c r="H56"/>
  <c r="H59"/>
  <c r="H60"/>
  <c r="H61"/>
  <c r="H62"/>
  <c r="H64"/>
  <c r="G10"/>
  <c r="G12"/>
  <c r="G14"/>
  <c r="G15"/>
  <c r="G16"/>
  <c r="G17"/>
  <c r="G19"/>
  <c r="G20"/>
  <c r="G22"/>
  <c r="G23"/>
  <c r="G27"/>
  <c r="G29"/>
  <c r="G30"/>
  <c r="G31"/>
  <c r="G33"/>
  <c r="G34"/>
  <c r="G35"/>
  <c r="G37"/>
  <c r="G38"/>
  <c r="G39"/>
  <c r="G41"/>
  <c r="G43"/>
  <c r="G44"/>
  <c r="G45"/>
  <c r="G46"/>
  <c r="G47"/>
  <c r="G49"/>
  <c r="G50"/>
  <c r="G51"/>
  <c r="G53"/>
  <c r="G54"/>
  <c r="G56"/>
  <c r="G59"/>
  <c r="G60"/>
  <c r="G61"/>
  <c r="G62"/>
  <c r="G64"/>
  <c r="D67" l="1"/>
  <c r="F57"/>
  <c r="G57" s="1"/>
  <c r="E57"/>
  <c r="E67"/>
  <c r="I54"/>
  <c r="H40"/>
  <c r="G21"/>
  <c r="I11"/>
  <c r="G11"/>
  <c r="G9"/>
  <c r="H9"/>
  <c r="F8"/>
  <c r="G40"/>
  <c r="I40"/>
  <c r="I36"/>
  <c r="H36"/>
  <c r="I34"/>
  <c r="H34"/>
  <c r="I32"/>
  <c r="H32"/>
  <c r="I26"/>
  <c r="H26"/>
  <c r="H21"/>
  <c r="I21"/>
  <c r="G18"/>
  <c r="I18"/>
  <c r="H13"/>
  <c r="I13"/>
  <c r="G63"/>
  <c r="H58"/>
  <c r="H57" l="1"/>
  <c r="I57"/>
  <c r="F67"/>
  <c r="H67"/>
  <c r="I67" l="1"/>
</calcChain>
</file>

<file path=xl/sharedStrings.xml><?xml version="1.0" encoding="utf-8"?>
<sst xmlns="http://schemas.openxmlformats.org/spreadsheetml/2006/main" count="130" uniqueCount="128">
  <si>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</si>
  <si>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</si>
  <si>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</si>
  <si>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</si>
  <si>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</si>
  <si>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</si>
  <si>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</si>
  <si>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</si>
  <si>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</si>
  <si>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</si>
  <si>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</si>
  <si>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</si>
  <si>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</si>
  <si>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</si>
  <si>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</si>
  <si>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</si>
  <si>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</si>
  <si>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</si>
  <si>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Прочие поступления от денежных взысканий (штрафов) и иных сумм в возмещение ущерба</t>
  </si>
  <si>
    <t>000.1.16.90.000.00.0000.140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</si>
  <si>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</si>
  <si>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000.1.16.43.000.01.0000.140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</si>
  <si>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</si>
  <si>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000.1.16.37.000.00.0000.140</t>
  </si>
  <si>
    <t>Суммы по искам о возмещении вреда, причиненного окружающей среде</t>
  </si>
  <si>
    <t>000.1.16.35.000.00.0000.140</t>
  </si>
  <si>
    <t>Денежные взыскания (штрафы) за правонарушения в области дорожного движения</t>
  </si>
  <si>
    <t>000.1.16.30.000.01.0000.140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</si>
  <si>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</si>
  <si>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000.1.16.28.000.01.0000.140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</si>
  <si>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</si>
  <si>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000.1.16.25.000.00.0000.140</t>
  </si>
  <si>
    <t>Доходы от возмещения ущерба при возникновении страховых случаев</t>
  </si>
  <si>
    <t>000.1.16.23.000.00.0000.140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</si>
  <si>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</si>
  <si>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000.1.16.08.000.01.0000.140</t>
  </si>
  <si>
    <t>Денежные взыскания (штрафы) за нарушение законодательства о применении контрольно- кассовой техники при осуществлении наличных денежных расчетов и (или) расчетов с использованием платежных карт</t>
  </si>
  <si>
    <t>000.1.16.06.000.01.0000.140</t>
  </si>
  <si>
    <t>Денежные взыскания (штрафы) за нарушение законодательства о налогах и сборах</t>
  </si>
  <si>
    <t>000.1.16.03.000.00.0000.140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</si>
  <si>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</si>
  <si>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</si>
  <si>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</si>
  <si>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</si>
  <si>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</si>
  <si>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</si>
  <si>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</si>
  <si>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</si>
  <si>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</si>
  <si>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</si>
  <si>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</si>
  <si>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</si>
  <si>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</si>
  <si>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</si>
  <si>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</si>
  <si>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</si>
  <si>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</si>
  <si>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</si>
  <si>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</si>
  <si>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</si>
  <si>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</si>
  <si>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</si>
  <si>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</si>
  <si>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</si>
  <si>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</si>
  <si>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</si>
  <si>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</si>
  <si>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</si>
  <si>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</si>
  <si>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</si>
  <si>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</si>
  <si>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</si>
  <si>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</si>
  <si>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</si>
  <si>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</si>
  <si>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</si>
  <si>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</si>
  <si>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</si>
  <si>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</si>
  <si>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</si>
  <si>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</si>
  <si>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</si>
  <si>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</si>
  <si>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</si>
  <si>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</si>
  <si>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</si>
  <si>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</si>
  <si>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</si>
  <si>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</si>
  <si>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</si>
  <si>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</si>
  <si>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</si>
  <si>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</si>
  <si>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</si>
  <si>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</si>
  <si>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</si>
  <si>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</si>
  <si>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</si>
  <si>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</si>
  <si>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</si>
  <si>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</si>
  <si>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</si>
  <si>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</si>
  <si>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</si>
  <si>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</si>
  <si>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000.1.16.45.000.01.0000.140</t>
  </si>
  <si>
    <t>Денежные взыскания (штрафы) за нарушения законодательства Российской Федерации о промышленной безопасности</t>
  </si>
  <si>
    <t>КД</t>
  </si>
  <si>
    <t>Наименование показателя</t>
  </si>
  <si>
    <t>Утвержденный план на 2019 год (РД от 21.12.2018 № 309-VI РД)</t>
  </si>
  <si>
    <t>Уточненный план на 2019 год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</si>
  <si>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</si>
  <si>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</si>
  <si>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</si>
  <si>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</si>
  <si>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</si>
  <si>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</si>
  <si>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</si>
  <si>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</si>
  <si>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</si>
  <si>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</si>
  <si>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</si>
  <si>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</si>
  <si>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</si>
  <si>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План, установленный на 1 полугодие 2019 год</t>
  </si>
  <si>
    <t>Исполнено за  1 полугодие 2019 год</t>
  </si>
  <si>
    <t>% исполнения к плану, установленному на полугодие 2019 года</t>
  </si>
  <si>
    <t>Сведения об исполнении бюджета города Ханты-Мансийска по доходам в разрезе видов доходов в сравнении с запланированными значениями за полугодие 2019 года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</si>
</sst>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#,##0.00;[Red]\-#,##0.00;0.00"/>
    <numFmt numFmtId="166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6" fontId="1" fillId="0" borderId="0" xfId="1" applyNumberFormat="1"/>
    <xf numFmtId="166" fontId="1" fillId="0" borderId="0" xfId="1" applyNumberFormat="1" applyFill="1"/>
    <xf numFmtId="166" fontId="2" fillId="0" borderId="0" xfId="1" applyNumberFormat="1" applyFont="1"/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showGridLines="0" tabSelected="1" workbookViewId="0">
      <selection activeCell="F8" sqref="F8"/>
    </sheetView>
  </sheetViews>
  <sheetFormatPr defaultColWidth="9.140625" defaultRowHeight="12.75"/>
  <cols>
    <col min="1" max="1" width="21.140625" style="7" customWidth="1"/>
    <col min="2" max="2" width="57.140625" style="7" customWidth="1"/>
    <col min="3" max="3" width="17.28515625" style="7" customWidth="1"/>
    <col min="4" max="4" width="13" style="7" customWidth="1"/>
    <col min="5" max="5" width="14.140625" style="7" customWidth="1"/>
    <col min="6" max="9" width="13" style="7" customWidth="1"/>
    <col min="10" max="10" width="17.5703125" style="1" customWidth="1"/>
    <col min="11" max="232" width="9.140625" style="1" customWidth="1"/>
    <col min="233" max="16384" width="9.140625" style="1"/>
  </cols>
  <sheetData>
    <row r="1" spans="1:10" ht="16.5" customHeight="1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>
      <c r="A2" s="31" t="s">
        <v>127</v>
      </c>
      <c r="B2" s="31"/>
      <c r="C2" s="31"/>
      <c r="D2" s="31"/>
      <c r="E2" s="31"/>
      <c r="F2" s="31"/>
      <c r="G2" s="31"/>
      <c r="H2" s="31"/>
      <c r="I2" s="31"/>
      <c r="J2" s="2"/>
    </row>
    <row r="3" spans="1:10" ht="14.25" customHeight="1">
      <c r="A3" s="31"/>
      <c r="B3" s="31"/>
      <c r="C3" s="31"/>
      <c r="D3" s="31"/>
      <c r="E3" s="31"/>
      <c r="F3" s="31"/>
      <c r="G3" s="31"/>
      <c r="H3" s="31"/>
      <c r="I3" s="31"/>
      <c r="J3" s="2"/>
    </row>
    <row r="4" spans="1:10" ht="14.25" customHeight="1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>
      <c r="A5" s="6"/>
      <c r="B5" s="6"/>
      <c r="C5" s="6"/>
      <c r="D5" s="5"/>
      <c r="E5" s="5"/>
      <c r="F5" s="5"/>
      <c r="G5" s="5"/>
      <c r="H5" s="8"/>
      <c r="I5" s="8" t="s">
        <v>104</v>
      </c>
      <c r="J5" s="2"/>
    </row>
    <row r="7" spans="1:10" ht="56.25">
      <c r="A7" s="14" t="s">
        <v>107</v>
      </c>
      <c r="B7" s="14" t="s">
        <v>108</v>
      </c>
      <c r="C7" s="10" t="s">
        <v>109</v>
      </c>
      <c r="D7" s="11" t="s">
        <v>110</v>
      </c>
      <c r="E7" s="12" t="s">
        <v>124</v>
      </c>
      <c r="F7" s="13" t="s">
        <v>125</v>
      </c>
      <c r="G7" s="12" t="s">
        <v>102</v>
      </c>
      <c r="H7" s="12" t="s">
        <v>103</v>
      </c>
      <c r="I7" s="12" t="s">
        <v>126</v>
      </c>
    </row>
    <row r="8" spans="1:10">
      <c r="A8" s="15" t="s">
        <v>100</v>
      </c>
      <c r="B8" s="16" t="s">
        <v>99</v>
      </c>
      <c r="C8" s="17">
        <f>C9+C11+C13+C18+C21+C24+C26+C32+C34+C36+C40+C54</f>
        <v>3521183500</v>
      </c>
      <c r="D8" s="17">
        <f>D9+D11+D13+D18+D21+D24+D26+D32+D34+D36+D40+D54</f>
        <v>3521183500</v>
      </c>
      <c r="E8" s="17">
        <f>E9+E11+E13+E18+E21+E24+E26+E32+E34+E36+E40+E54</f>
        <v>1636602600</v>
      </c>
      <c r="F8" s="17">
        <f>F9+F11+F13+F18+F21+F24+F26+F32+F34+F36+F40+F54</f>
        <v>1719198270.8700001</v>
      </c>
      <c r="G8" s="17">
        <f>F8/C8*100</f>
        <v>48.824444135615202</v>
      </c>
      <c r="H8" s="17">
        <f>F8/D8*100</f>
        <v>48.824444135615202</v>
      </c>
      <c r="I8" s="17">
        <f>F8/E8*100</f>
        <v>105.04677622227901</v>
      </c>
    </row>
    <row r="9" spans="1:10">
      <c r="A9" s="18" t="s">
        <v>98</v>
      </c>
      <c r="B9" s="19" t="s">
        <v>97</v>
      </c>
      <c r="C9" s="20">
        <f>C10</f>
        <v>2726284300</v>
      </c>
      <c r="D9" s="20">
        <f t="shared" ref="D9:F9" si="0">D10</f>
        <v>2726284300</v>
      </c>
      <c r="E9" s="20">
        <f t="shared" si="0"/>
        <v>1263478900</v>
      </c>
      <c r="F9" s="20">
        <f t="shared" si="0"/>
        <v>1305058892.5699999</v>
      </c>
      <c r="G9" s="25">
        <f t="shared" ref="G9:G67" si="1">F9/C9*100</f>
        <v>47.869508421040315</v>
      </c>
      <c r="H9" s="25">
        <f t="shared" ref="H9:H67" si="2">F9/D9*100</f>
        <v>47.869508421040315</v>
      </c>
      <c r="I9" s="25">
        <f t="shared" ref="I9:I67" si="3">F9/E9*100</f>
        <v>103.2909130947893</v>
      </c>
      <c r="J9" s="28"/>
    </row>
    <row r="10" spans="1:10">
      <c r="A10" s="22" t="s">
        <v>96</v>
      </c>
      <c r="B10" s="23" t="s">
        <v>95</v>
      </c>
      <c r="C10" s="24">
        <v>2726284300</v>
      </c>
      <c r="D10" s="24">
        <v>2726284300</v>
      </c>
      <c r="E10" s="24">
        <v>1263478900</v>
      </c>
      <c r="F10" s="24">
        <v>1305058892.5699999</v>
      </c>
      <c r="G10" s="17">
        <f t="shared" si="1"/>
        <v>47.869508421040315</v>
      </c>
      <c r="H10" s="17">
        <f t="shared" si="2"/>
        <v>47.869508421040315</v>
      </c>
      <c r="I10" s="17">
        <f t="shared" si="3"/>
        <v>103.2909130947893</v>
      </c>
    </row>
    <row r="11" spans="1:10" ht="22.5">
      <c r="A11" s="18" t="s">
        <v>94</v>
      </c>
      <c r="B11" s="19" t="s">
        <v>93</v>
      </c>
      <c r="C11" s="20">
        <f>C12</f>
        <v>18288300</v>
      </c>
      <c r="D11" s="20">
        <f t="shared" ref="D11:F11" si="4">D12</f>
        <v>18288300</v>
      </c>
      <c r="E11" s="20">
        <f t="shared" si="4"/>
        <v>9143760</v>
      </c>
      <c r="F11" s="20">
        <f t="shared" si="4"/>
        <v>12389957.66</v>
      </c>
      <c r="G11" s="25">
        <f t="shared" si="1"/>
        <v>67.748000962363918</v>
      </c>
      <c r="H11" s="25">
        <f t="shared" si="2"/>
        <v>67.748000962363918</v>
      </c>
      <c r="I11" s="25">
        <f t="shared" si="3"/>
        <v>135.50178110536584</v>
      </c>
    </row>
    <row r="12" spans="1:10" ht="22.5">
      <c r="A12" s="22" t="s">
        <v>92</v>
      </c>
      <c r="B12" s="23" t="s">
        <v>91</v>
      </c>
      <c r="C12" s="24">
        <v>18288300</v>
      </c>
      <c r="D12" s="24">
        <v>18288300</v>
      </c>
      <c r="E12" s="24">
        <v>9143760</v>
      </c>
      <c r="F12" s="24">
        <v>12389957.66</v>
      </c>
      <c r="G12" s="17">
        <f t="shared" si="1"/>
        <v>67.748000962363918</v>
      </c>
      <c r="H12" s="17">
        <f t="shared" si="2"/>
        <v>67.748000962363918</v>
      </c>
      <c r="I12" s="17">
        <f t="shared" si="3"/>
        <v>135.50178110536584</v>
      </c>
    </row>
    <row r="13" spans="1:10">
      <c r="A13" s="18" t="s">
        <v>90</v>
      </c>
      <c r="B13" s="19" t="s">
        <v>89</v>
      </c>
      <c r="C13" s="20">
        <f>C14+C15+C16+C17</f>
        <v>431029000</v>
      </c>
      <c r="D13" s="20">
        <f t="shared" ref="D13:F13" si="5">D14+D15+D16+D17</f>
        <v>431029000</v>
      </c>
      <c r="E13" s="20">
        <f t="shared" si="5"/>
        <v>225914100</v>
      </c>
      <c r="F13" s="20">
        <f t="shared" si="5"/>
        <v>250949014.44999999</v>
      </c>
      <c r="G13" s="25">
        <f t="shared" si="1"/>
        <v>58.220911922399651</v>
      </c>
      <c r="H13" s="25">
        <f t="shared" si="2"/>
        <v>58.220911922399651</v>
      </c>
      <c r="I13" s="25">
        <f t="shared" si="3"/>
        <v>111.08160776596058</v>
      </c>
    </row>
    <row r="14" spans="1:10" s="3" customFormat="1" ht="22.5">
      <c r="A14" s="22" t="s">
        <v>88</v>
      </c>
      <c r="B14" s="23" t="s">
        <v>87</v>
      </c>
      <c r="C14" s="24">
        <v>334673000</v>
      </c>
      <c r="D14" s="24">
        <v>334673000</v>
      </c>
      <c r="E14" s="24">
        <v>175456100</v>
      </c>
      <c r="F14" s="24">
        <v>201084441.56999999</v>
      </c>
      <c r="G14" s="24">
        <f t="shared" si="1"/>
        <v>60.083855455922638</v>
      </c>
      <c r="H14" s="24">
        <f t="shared" si="2"/>
        <v>60.083855455922638</v>
      </c>
      <c r="I14" s="24">
        <f t="shared" si="3"/>
        <v>114.60669738470193</v>
      </c>
    </row>
    <row r="15" spans="1:10" s="3" customFormat="1">
      <c r="A15" s="22" t="s">
        <v>86</v>
      </c>
      <c r="B15" s="23" t="s">
        <v>85</v>
      </c>
      <c r="C15" s="24">
        <v>70156000</v>
      </c>
      <c r="D15" s="24">
        <v>70156000</v>
      </c>
      <c r="E15" s="24">
        <v>36087900</v>
      </c>
      <c r="F15" s="24">
        <v>33873049.329999998</v>
      </c>
      <c r="G15" s="24">
        <f t="shared" si="1"/>
        <v>48.282469539312387</v>
      </c>
      <c r="H15" s="24">
        <f t="shared" si="2"/>
        <v>48.282469539312387</v>
      </c>
      <c r="I15" s="24">
        <f t="shared" si="3"/>
        <v>93.862622457942962</v>
      </c>
    </row>
    <row r="16" spans="1:10" s="3" customFormat="1">
      <c r="A16" s="22" t="s">
        <v>84</v>
      </c>
      <c r="B16" s="23" t="s">
        <v>83</v>
      </c>
      <c r="C16" s="24">
        <v>200000</v>
      </c>
      <c r="D16" s="24">
        <v>200000</v>
      </c>
      <c r="E16" s="24">
        <v>200000</v>
      </c>
      <c r="F16" s="24">
        <v>3216829.18</v>
      </c>
      <c r="G16" s="24">
        <f t="shared" si="1"/>
        <v>1608.4145899999999</v>
      </c>
      <c r="H16" s="24">
        <f t="shared" si="2"/>
        <v>1608.4145899999999</v>
      </c>
      <c r="I16" s="24">
        <f t="shared" si="3"/>
        <v>1608.4145899999999</v>
      </c>
    </row>
    <row r="17" spans="1:9" s="3" customFormat="1" ht="22.5">
      <c r="A17" s="22" t="s">
        <v>82</v>
      </c>
      <c r="B17" s="23" t="s">
        <v>81</v>
      </c>
      <c r="C17" s="24">
        <v>26000000</v>
      </c>
      <c r="D17" s="24">
        <v>26000000</v>
      </c>
      <c r="E17" s="24">
        <v>14170100</v>
      </c>
      <c r="F17" s="24">
        <v>12774694.369999999</v>
      </c>
      <c r="G17" s="24">
        <f t="shared" si="1"/>
        <v>49.133439884615385</v>
      </c>
      <c r="H17" s="24">
        <f t="shared" si="2"/>
        <v>49.133439884615385</v>
      </c>
      <c r="I17" s="24">
        <f t="shared" si="3"/>
        <v>90.152464485077729</v>
      </c>
    </row>
    <row r="18" spans="1:9">
      <c r="A18" s="18" t="s">
        <v>80</v>
      </c>
      <c r="B18" s="19" t="s">
        <v>79</v>
      </c>
      <c r="C18" s="20">
        <f>C19+C20</f>
        <v>100986000</v>
      </c>
      <c r="D18" s="20">
        <f t="shared" ref="D18:F18" si="6">D19+D20</f>
        <v>100986000</v>
      </c>
      <c r="E18" s="20">
        <f t="shared" si="6"/>
        <v>35523600</v>
      </c>
      <c r="F18" s="20">
        <f t="shared" si="6"/>
        <v>32142098.75</v>
      </c>
      <c r="G18" s="25">
        <f t="shared" si="1"/>
        <v>31.828271988196384</v>
      </c>
      <c r="H18" s="25">
        <f t="shared" si="2"/>
        <v>31.828271988196384</v>
      </c>
      <c r="I18" s="25">
        <f t="shared" si="3"/>
        <v>90.48097250841694</v>
      </c>
    </row>
    <row r="19" spans="1:9" s="3" customFormat="1">
      <c r="A19" s="22" t="s">
        <v>78</v>
      </c>
      <c r="B19" s="23" t="s">
        <v>77</v>
      </c>
      <c r="C19" s="24">
        <v>16339000</v>
      </c>
      <c r="D19" s="24">
        <v>16339000</v>
      </c>
      <c r="E19" s="24">
        <v>3187200</v>
      </c>
      <c r="F19" s="24">
        <v>2382312.37</v>
      </c>
      <c r="G19" s="24">
        <f t="shared" si="1"/>
        <v>14.580527388457067</v>
      </c>
      <c r="H19" s="24">
        <f t="shared" si="2"/>
        <v>14.580527388457067</v>
      </c>
      <c r="I19" s="24">
        <f t="shared" si="3"/>
        <v>74.746246548694785</v>
      </c>
    </row>
    <row r="20" spans="1:9" s="3" customFormat="1">
      <c r="A20" s="22" t="s">
        <v>76</v>
      </c>
      <c r="B20" s="23" t="s">
        <v>75</v>
      </c>
      <c r="C20" s="24">
        <v>84647000</v>
      </c>
      <c r="D20" s="24">
        <v>84647000</v>
      </c>
      <c r="E20" s="24">
        <v>32336400</v>
      </c>
      <c r="F20" s="24">
        <v>29759786.379999999</v>
      </c>
      <c r="G20" s="24">
        <f t="shared" si="1"/>
        <v>35.157520502793957</v>
      </c>
      <c r="H20" s="24">
        <f t="shared" si="2"/>
        <v>35.157520502793957</v>
      </c>
      <c r="I20" s="24">
        <f t="shared" si="3"/>
        <v>92.031847639192975</v>
      </c>
    </row>
    <row r="21" spans="1:9">
      <c r="A21" s="18" t="s">
        <v>74</v>
      </c>
      <c r="B21" s="19" t="s">
        <v>73</v>
      </c>
      <c r="C21" s="20">
        <f>C22+C23</f>
        <v>29103000</v>
      </c>
      <c r="D21" s="20">
        <f t="shared" ref="D21:F21" si="7">D22+D23</f>
        <v>29103000</v>
      </c>
      <c r="E21" s="20">
        <f t="shared" si="7"/>
        <v>13940100</v>
      </c>
      <c r="F21" s="20">
        <f t="shared" si="7"/>
        <v>12562980.57</v>
      </c>
      <c r="G21" s="25">
        <f t="shared" si="1"/>
        <v>43.167304298525927</v>
      </c>
      <c r="H21" s="25">
        <f t="shared" si="2"/>
        <v>43.167304298525927</v>
      </c>
      <c r="I21" s="25">
        <f t="shared" si="3"/>
        <v>90.121165343146743</v>
      </c>
    </row>
    <row r="22" spans="1:9" s="3" customFormat="1" ht="22.5">
      <c r="A22" s="22" t="s">
        <v>72</v>
      </c>
      <c r="B22" s="23" t="s">
        <v>71</v>
      </c>
      <c r="C22" s="24">
        <v>28912200</v>
      </c>
      <c r="D22" s="24">
        <v>28912200</v>
      </c>
      <c r="E22" s="24">
        <v>13856100</v>
      </c>
      <c r="F22" s="24">
        <v>12464180.57</v>
      </c>
      <c r="G22" s="24">
        <f t="shared" si="1"/>
        <v>43.110453614737033</v>
      </c>
      <c r="H22" s="24">
        <f t="shared" si="2"/>
        <v>43.110453614737033</v>
      </c>
      <c r="I22" s="24">
        <f t="shared" si="3"/>
        <v>89.954464604037213</v>
      </c>
    </row>
    <row r="23" spans="1:9" s="3" customFormat="1" ht="22.5">
      <c r="A23" s="22" t="s">
        <v>70</v>
      </c>
      <c r="B23" s="23" t="s">
        <v>69</v>
      </c>
      <c r="C23" s="24">
        <v>190800</v>
      </c>
      <c r="D23" s="24">
        <v>190800</v>
      </c>
      <c r="E23" s="24">
        <v>84000</v>
      </c>
      <c r="F23" s="24">
        <v>98800</v>
      </c>
      <c r="G23" s="24">
        <f t="shared" si="1"/>
        <v>51.781970649895179</v>
      </c>
      <c r="H23" s="24">
        <f t="shared" si="2"/>
        <v>51.781970649895179</v>
      </c>
      <c r="I23" s="24">
        <f t="shared" si="3"/>
        <v>117.61904761904762</v>
      </c>
    </row>
    <row r="24" spans="1:9" ht="22.5">
      <c r="A24" s="18" t="s">
        <v>68</v>
      </c>
      <c r="B24" s="19" t="s">
        <v>67</v>
      </c>
      <c r="C24" s="20">
        <f>C25</f>
        <v>0</v>
      </c>
      <c r="D24" s="20">
        <f t="shared" ref="D24:F24" si="8">D25</f>
        <v>0</v>
      </c>
      <c r="E24" s="20">
        <f t="shared" si="8"/>
        <v>0</v>
      </c>
      <c r="F24" s="20">
        <f t="shared" si="8"/>
        <v>784.4</v>
      </c>
      <c r="G24" s="25"/>
      <c r="H24" s="25"/>
      <c r="I24" s="25"/>
    </row>
    <row r="25" spans="1:9" s="3" customFormat="1">
      <c r="A25" s="22" t="s">
        <v>111</v>
      </c>
      <c r="B25" s="23" t="s">
        <v>112</v>
      </c>
      <c r="C25" s="24">
        <v>0</v>
      </c>
      <c r="D25" s="24">
        <v>0</v>
      </c>
      <c r="E25" s="24">
        <v>0</v>
      </c>
      <c r="F25" s="24">
        <v>784.4</v>
      </c>
      <c r="G25" s="24"/>
      <c r="H25" s="24"/>
      <c r="I25" s="24"/>
    </row>
    <row r="26" spans="1:9" ht="22.5">
      <c r="A26" s="18" t="s">
        <v>66</v>
      </c>
      <c r="B26" s="19" t="s">
        <v>65</v>
      </c>
      <c r="C26" s="20">
        <f>C27+C28+C29+C30+C31</f>
        <v>121545000</v>
      </c>
      <c r="D26" s="20">
        <f t="shared" ref="D26:F26" si="9">D27+D28+D29+D30+D31</f>
        <v>121545000</v>
      </c>
      <c r="E26" s="20">
        <f t="shared" si="9"/>
        <v>47200000</v>
      </c>
      <c r="F26" s="20">
        <f t="shared" si="9"/>
        <v>43643219.830000006</v>
      </c>
      <c r="G26" s="25">
        <f t="shared" si="1"/>
        <v>35.907046632934311</v>
      </c>
      <c r="H26" s="25">
        <f t="shared" si="2"/>
        <v>35.907046632934311</v>
      </c>
      <c r="I26" s="25">
        <f t="shared" si="3"/>
        <v>92.464448792372892</v>
      </c>
    </row>
    <row r="27" spans="1:9" s="3" customFormat="1" ht="45">
      <c r="A27" s="22" t="s">
        <v>64</v>
      </c>
      <c r="B27" s="23" t="s">
        <v>63</v>
      </c>
      <c r="C27" s="24">
        <v>710000</v>
      </c>
      <c r="D27" s="24">
        <v>710000</v>
      </c>
      <c r="E27" s="24">
        <v>0</v>
      </c>
      <c r="F27" s="24">
        <v>0</v>
      </c>
      <c r="G27" s="24">
        <f t="shared" si="1"/>
        <v>0</v>
      </c>
      <c r="H27" s="24">
        <f t="shared" si="2"/>
        <v>0</v>
      </c>
      <c r="I27" s="24"/>
    </row>
    <row r="28" spans="1:9" s="3" customFormat="1" ht="22.5">
      <c r="A28" s="22" t="s">
        <v>113</v>
      </c>
      <c r="B28" s="23" t="s">
        <v>114</v>
      </c>
      <c r="C28" s="24">
        <v>0</v>
      </c>
      <c r="D28" s="24">
        <v>0</v>
      </c>
      <c r="E28" s="24">
        <v>0</v>
      </c>
      <c r="F28" s="24">
        <v>284612.64</v>
      </c>
      <c r="G28" s="24"/>
      <c r="H28" s="24"/>
      <c r="I28" s="24"/>
    </row>
    <row r="29" spans="1:9" s="3" customFormat="1" ht="56.25">
      <c r="A29" s="22" t="s">
        <v>62</v>
      </c>
      <c r="B29" s="23" t="s">
        <v>61</v>
      </c>
      <c r="C29" s="24">
        <v>94200000</v>
      </c>
      <c r="D29" s="24">
        <v>94200000</v>
      </c>
      <c r="E29" s="24">
        <v>33700000</v>
      </c>
      <c r="F29" s="24">
        <v>31608785.420000002</v>
      </c>
      <c r="G29" s="24">
        <f t="shared" si="1"/>
        <v>33.554973906581743</v>
      </c>
      <c r="H29" s="24">
        <f t="shared" si="2"/>
        <v>33.554973906581743</v>
      </c>
      <c r="I29" s="24">
        <f t="shared" si="3"/>
        <v>93.794615489614259</v>
      </c>
    </row>
    <row r="30" spans="1:9" s="3" customFormat="1">
      <c r="A30" s="22" t="s">
        <v>60</v>
      </c>
      <c r="B30" s="23" t="s">
        <v>59</v>
      </c>
      <c r="C30" s="24">
        <v>4600000</v>
      </c>
      <c r="D30" s="24">
        <v>4600000</v>
      </c>
      <c r="E30" s="24">
        <v>4600000</v>
      </c>
      <c r="F30" s="24">
        <v>1127837.67</v>
      </c>
      <c r="G30" s="24">
        <f t="shared" si="1"/>
        <v>24.518210217391303</v>
      </c>
      <c r="H30" s="24">
        <f t="shared" si="2"/>
        <v>24.518210217391303</v>
      </c>
      <c r="I30" s="24"/>
    </row>
    <row r="31" spans="1:9" s="3" customFormat="1" ht="56.25">
      <c r="A31" s="22" t="s">
        <v>58</v>
      </c>
      <c r="B31" s="23" t="s">
        <v>57</v>
      </c>
      <c r="C31" s="24">
        <v>22035000</v>
      </c>
      <c r="D31" s="24">
        <v>22035000</v>
      </c>
      <c r="E31" s="24">
        <v>8900000</v>
      </c>
      <c r="F31" s="24">
        <v>10621984.1</v>
      </c>
      <c r="G31" s="24">
        <f t="shared" si="1"/>
        <v>48.205056047197637</v>
      </c>
      <c r="H31" s="24">
        <f t="shared" si="2"/>
        <v>48.205056047197637</v>
      </c>
      <c r="I31" s="24">
        <f t="shared" si="3"/>
        <v>119.34813595505618</v>
      </c>
    </row>
    <row r="32" spans="1:9">
      <c r="A32" s="18" t="s">
        <v>56</v>
      </c>
      <c r="B32" s="19" t="s">
        <v>55</v>
      </c>
      <c r="C32" s="20">
        <f>C33</f>
        <v>2722700</v>
      </c>
      <c r="D32" s="20">
        <f t="shared" ref="D32:F32" si="10">D33</f>
        <v>2722700</v>
      </c>
      <c r="E32" s="20">
        <f t="shared" si="10"/>
        <v>1361360</v>
      </c>
      <c r="F32" s="20">
        <f t="shared" si="10"/>
        <v>4245825.04</v>
      </c>
      <c r="G32" s="25">
        <f t="shared" si="1"/>
        <v>155.94171374003747</v>
      </c>
      <c r="H32" s="25">
        <f t="shared" si="2"/>
        <v>155.94171374003747</v>
      </c>
      <c r="I32" s="25">
        <f t="shared" si="3"/>
        <v>311.88113651054829</v>
      </c>
    </row>
    <row r="33" spans="1:9" s="3" customFormat="1">
      <c r="A33" s="22" t="s">
        <v>54</v>
      </c>
      <c r="B33" s="23" t="s">
        <v>53</v>
      </c>
      <c r="C33" s="24">
        <v>2722700</v>
      </c>
      <c r="D33" s="24">
        <v>2722700</v>
      </c>
      <c r="E33" s="24">
        <v>1361360</v>
      </c>
      <c r="F33" s="24">
        <v>4245825.04</v>
      </c>
      <c r="G33" s="24">
        <f t="shared" si="1"/>
        <v>155.94171374003747</v>
      </c>
      <c r="H33" s="24">
        <f t="shared" si="2"/>
        <v>155.94171374003747</v>
      </c>
      <c r="I33" s="24">
        <f t="shared" si="3"/>
        <v>311.88113651054829</v>
      </c>
    </row>
    <row r="34" spans="1:9" ht="22.5">
      <c r="A34" s="18" t="s">
        <v>52</v>
      </c>
      <c r="B34" s="19" t="s">
        <v>115</v>
      </c>
      <c r="C34" s="20">
        <f>C35</f>
        <v>889000</v>
      </c>
      <c r="D34" s="20">
        <f t="shared" ref="D34:F34" si="11">D35</f>
        <v>889000</v>
      </c>
      <c r="E34" s="20">
        <f t="shared" si="11"/>
        <v>574000</v>
      </c>
      <c r="F34" s="20">
        <f t="shared" si="11"/>
        <v>9362996.4000000004</v>
      </c>
      <c r="G34" s="25">
        <f t="shared" si="1"/>
        <v>1053.2054443194602</v>
      </c>
      <c r="H34" s="25">
        <f t="shared" si="2"/>
        <v>1053.2054443194602</v>
      </c>
      <c r="I34" s="25">
        <f t="shared" si="3"/>
        <v>1631.1840418118468</v>
      </c>
    </row>
    <row r="35" spans="1:9" s="3" customFormat="1">
      <c r="A35" s="22" t="s">
        <v>51</v>
      </c>
      <c r="B35" s="23" t="s">
        <v>50</v>
      </c>
      <c r="C35" s="24">
        <v>889000</v>
      </c>
      <c r="D35" s="24">
        <v>889000</v>
      </c>
      <c r="E35" s="24">
        <v>574000</v>
      </c>
      <c r="F35" s="24">
        <v>9362996.4000000004</v>
      </c>
      <c r="G35" s="24">
        <f t="shared" si="1"/>
        <v>1053.2054443194602</v>
      </c>
      <c r="H35" s="24">
        <f t="shared" si="2"/>
        <v>1053.2054443194602</v>
      </c>
      <c r="I35" s="24">
        <f t="shared" si="3"/>
        <v>1631.1840418118468</v>
      </c>
    </row>
    <row r="36" spans="1:9" ht="22.5">
      <c r="A36" s="18" t="s">
        <v>49</v>
      </c>
      <c r="B36" s="19" t="s">
        <v>48</v>
      </c>
      <c r="C36" s="20">
        <f>C37+C38+C39</f>
        <v>39415800</v>
      </c>
      <c r="D36" s="20">
        <f t="shared" ref="D36:F36" si="12">D37+D38+D39</f>
        <v>39415800</v>
      </c>
      <c r="E36" s="20">
        <f t="shared" si="12"/>
        <v>14346240</v>
      </c>
      <c r="F36" s="20">
        <f t="shared" si="12"/>
        <v>21745645.949999999</v>
      </c>
      <c r="G36" s="25">
        <f t="shared" si="1"/>
        <v>55.169870838597724</v>
      </c>
      <c r="H36" s="25">
        <f t="shared" si="2"/>
        <v>55.169870838597724</v>
      </c>
      <c r="I36" s="25">
        <f t="shared" si="3"/>
        <v>151.57731886543093</v>
      </c>
    </row>
    <row r="37" spans="1:9" s="3" customFormat="1">
      <c r="A37" s="22" t="s">
        <v>47</v>
      </c>
      <c r="B37" s="23" t="s">
        <v>46</v>
      </c>
      <c r="C37" s="24">
        <v>13134800</v>
      </c>
      <c r="D37" s="24">
        <v>13134800</v>
      </c>
      <c r="E37" s="24">
        <v>8400000</v>
      </c>
      <c r="F37" s="24">
        <v>13673594.65</v>
      </c>
      <c r="G37" s="24">
        <f t="shared" si="1"/>
        <v>104.10203923927277</v>
      </c>
      <c r="H37" s="24">
        <f t="shared" si="2"/>
        <v>104.10203923927277</v>
      </c>
      <c r="I37" s="24">
        <f t="shared" si="3"/>
        <v>162.78088869047619</v>
      </c>
    </row>
    <row r="38" spans="1:9" s="3" customFormat="1" ht="56.25">
      <c r="A38" s="22" t="s">
        <v>45</v>
      </c>
      <c r="B38" s="23" t="s">
        <v>44</v>
      </c>
      <c r="C38" s="24">
        <v>3101000</v>
      </c>
      <c r="D38" s="24">
        <v>3101000</v>
      </c>
      <c r="E38" s="24">
        <v>1546240</v>
      </c>
      <c r="F38" s="24">
        <v>1603989.74</v>
      </c>
      <c r="G38" s="24">
        <f t="shared" si="1"/>
        <v>51.724919058368272</v>
      </c>
      <c r="H38" s="24">
        <f t="shared" si="2"/>
        <v>51.724919058368272</v>
      </c>
      <c r="I38" s="24">
        <f t="shared" si="3"/>
        <v>103.73484969991722</v>
      </c>
    </row>
    <row r="39" spans="1:9" s="3" customFormat="1" ht="22.5">
      <c r="A39" s="22" t="s">
        <v>43</v>
      </c>
      <c r="B39" s="23" t="s">
        <v>42</v>
      </c>
      <c r="C39" s="24">
        <v>23180000</v>
      </c>
      <c r="D39" s="24">
        <v>23180000</v>
      </c>
      <c r="E39" s="24">
        <v>4400000</v>
      </c>
      <c r="F39" s="24">
        <v>6468061.5599999996</v>
      </c>
      <c r="G39" s="24">
        <f t="shared" si="1"/>
        <v>27.903630543572046</v>
      </c>
      <c r="H39" s="24">
        <f t="shared" si="2"/>
        <v>27.903630543572046</v>
      </c>
      <c r="I39" s="24"/>
    </row>
    <row r="40" spans="1:9">
      <c r="A40" s="18" t="s">
        <v>41</v>
      </c>
      <c r="B40" s="19" t="s">
        <v>40</v>
      </c>
      <c r="C40" s="20">
        <f>C41+C42+C43+C44+C45+C46+C47+C48+C49+C50+C51+C52+C53</f>
        <v>50175400</v>
      </c>
      <c r="D40" s="20">
        <f t="shared" ref="D40:F40" si="13">D41+D42+D43+D44+D45+D46+D47+D48+D49+D50+D51+D52+D53</f>
        <v>50175400</v>
      </c>
      <c r="E40" s="20">
        <f t="shared" si="13"/>
        <v>24500940</v>
      </c>
      <c r="F40" s="20">
        <f t="shared" si="13"/>
        <v>27169845.759999998</v>
      </c>
      <c r="G40" s="25">
        <f t="shared" si="1"/>
        <v>54.149734252243128</v>
      </c>
      <c r="H40" s="25">
        <f t="shared" si="2"/>
        <v>54.149734252243128</v>
      </c>
      <c r="I40" s="25">
        <f t="shared" si="3"/>
        <v>110.89307495957297</v>
      </c>
    </row>
    <row r="41" spans="1:9" s="3" customFormat="1" ht="22.5">
      <c r="A41" s="22" t="s">
        <v>39</v>
      </c>
      <c r="B41" s="23" t="s">
        <v>38</v>
      </c>
      <c r="C41" s="24">
        <v>1000000</v>
      </c>
      <c r="D41" s="24">
        <v>1000000</v>
      </c>
      <c r="E41" s="24">
        <v>313600</v>
      </c>
      <c r="F41" s="24">
        <v>341832.85</v>
      </c>
      <c r="G41" s="24">
        <f t="shared" si="1"/>
        <v>34.183284999999998</v>
      </c>
      <c r="H41" s="24">
        <f t="shared" si="2"/>
        <v>34.183284999999998</v>
      </c>
      <c r="I41" s="24">
        <f t="shared" si="3"/>
        <v>109.00282206632652</v>
      </c>
    </row>
    <row r="42" spans="1:9" s="3" customFormat="1" ht="33.75">
      <c r="A42" s="22" t="s">
        <v>37</v>
      </c>
      <c r="B42" s="23" t="s">
        <v>36</v>
      </c>
      <c r="C42" s="24">
        <v>0</v>
      </c>
      <c r="D42" s="24">
        <v>0</v>
      </c>
      <c r="E42" s="24">
        <v>0</v>
      </c>
      <c r="F42" s="24">
        <v>31292.21</v>
      </c>
      <c r="G42" s="24"/>
      <c r="H42" s="24"/>
      <c r="I42" s="24"/>
    </row>
    <row r="43" spans="1:9" s="3" customFormat="1" ht="45">
      <c r="A43" s="22" t="s">
        <v>35</v>
      </c>
      <c r="B43" s="23" t="s">
        <v>34</v>
      </c>
      <c r="C43" s="24">
        <v>2937400</v>
      </c>
      <c r="D43" s="24">
        <v>2937400</v>
      </c>
      <c r="E43" s="24">
        <v>1458760</v>
      </c>
      <c r="F43" s="24">
        <v>2167958.71</v>
      </c>
      <c r="G43" s="24">
        <f t="shared" si="1"/>
        <v>73.805362225097028</v>
      </c>
      <c r="H43" s="24">
        <f t="shared" si="2"/>
        <v>73.805362225097028</v>
      </c>
      <c r="I43" s="24">
        <f t="shared" si="3"/>
        <v>148.61654487372837</v>
      </c>
    </row>
    <row r="44" spans="1:9" s="3" customFormat="1">
      <c r="A44" s="22" t="s">
        <v>33</v>
      </c>
      <c r="B44" s="23" t="s">
        <v>32</v>
      </c>
      <c r="C44" s="24">
        <v>180000</v>
      </c>
      <c r="D44" s="24">
        <v>180000</v>
      </c>
      <c r="E44" s="24">
        <v>90000</v>
      </c>
      <c r="F44" s="24">
        <v>0</v>
      </c>
      <c r="G44" s="24">
        <f t="shared" si="1"/>
        <v>0</v>
      </c>
      <c r="H44" s="24">
        <f t="shared" si="2"/>
        <v>0</v>
      </c>
      <c r="I44" s="24">
        <f t="shared" si="3"/>
        <v>0</v>
      </c>
    </row>
    <row r="45" spans="1:9" s="3" customFormat="1" ht="78.75">
      <c r="A45" s="22" t="s">
        <v>31</v>
      </c>
      <c r="B45" s="23" t="s">
        <v>30</v>
      </c>
      <c r="C45" s="24">
        <v>22264100</v>
      </c>
      <c r="D45" s="24">
        <v>22264100</v>
      </c>
      <c r="E45" s="24">
        <v>11046080</v>
      </c>
      <c r="F45" s="24">
        <v>8711852.0600000005</v>
      </c>
      <c r="G45" s="24">
        <f t="shared" si="1"/>
        <v>39.12959454907228</v>
      </c>
      <c r="H45" s="24">
        <f t="shared" si="2"/>
        <v>39.12959454907228</v>
      </c>
      <c r="I45" s="24">
        <f t="shared" si="3"/>
        <v>78.868268743300803</v>
      </c>
    </row>
    <row r="46" spans="1:9" s="3" customFormat="1" ht="33.75">
      <c r="A46" s="22" t="s">
        <v>29</v>
      </c>
      <c r="B46" s="23" t="s">
        <v>28</v>
      </c>
      <c r="C46" s="24">
        <v>1500000</v>
      </c>
      <c r="D46" s="24">
        <v>1500000</v>
      </c>
      <c r="E46" s="24">
        <v>750000</v>
      </c>
      <c r="F46" s="24">
        <v>446779.22</v>
      </c>
      <c r="G46" s="24">
        <f t="shared" si="1"/>
        <v>29.78528133333333</v>
      </c>
      <c r="H46" s="24">
        <f t="shared" si="2"/>
        <v>29.78528133333333</v>
      </c>
      <c r="I46" s="24">
        <f t="shared" si="3"/>
        <v>59.57056266666666</v>
      </c>
    </row>
    <row r="47" spans="1:9" s="3" customFormat="1" ht="22.5">
      <c r="A47" s="22" t="s">
        <v>27</v>
      </c>
      <c r="B47" s="23" t="s">
        <v>26</v>
      </c>
      <c r="C47" s="24">
        <v>471600</v>
      </c>
      <c r="D47" s="24">
        <v>471600</v>
      </c>
      <c r="E47" s="24">
        <v>235800</v>
      </c>
      <c r="F47" s="24">
        <v>218050</v>
      </c>
      <c r="G47" s="24">
        <f t="shared" si="1"/>
        <v>46.236217133163699</v>
      </c>
      <c r="H47" s="24">
        <f t="shared" si="2"/>
        <v>46.236217133163699</v>
      </c>
      <c r="I47" s="24">
        <f t="shared" si="3"/>
        <v>92.472434266327397</v>
      </c>
    </row>
    <row r="48" spans="1:9" s="3" customFormat="1" ht="22.5">
      <c r="A48" s="22" t="s">
        <v>27</v>
      </c>
      <c r="B48" s="23" t="s">
        <v>26</v>
      </c>
      <c r="C48" s="24">
        <v>0</v>
      </c>
      <c r="D48" s="24">
        <v>0</v>
      </c>
      <c r="E48" s="24">
        <v>0</v>
      </c>
      <c r="F48" s="24">
        <v>260000</v>
      </c>
      <c r="G48" s="24"/>
      <c r="H48" s="24"/>
      <c r="I48" s="24"/>
    </row>
    <row r="49" spans="1:10" s="3" customFormat="1">
      <c r="A49" s="22" t="s">
        <v>25</v>
      </c>
      <c r="B49" s="23" t="s">
        <v>24</v>
      </c>
      <c r="C49" s="24">
        <v>57000</v>
      </c>
      <c r="D49" s="24">
        <v>57000</v>
      </c>
      <c r="E49" s="24">
        <v>24000</v>
      </c>
      <c r="F49" s="24">
        <v>10811</v>
      </c>
      <c r="G49" s="24">
        <f t="shared" si="1"/>
        <v>18.966666666666669</v>
      </c>
      <c r="H49" s="24">
        <f t="shared" si="2"/>
        <v>18.966666666666669</v>
      </c>
      <c r="I49" s="24">
        <f t="shared" si="3"/>
        <v>45.045833333333334</v>
      </c>
    </row>
    <row r="50" spans="1:10" s="3" customFormat="1" ht="33.75">
      <c r="A50" s="22" t="s">
        <v>23</v>
      </c>
      <c r="B50" s="23" t="s">
        <v>22</v>
      </c>
      <c r="C50" s="24">
        <v>10000</v>
      </c>
      <c r="D50" s="24">
        <v>10000</v>
      </c>
      <c r="E50" s="24">
        <v>5000</v>
      </c>
      <c r="F50" s="24">
        <v>16592</v>
      </c>
      <c r="G50" s="24">
        <f t="shared" si="1"/>
        <v>165.92</v>
      </c>
      <c r="H50" s="24">
        <f t="shared" si="2"/>
        <v>165.92</v>
      </c>
      <c r="I50" s="24"/>
    </row>
    <row r="51" spans="1:10" s="3" customFormat="1" ht="45">
      <c r="A51" s="22" t="s">
        <v>21</v>
      </c>
      <c r="B51" s="23" t="s">
        <v>20</v>
      </c>
      <c r="C51" s="24">
        <v>8562900</v>
      </c>
      <c r="D51" s="24">
        <v>8562900</v>
      </c>
      <c r="E51" s="24">
        <v>4274640</v>
      </c>
      <c r="F51" s="24">
        <v>3953707.04</v>
      </c>
      <c r="G51" s="24">
        <f t="shared" si="1"/>
        <v>46.172523794508869</v>
      </c>
      <c r="H51" s="24">
        <f t="shared" si="2"/>
        <v>46.172523794508869</v>
      </c>
      <c r="I51" s="24">
        <f t="shared" si="3"/>
        <v>92.492164018490442</v>
      </c>
    </row>
    <row r="52" spans="1:10" s="3" customFormat="1" ht="22.5">
      <c r="A52" s="22" t="s">
        <v>105</v>
      </c>
      <c r="B52" s="23" t="s">
        <v>106</v>
      </c>
      <c r="C52" s="24">
        <v>0</v>
      </c>
      <c r="D52" s="24">
        <v>0</v>
      </c>
      <c r="E52" s="24">
        <v>0</v>
      </c>
      <c r="F52" s="24">
        <v>-20000</v>
      </c>
      <c r="G52" s="24"/>
      <c r="H52" s="24"/>
      <c r="I52" s="24"/>
    </row>
    <row r="53" spans="1:10" s="3" customFormat="1" ht="22.5">
      <c r="A53" s="22" t="s">
        <v>19</v>
      </c>
      <c r="B53" s="23" t="s">
        <v>18</v>
      </c>
      <c r="C53" s="24">
        <v>13192400</v>
      </c>
      <c r="D53" s="24">
        <v>13192400</v>
      </c>
      <c r="E53" s="24">
        <v>6303060</v>
      </c>
      <c r="F53" s="24">
        <v>11030970.67</v>
      </c>
      <c r="G53" s="24">
        <f t="shared" si="1"/>
        <v>83.616102225523775</v>
      </c>
      <c r="H53" s="24">
        <f t="shared" si="2"/>
        <v>83.616102225523775</v>
      </c>
      <c r="I53" s="24">
        <f t="shared" si="3"/>
        <v>175.00976779532479</v>
      </c>
    </row>
    <row r="54" spans="1:10">
      <c r="A54" s="18" t="s">
        <v>17</v>
      </c>
      <c r="B54" s="19" t="s">
        <v>16</v>
      </c>
      <c r="C54" s="20">
        <f>C55+C56</f>
        <v>745000</v>
      </c>
      <c r="D54" s="20">
        <f t="shared" ref="D54:F54" si="14">D55+D56</f>
        <v>745000</v>
      </c>
      <c r="E54" s="20">
        <f t="shared" si="14"/>
        <v>619600</v>
      </c>
      <c r="F54" s="20">
        <f t="shared" si="14"/>
        <v>-72990.510000000068</v>
      </c>
      <c r="G54" s="25">
        <f t="shared" si="1"/>
        <v>-9.797383892617459</v>
      </c>
      <c r="H54" s="25">
        <f t="shared" si="2"/>
        <v>-9.797383892617459</v>
      </c>
      <c r="I54" s="25">
        <f t="shared" si="3"/>
        <v>-11.780263072950302</v>
      </c>
    </row>
    <row r="55" spans="1:10" s="3" customFormat="1">
      <c r="A55" s="22" t="s">
        <v>15</v>
      </c>
      <c r="B55" s="23" t="s">
        <v>14</v>
      </c>
      <c r="C55" s="24">
        <v>0</v>
      </c>
      <c r="D55" s="24">
        <v>0</v>
      </c>
      <c r="E55" s="24">
        <v>0</v>
      </c>
      <c r="F55" s="24">
        <v>-553773.05000000005</v>
      </c>
      <c r="G55" s="24"/>
      <c r="H55" s="24"/>
      <c r="I55" s="24"/>
    </row>
    <row r="56" spans="1:10" s="3" customFormat="1">
      <c r="A56" s="22" t="s">
        <v>13</v>
      </c>
      <c r="B56" s="23" t="s">
        <v>12</v>
      </c>
      <c r="C56" s="24">
        <v>745000</v>
      </c>
      <c r="D56" s="24">
        <v>745000</v>
      </c>
      <c r="E56" s="24">
        <v>619600</v>
      </c>
      <c r="F56" s="24">
        <v>480782.54</v>
      </c>
      <c r="G56" s="24">
        <f t="shared" si="1"/>
        <v>64.534569127516775</v>
      </c>
      <c r="H56" s="24">
        <f t="shared" si="2"/>
        <v>64.534569127516775</v>
      </c>
      <c r="I56" s="24">
        <f t="shared" si="3"/>
        <v>77.595632666236284</v>
      </c>
    </row>
    <row r="57" spans="1:10">
      <c r="A57" s="15" t="s">
        <v>11</v>
      </c>
      <c r="B57" s="16" t="s">
        <v>10</v>
      </c>
      <c r="C57" s="17">
        <v>5247729352</v>
      </c>
      <c r="D57" s="17">
        <f>D59+D60+D61+D62+D63+D65</f>
        <v>5292824082.7399998</v>
      </c>
      <c r="E57" s="17">
        <f t="shared" ref="E57:F57" si="15">E59+E60+E61+E62+E63+E65</f>
        <v>2102328609.3599999</v>
      </c>
      <c r="F57" s="17">
        <f t="shared" si="15"/>
        <v>2083773049.26</v>
      </c>
      <c r="G57" s="17">
        <f t="shared" si="1"/>
        <v>39.708089146515114</v>
      </c>
      <c r="H57" s="17">
        <f t="shared" si="2"/>
        <v>39.369777205617389</v>
      </c>
      <c r="I57" s="17">
        <f t="shared" si="3"/>
        <v>99.117380602757024</v>
      </c>
      <c r="J57" s="28"/>
    </row>
    <row r="58" spans="1:10" ht="22.5">
      <c r="A58" s="18" t="s">
        <v>9</v>
      </c>
      <c r="B58" s="19" t="s">
        <v>8</v>
      </c>
      <c r="C58" s="20">
        <v>5247479352</v>
      </c>
      <c r="D58" s="20">
        <f>D59+D60+D61+D62</f>
        <v>5292574082.7399998</v>
      </c>
      <c r="E58" s="20">
        <f>E59+E60+E61+E62</f>
        <v>2102328609.3599999</v>
      </c>
      <c r="F58" s="20">
        <f>F59+F60+F61+F62</f>
        <v>2102328609.3599999</v>
      </c>
      <c r="G58" s="25">
        <f t="shared" si="1"/>
        <v>40.063589932159104</v>
      </c>
      <c r="H58" s="25">
        <f t="shared" si="2"/>
        <v>39.722233009757154</v>
      </c>
      <c r="I58" s="25">
        <f t="shared" si="3"/>
        <v>100</v>
      </c>
      <c r="J58" s="28"/>
    </row>
    <row r="59" spans="1:10" s="3" customFormat="1">
      <c r="A59" s="22" t="s">
        <v>116</v>
      </c>
      <c r="B59" s="23" t="s">
        <v>117</v>
      </c>
      <c r="C59" s="24">
        <v>9039200</v>
      </c>
      <c r="D59" s="24">
        <v>19616200</v>
      </c>
      <c r="E59" s="24">
        <v>15096600</v>
      </c>
      <c r="F59" s="24">
        <v>15096600</v>
      </c>
      <c r="G59" s="24">
        <f t="shared" si="1"/>
        <v>167.01256748384813</v>
      </c>
      <c r="H59" s="24">
        <f t="shared" si="2"/>
        <v>76.959859707792546</v>
      </c>
      <c r="I59" s="24">
        <f t="shared" si="3"/>
        <v>100</v>
      </c>
    </row>
    <row r="60" spans="1:10" s="3" customFormat="1" ht="22.5">
      <c r="A60" s="22" t="s">
        <v>118</v>
      </c>
      <c r="B60" s="23" t="s">
        <v>7</v>
      </c>
      <c r="C60" s="24">
        <v>1804922000</v>
      </c>
      <c r="D60" s="24">
        <v>1814060641.74</v>
      </c>
      <c r="E60" s="24">
        <v>326392415</v>
      </c>
      <c r="F60" s="24">
        <v>326392415</v>
      </c>
      <c r="G60" s="24">
        <f t="shared" si="1"/>
        <v>18.08346371754569</v>
      </c>
      <c r="H60" s="24">
        <f t="shared" si="2"/>
        <v>17.992365166300772</v>
      </c>
      <c r="I60" s="24">
        <f t="shared" si="3"/>
        <v>100</v>
      </c>
      <c r="J60" s="29"/>
    </row>
    <row r="61" spans="1:10" s="3" customFormat="1">
      <c r="A61" s="22" t="s">
        <v>119</v>
      </c>
      <c r="B61" s="23" t="s">
        <v>6</v>
      </c>
      <c r="C61" s="24">
        <v>3429801252</v>
      </c>
      <c r="D61" s="24">
        <v>3447271541</v>
      </c>
      <c r="E61" s="24">
        <v>1756257724.3599999</v>
      </c>
      <c r="F61" s="24">
        <v>1756257724.3599999</v>
      </c>
      <c r="G61" s="24">
        <f t="shared" si="1"/>
        <v>51.205816177712435</v>
      </c>
      <c r="H61" s="24">
        <f t="shared" si="2"/>
        <v>50.946312278334091</v>
      </c>
      <c r="I61" s="24">
        <f t="shared" si="3"/>
        <v>100</v>
      </c>
    </row>
    <row r="62" spans="1:10" s="3" customFormat="1">
      <c r="A62" s="22" t="s">
        <v>120</v>
      </c>
      <c r="B62" s="23" t="s">
        <v>5</v>
      </c>
      <c r="C62" s="24">
        <v>3716900</v>
      </c>
      <c r="D62" s="24">
        <v>11625700</v>
      </c>
      <c r="E62" s="24">
        <v>4581870</v>
      </c>
      <c r="F62" s="24">
        <v>4581870</v>
      </c>
      <c r="G62" s="24">
        <f t="shared" si="1"/>
        <v>123.27127444913772</v>
      </c>
      <c r="H62" s="24">
        <f t="shared" si="2"/>
        <v>39.411562314527302</v>
      </c>
      <c r="I62" s="24">
        <f t="shared" si="3"/>
        <v>100</v>
      </c>
    </row>
    <row r="63" spans="1:10">
      <c r="A63" s="18" t="s">
        <v>4</v>
      </c>
      <c r="B63" s="19" t="s">
        <v>3</v>
      </c>
      <c r="C63" s="20">
        <f>C64</f>
        <v>250000</v>
      </c>
      <c r="D63" s="20">
        <f t="shared" ref="D63:F63" si="16">D64</f>
        <v>250000</v>
      </c>
      <c r="E63" s="20">
        <f t="shared" si="16"/>
        <v>0</v>
      </c>
      <c r="F63" s="20">
        <f t="shared" si="16"/>
        <v>0</v>
      </c>
      <c r="G63" s="25">
        <f t="shared" si="1"/>
        <v>0</v>
      </c>
      <c r="H63" s="25">
        <f t="shared" si="2"/>
        <v>0</v>
      </c>
      <c r="I63" s="24"/>
    </row>
    <row r="64" spans="1:10" s="3" customFormat="1">
      <c r="A64" s="22" t="s">
        <v>121</v>
      </c>
      <c r="B64" s="23" t="s">
        <v>2</v>
      </c>
      <c r="C64" s="24">
        <v>250000</v>
      </c>
      <c r="D64" s="24">
        <v>250000</v>
      </c>
      <c r="E64" s="24">
        <v>0</v>
      </c>
      <c r="F64" s="24">
        <v>0</v>
      </c>
      <c r="G64" s="24">
        <f t="shared" si="1"/>
        <v>0</v>
      </c>
      <c r="H64" s="24">
        <f t="shared" si="2"/>
        <v>0</v>
      </c>
      <c r="I64" s="24"/>
    </row>
    <row r="65" spans="1:9" ht="33.75">
      <c r="A65" s="18" t="s">
        <v>1</v>
      </c>
      <c r="B65" s="19" t="s">
        <v>0</v>
      </c>
      <c r="C65" s="20">
        <f>C66</f>
        <v>0</v>
      </c>
      <c r="D65" s="20">
        <f t="shared" ref="D65:F65" si="17">D66</f>
        <v>0</v>
      </c>
      <c r="E65" s="20">
        <f t="shared" si="17"/>
        <v>0</v>
      </c>
      <c r="F65" s="20">
        <f t="shared" si="17"/>
        <v>-18555560.100000001</v>
      </c>
      <c r="G65" s="25"/>
      <c r="H65" s="25"/>
      <c r="I65" s="25"/>
    </row>
    <row r="66" spans="1:9" s="3" customFormat="1" ht="33.75">
      <c r="A66" s="22" t="s">
        <v>122</v>
      </c>
      <c r="B66" s="23" t="s">
        <v>123</v>
      </c>
      <c r="C66" s="24">
        <v>0</v>
      </c>
      <c r="D66" s="24">
        <v>0</v>
      </c>
      <c r="E66" s="24">
        <v>0</v>
      </c>
      <c r="F66" s="24">
        <v>-18555560.100000001</v>
      </c>
      <c r="G66" s="24"/>
      <c r="H66" s="24"/>
      <c r="I66" s="24"/>
    </row>
    <row r="67" spans="1:9">
      <c r="A67" s="26"/>
      <c r="B67" s="21" t="s">
        <v>101</v>
      </c>
      <c r="C67" s="27">
        <f>C8+C57</f>
        <v>8768912852</v>
      </c>
      <c r="D67" s="27">
        <f>D8+D57</f>
        <v>8814007582.7399998</v>
      </c>
      <c r="E67" s="27">
        <f>E8+E57</f>
        <v>3738931209.3599997</v>
      </c>
      <c r="F67" s="27">
        <f>F8+F57</f>
        <v>3802971320.1300001</v>
      </c>
      <c r="G67" s="25">
        <f>F67/C67*100</f>
        <v>43.368789088405919</v>
      </c>
      <c r="H67" s="25">
        <f t="shared" si="2"/>
        <v>43.146903204135604</v>
      </c>
      <c r="I67" s="25">
        <f t="shared" si="3"/>
        <v>101.71279189650997</v>
      </c>
    </row>
    <row r="72" spans="1:9">
      <c r="C72" s="30"/>
    </row>
    <row r="75" spans="1:9">
      <c r="C75" s="30"/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2019-05-06T10:40:50Z</cp:lastPrinted>
  <dcterms:created xsi:type="dcterms:W3CDTF">2018-10-22T06:13:22Z</dcterms:created>
  <dcterms:modified xsi:type="dcterms:W3CDTF">2019-08-02T11:49:03Z</dcterms:modified>
</cp:coreProperties>
</file>