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01.04.19" sheetId="2" r:id="rId1"/>
  </sheets>
  <definedNames>
    <definedName name="_xlnm.Print_Titles" localSheetId="0">'01.04.19'!$4:$4</definedName>
    <definedName name="_xlnm.Print_Area" localSheetId="0">'01.04.19'!$A$1:$I$57</definedName>
  </definedNames>
  <calcPr calcId="125725"/>
</workbook>
</file>

<file path=xl/calcChain.xml><?xml version="1.0" encoding="utf-8"?>
<calcChain xmlns="http://schemas.openxmlformats.org/spreadsheetml/2006/main">
  <c r="H6" i="2"/>
  <c r="I6"/>
  <c r="H7"/>
  <c r="I7"/>
  <c r="H8"/>
  <c r="I8"/>
  <c r="H9"/>
  <c r="I9"/>
  <c r="H10"/>
  <c r="I10"/>
  <c r="H11"/>
  <c r="I11"/>
  <c r="H12"/>
  <c r="I12"/>
  <c r="H14"/>
  <c r="I14"/>
  <c r="H15"/>
  <c r="I15"/>
  <c r="H16"/>
  <c r="I16"/>
  <c r="H18"/>
  <c r="I18"/>
  <c r="H19"/>
  <c r="I19"/>
  <c r="H20"/>
  <c r="I20"/>
  <c r="H21"/>
  <c r="I21"/>
  <c r="H22"/>
  <c r="I22"/>
  <c r="H23"/>
  <c r="I23"/>
  <c r="H25"/>
  <c r="I25"/>
  <c r="H26"/>
  <c r="I26"/>
  <c r="H27"/>
  <c r="I27"/>
  <c r="H28"/>
  <c r="I28"/>
  <c r="H30"/>
  <c r="I30"/>
  <c r="H32"/>
  <c r="I32"/>
  <c r="H33"/>
  <c r="I33"/>
  <c r="H34"/>
  <c r="I34"/>
  <c r="H35"/>
  <c r="I35"/>
  <c r="H36"/>
  <c r="I36"/>
  <c r="H38"/>
  <c r="I38"/>
  <c r="H39"/>
  <c r="I39"/>
  <c r="H40"/>
  <c r="H41"/>
  <c r="I41"/>
  <c r="H43"/>
  <c r="I43"/>
  <c r="H44"/>
  <c r="I44"/>
  <c r="H45"/>
  <c r="I45"/>
  <c r="H46"/>
  <c r="I46"/>
  <c r="H47"/>
  <c r="I47"/>
  <c r="H49"/>
  <c r="I49"/>
  <c r="H50"/>
  <c r="I50"/>
  <c r="H52"/>
  <c r="I52"/>
  <c r="H53"/>
  <c r="I53"/>
  <c r="H55"/>
  <c r="I55"/>
  <c r="E54" l="1"/>
  <c r="E51"/>
  <c r="E48"/>
  <c r="I48" s="1"/>
  <c r="E42"/>
  <c r="E40"/>
  <c r="I40" s="1"/>
  <c r="E37"/>
  <c r="E31"/>
  <c r="E29"/>
  <c r="I29" s="1"/>
  <c r="E24"/>
  <c r="E17"/>
  <c r="E13"/>
  <c r="E5"/>
  <c r="D54"/>
  <c r="D51"/>
  <c r="D48"/>
  <c r="D42"/>
  <c r="D40"/>
  <c r="D37"/>
  <c r="D31"/>
  <c r="D29"/>
  <c r="H29" s="1"/>
  <c r="D24"/>
  <c r="D17"/>
  <c r="D13"/>
  <c r="D5"/>
  <c r="G6"/>
  <c r="G7"/>
  <c r="G8"/>
  <c r="G9"/>
  <c r="G10"/>
  <c r="G11"/>
  <c r="G12"/>
  <c r="G14"/>
  <c r="G15"/>
  <c r="G16"/>
  <c r="G18"/>
  <c r="G19"/>
  <c r="G20"/>
  <c r="G21"/>
  <c r="G22"/>
  <c r="G23"/>
  <c r="G25"/>
  <c r="G26"/>
  <c r="G27"/>
  <c r="G28"/>
  <c r="G30"/>
  <c r="G32"/>
  <c r="G33"/>
  <c r="G34"/>
  <c r="G35"/>
  <c r="G36"/>
  <c r="G38"/>
  <c r="G39"/>
  <c r="G41"/>
  <c r="G43"/>
  <c r="G44"/>
  <c r="G45"/>
  <c r="G46"/>
  <c r="G47"/>
  <c r="G49"/>
  <c r="G50"/>
  <c r="G52"/>
  <c r="G53"/>
  <c r="G55"/>
  <c r="F54"/>
  <c r="H54" s="1"/>
  <c r="C54"/>
  <c r="F51"/>
  <c r="H51" s="1"/>
  <c r="C51"/>
  <c r="F48"/>
  <c r="C48"/>
  <c r="F42"/>
  <c r="C42"/>
  <c r="F40"/>
  <c r="C40"/>
  <c r="F37"/>
  <c r="H37" s="1"/>
  <c r="C37"/>
  <c r="F31"/>
  <c r="F29"/>
  <c r="C31"/>
  <c r="C29"/>
  <c r="F24"/>
  <c r="C24"/>
  <c r="F17"/>
  <c r="H17" s="1"/>
  <c r="C17"/>
  <c r="F13"/>
  <c r="C13"/>
  <c r="F5"/>
  <c r="C5"/>
  <c r="I54" l="1"/>
  <c r="H48"/>
  <c r="H42"/>
  <c r="H13"/>
  <c r="I51"/>
  <c r="I42"/>
  <c r="I37"/>
  <c r="I31"/>
  <c r="H31"/>
  <c r="I24"/>
  <c r="H24"/>
  <c r="I17"/>
  <c r="I13"/>
  <c r="H5"/>
  <c r="E56"/>
  <c r="I5"/>
  <c r="G48"/>
  <c r="G31"/>
  <c r="G24"/>
  <c r="G13"/>
  <c r="G51"/>
  <c r="G42"/>
  <c r="G37"/>
  <c r="D56"/>
  <c r="G5"/>
  <c r="G54"/>
  <c r="G40"/>
  <c r="G29"/>
  <c r="G17"/>
  <c r="F56"/>
  <c r="C56"/>
  <c r="I56" l="1"/>
  <c r="H56"/>
  <c r="G56"/>
</calcChain>
</file>

<file path=xl/sharedStrings.xml><?xml version="1.0" encoding="utf-8"?>
<sst xmlns="http://schemas.openxmlformats.org/spreadsheetml/2006/main" count="63" uniqueCount="63">
  <si>
    <t>Наименование показателя</t>
  </si>
  <si>
    <t>Код расхода по КФСР</t>
  </si>
  <si>
    <t>Исполнено за отчетный период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</si>
  <si>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</si>
  <si>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</si>
  <si>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</si>
  <si>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</si>
  <si>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</si>
  <si>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</si>
  <si>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</si>
  <si>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</si>
  <si>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</si>
  <si>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</si>
  <si>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</si>
  <si>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</si>
  <si>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</si>
  <si>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</si>
  <si>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</si>
  <si>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</si>
  <si>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</si>
  <si>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</si>
  <si>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</si>
  <si>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</si>
  <si>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</si>
  <si>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</si>
  <si>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</si>
  <si>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</si>
  <si>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</si>
  <si>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</si>
  <si>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</si>
  <si>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</si>
  <si>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</si>
  <si>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</si>
  <si>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</si>
  <si>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</si>
  <si>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</si>
  <si>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</si>
  <si>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</si>
  <si>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</si>
  <si>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</si>
  <si>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</si>
  <si>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внутреннего и муниципального долга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</si>
  <si>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</si>
  <si>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</si>
  <si>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</si>
  <si>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</si>
  <si>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</si>
  <si>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 xml:space="preserve">Культура и кинематография </t>
  </si>
  <si>
    <t>Образование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</si>
  <si>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</si>
  <si>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</si>
  <si>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</si>
  <si>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</si>
  <si>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</si>
  <si>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Расходы бюджета - ИТОГО</t>
  </si>
  <si>
    <t>Процент исполнения к утвержденному плану</t>
  </si>
  <si>
    <t>Процент исполнения к уточненному плану</t>
  </si>
  <si>
    <t xml:space="preserve">Утвержденный план </t>
  </si>
  <si>
    <t>Процент исполнения к кассовому плану</t>
  </si>
  <si>
    <t xml:space="preserve">Уточненный план на отчетный период </t>
  </si>
  <si>
    <t xml:space="preserve">Кассовый план план на отчетный период </t>
  </si>
  <si>
    <t>Ед.изм: тыс. рублей</t>
  </si>
  <si>
    <t xml:space="preserve">Сведения об исполнении бюджета муниципального образования городской округ город Ханты-Мансийск по расходам в разрезе разделов и подразделов классификации расходов в сравнении с запланированными значениями на 01 апреля 2019 года </t>
  </si>
</sst>
</file>

<file path=xl/styles.xml><?xml version="1.0" encoding="utf-8"?>
<styleSheet xmlns="http://schemas.openxmlformats.org/spreadsheetml/2006/main">
  <numFmts count="4">
    <numFmt numFmtId="164" formatCode="0000"/>
    <numFmt numFmtId="165" formatCode="_-* #,##0.00_р_._-;\-* #,##0.00_р_._-;_-* &quot;-&quot;??_р_._-;_-@_-"/>
    <numFmt numFmtId="166" formatCode="0.0%"/>
    <numFmt numFmtId="167" formatCode="#,##0.0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165" fontId="2" fillId="0" borderId="0" applyFont="0" applyFill="0" applyBorder="0" applyAlignment="0" applyProtection="0"/>
    <xf numFmtId="0" fontId="8" fillId="0" borderId="0"/>
  </cellStyleXfs>
  <cellXfs count="31">
    <xf numFmtId="0" fontId="0" fillId="0" borderId="0" xfId="0"/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/>
    <xf numFmtId="0" fontId="5" fillId="0" borderId="0" xfId="1" applyFont="1"/>
    <xf numFmtId="0" fontId="4" fillId="0" borderId="0" xfId="1" applyFont="1" applyBorder="1" applyProtection="1"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1" xfId="1" applyNumberFormat="1" applyFont="1" applyFill="1" applyBorder="1" applyAlignment="1" applyProtection="1">
      <alignment horizontal="center" wrapText="1"/>
      <protection hidden="1"/>
    </xf>
    <xf numFmtId="164" fontId="4" fillId="0" borderId="1" xfId="1" applyNumberFormat="1" applyFont="1" applyFill="1" applyBorder="1" applyAlignment="1" applyProtection="1">
      <alignment horizontal="left" wrapText="1"/>
      <protection hidden="1"/>
    </xf>
    <xf numFmtId="164" fontId="4" fillId="0" borderId="1" xfId="1" applyNumberFormat="1" applyFont="1" applyFill="1" applyBorder="1" applyAlignment="1" applyProtection="1">
      <alignment horizontal="center" wrapText="1"/>
      <protection hidden="1"/>
    </xf>
    <xf numFmtId="164" fontId="5" fillId="0" borderId="1" xfId="1" applyNumberFormat="1" applyFont="1" applyFill="1" applyBorder="1" applyAlignment="1" applyProtection="1">
      <alignment horizontal="left" wrapText="1"/>
      <protection hidden="1"/>
    </xf>
    <xf numFmtId="0" fontId="5" fillId="0" borderId="1" xfId="1" applyNumberFormat="1" applyFont="1" applyFill="1" applyBorder="1" applyAlignment="1" applyProtection="1"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 applyFill="1" applyBorder="1" applyProtection="1">
      <protection hidden="1"/>
    </xf>
    <xf numFmtId="0" fontId="4" fillId="0" borderId="0" xfId="1" applyFont="1" applyFill="1"/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167" fontId="5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3" xfId="1" applyFont="1" applyBorder="1" applyAlignment="1">
      <alignment vertical="center" wrapText="1"/>
    </xf>
    <xf numFmtId="0" fontId="7" fillId="0" borderId="3" xfId="1" applyFont="1" applyFill="1" applyBorder="1" applyAlignment="1">
      <alignment vertical="center" wrapText="1"/>
    </xf>
    <xf numFmtId="167" fontId="4" fillId="0" borderId="1" xfId="22" applyNumberFormat="1" applyFont="1" applyFill="1" applyBorder="1" applyAlignment="1" applyProtection="1">
      <alignment horizontal="center" vertical="center"/>
      <protection hidden="1"/>
    </xf>
    <xf numFmtId="167" fontId="4" fillId="0" borderId="2" xfId="22" applyNumberFormat="1" applyFont="1" applyFill="1" applyBorder="1" applyAlignment="1" applyProtection="1">
      <alignment horizontal="center" vertical="center"/>
      <protection hidden="1"/>
    </xf>
    <xf numFmtId="0" fontId="7" fillId="0" borderId="0" xfId="1" applyFont="1" applyAlignment="1">
      <alignment horizontal="center" vertical="center" wrapText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23">
    <cellStyle name="Normal" xfId="20"/>
    <cellStyle name="Обычный" xfId="0" builtinId="0"/>
    <cellStyle name="Обычный 10" xfId="3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6" xfId="9"/>
    <cellStyle name="Обычный 17" xfId="10"/>
    <cellStyle name="Обычный 18" xfId="19"/>
    <cellStyle name="Обычный 19" xfId="2"/>
    <cellStyle name="Обычный 2" xfId="1"/>
    <cellStyle name="Обычный 2 2" xfId="11"/>
    <cellStyle name="Обычный 2 3" xfId="22"/>
    <cellStyle name="Обычный 3" xfId="12"/>
    <cellStyle name="Обычный 4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Финансовый 2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7"/>
  <sheetViews>
    <sheetView showGridLines="0" tabSelected="1" view="pageBreakPreview" zoomScaleNormal="100" zoomScaleSheetLayoutView="100" workbookViewId="0">
      <selection activeCell="Q10" sqref="Q10"/>
    </sheetView>
  </sheetViews>
  <sheetFormatPr defaultColWidth="9.140625" defaultRowHeight="12.75"/>
  <cols>
    <col min="1" max="1" width="45.28515625" style="2" customWidth="1"/>
    <col min="2" max="2" width="11.7109375" style="2" customWidth="1"/>
    <col min="3" max="3" width="16" style="2" customWidth="1"/>
    <col min="4" max="6" width="16" style="19" customWidth="1"/>
    <col min="7" max="7" width="14.85546875" style="2" customWidth="1"/>
    <col min="8" max="9" width="14" style="2" customWidth="1"/>
    <col min="10" max="172" width="9.140625" style="2" customWidth="1"/>
    <col min="173" max="16384" width="9.140625" style="2"/>
  </cols>
  <sheetData>
    <row r="2" spans="1:9" ht="30.75" customHeight="1">
      <c r="A2" s="28" t="s">
        <v>62</v>
      </c>
      <c r="B2" s="28"/>
      <c r="C2" s="28"/>
      <c r="D2" s="28"/>
      <c r="E2" s="28"/>
      <c r="F2" s="28"/>
      <c r="G2" s="28"/>
      <c r="H2" s="28"/>
      <c r="I2" s="28"/>
    </row>
    <row r="3" spans="1:9" ht="15">
      <c r="A3" s="24" t="s">
        <v>61</v>
      </c>
      <c r="B3" s="24"/>
      <c r="C3" s="24"/>
      <c r="D3" s="25"/>
      <c r="E3" s="25"/>
      <c r="F3" s="25"/>
      <c r="G3" s="24"/>
      <c r="H3" s="24"/>
      <c r="I3" s="24"/>
    </row>
    <row r="4" spans="1:9" ht="51">
      <c r="A4" s="5" t="s">
        <v>0</v>
      </c>
      <c r="B4" s="5" t="s">
        <v>1</v>
      </c>
      <c r="C4" s="5" t="s">
        <v>57</v>
      </c>
      <c r="D4" s="21" t="s">
        <v>59</v>
      </c>
      <c r="E4" s="21" t="s">
        <v>60</v>
      </c>
      <c r="F4" s="21" t="s">
        <v>2</v>
      </c>
      <c r="G4" s="5" t="s">
        <v>55</v>
      </c>
      <c r="H4" s="5" t="s">
        <v>56</v>
      </c>
      <c r="I4" s="5" t="s">
        <v>58</v>
      </c>
    </row>
    <row r="5" spans="1:9" s="3" customFormat="1">
      <c r="A5" s="6" t="s">
        <v>42</v>
      </c>
      <c r="B5" s="7">
        <v>100</v>
      </c>
      <c r="C5" s="20">
        <f>SUM(C6:C12)</f>
        <v>785029.7</v>
      </c>
      <c r="D5" s="20">
        <f>SUM(D6:D12)</f>
        <v>716527.39999999991</v>
      </c>
      <c r="E5" s="20">
        <f>SUM(E6:E12)</f>
        <v>196290.80000000002</v>
      </c>
      <c r="F5" s="20">
        <f t="shared" ref="F5" si="0">SUM(F6:F12)</f>
        <v>196062.40000000002</v>
      </c>
      <c r="G5" s="12">
        <f>F5/C5</f>
        <v>0.24975156990875635</v>
      </c>
      <c r="H5" s="12">
        <f>F5/D5</f>
        <v>0.27362861490014206</v>
      </c>
      <c r="I5" s="12">
        <f>F5/E5</f>
        <v>0.99883642024995567</v>
      </c>
    </row>
    <row r="6" spans="1:9" ht="38.25">
      <c r="A6" s="8" t="s">
        <v>3</v>
      </c>
      <c r="B6" s="9">
        <v>102</v>
      </c>
      <c r="C6" s="22">
        <v>5128</v>
      </c>
      <c r="D6" s="22">
        <v>5128</v>
      </c>
      <c r="E6" s="26">
        <v>1712.7</v>
      </c>
      <c r="F6" s="26">
        <v>1712.7</v>
      </c>
      <c r="G6" s="13">
        <f t="shared" ref="G6:G56" si="1">F6/C6</f>
        <v>0.33398985959438376</v>
      </c>
      <c r="H6" s="13">
        <f t="shared" ref="H6:H56" si="2">F6/D6</f>
        <v>0.33398985959438376</v>
      </c>
      <c r="I6" s="13">
        <f t="shared" ref="I6:I56" si="3">F6/E6</f>
        <v>1</v>
      </c>
    </row>
    <row r="7" spans="1:9" ht="51">
      <c r="A7" s="8" t="s">
        <v>4</v>
      </c>
      <c r="B7" s="9">
        <v>103</v>
      </c>
      <c r="C7" s="22">
        <v>26605.4</v>
      </c>
      <c r="D7" s="22">
        <v>26605.4</v>
      </c>
      <c r="E7" s="26">
        <v>7314.6</v>
      </c>
      <c r="F7" s="26">
        <v>7314.6</v>
      </c>
      <c r="G7" s="13">
        <f t="shared" si="1"/>
        <v>0.27492914972148513</v>
      </c>
      <c r="H7" s="13">
        <f t="shared" si="2"/>
        <v>0.27492914972148513</v>
      </c>
      <c r="I7" s="13">
        <f t="shared" si="3"/>
        <v>1</v>
      </c>
    </row>
    <row r="8" spans="1:9" ht="39" customHeight="1">
      <c r="A8" s="8" t="s">
        <v>5</v>
      </c>
      <c r="B8" s="9">
        <v>104</v>
      </c>
      <c r="C8" s="22">
        <v>194688.7</v>
      </c>
      <c r="D8" s="22">
        <v>187785.4</v>
      </c>
      <c r="E8" s="26">
        <v>72036</v>
      </c>
      <c r="F8" s="26">
        <v>72036</v>
      </c>
      <c r="G8" s="13">
        <f t="shared" si="1"/>
        <v>0.37000606609423142</v>
      </c>
      <c r="H8" s="13">
        <f t="shared" si="2"/>
        <v>0.38360809732812029</v>
      </c>
      <c r="I8" s="13">
        <f t="shared" si="3"/>
        <v>1</v>
      </c>
    </row>
    <row r="9" spans="1:9">
      <c r="A9" s="8" t="s">
        <v>6</v>
      </c>
      <c r="B9" s="9">
        <v>105</v>
      </c>
      <c r="C9" s="22">
        <v>24.8</v>
      </c>
      <c r="D9" s="22">
        <v>24.8</v>
      </c>
      <c r="E9" s="26">
        <v>0</v>
      </c>
      <c r="F9" s="26">
        <v>0</v>
      </c>
      <c r="G9" s="13">
        <f t="shared" si="1"/>
        <v>0</v>
      </c>
      <c r="H9" s="13">
        <f t="shared" si="2"/>
        <v>0</v>
      </c>
      <c r="I9" s="29" t="e">
        <f t="shared" si="3"/>
        <v>#DIV/0!</v>
      </c>
    </row>
    <row r="10" spans="1:9" ht="38.25">
      <c r="A10" s="8" t="s">
        <v>7</v>
      </c>
      <c r="B10" s="9">
        <v>106</v>
      </c>
      <c r="C10" s="22">
        <v>65316.1</v>
      </c>
      <c r="D10" s="22">
        <v>65316.1</v>
      </c>
      <c r="E10" s="26">
        <v>21197.9</v>
      </c>
      <c r="F10" s="26">
        <v>21197.9</v>
      </c>
      <c r="G10" s="13">
        <f t="shared" si="1"/>
        <v>0.32454325962511543</v>
      </c>
      <c r="H10" s="13">
        <f t="shared" si="2"/>
        <v>0.32454325962511543</v>
      </c>
      <c r="I10" s="13">
        <f t="shared" si="3"/>
        <v>1</v>
      </c>
    </row>
    <row r="11" spans="1:9">
      <c r="A11" s="8" t="s">
        <v>8</v>
      </c>
      <c r="B11" s="9">
        <v>111</v>
      </c>
      <c r="C11" s="22">
        <v>103500</v>
      </c>
      <c r="D11" s="22">
        <v>39663</v>
      </c>
      <c r="E11" s="26">
        <v>0</v>
      </c>
      <c r="F11" s="26">
        <v>0</v>
      </c>
      <c r="G11" s="13">
        <f t="shared" si="1"/>
        <v>0</v>
      </c>
      <c r="H11" s="13">
        <f t="shared" si="2"/>
        <v>0</v>
      </c>
      <c r="I11" s="29" t="e">
        <f t="shared" si="3"/>
        <v>#DIV/0!</v>
      </c>
    </row>
    <row r="12" spans="1:9">
      <c r="A12" s="8" t="s">
        <v>9</v>
      </c>
      <c r="B12" s="9">
        <v>113</v>
      </c>
      <c r="C12" s="22">
        <v>389766.7</v>
      </c>
      <c r="D12" s="22">
        <v>392004.7</v>
      </c>
      <c r="E12" s="22">
        <v>94029.6</v>
      </c>
      <c r="F12" s="26">
        <v>93801.2</v>
      </c>
      <c r="G12" s="13">
        <f t="shared" si="1"/>
        <v>0.24065986139913953</v>
      </c>
      <c r="H12" s="13">
        <f t="shared" si="2"/>
        <v>0.23928590652101875</v>
      </c>
      <c r="I12" s="13">
        <f t="shared" si="3"/>
        <v>0.99757097764959113</v>
      </c>
    </row>
    <row r="13" spans="1:9" s="3" customFormat="1" ht="25.5">
      <c r="A13" s="10" t="s">
        <v>43</v>
      </c>
      <c r="B13" s="7">
        <v>300</v>
      </c>
      <c r="C13" s="23">
        <f>SUM(C14:C16)</f>
        <v>159006.9</v>
      </c>
      <c r="D13" s="23">
        <f>SUM(D14:D16)</f>
        <v>160258.29999999999</v>
      </c>
      <c r="E13" s="23">
        <f>SUM(E14:E16)</f>
        <v>26690.2</v>
      </c>
      <c r="F13" s="23">
        <f t="shared" ref="F13" si="4">SUM(F14:F16)</f>
        <v>26648.500000000004</v>
      </c>
      <c r="G13" s="12">
        <f t="shared" si="1"/>
        <v>0.1675933560115945</v>
      </c>
      <c r="H13" s="12">
        <f t="shared" si="2"/>
        <v>0.16628467917106324</v>
      </c>
      <c r="I13" s="12">
        <f t="shared" si="3"/>
        <v>0.99843762879259068</v>
      </c>
    </row>
    <row r="14" spans="1:9">
      <c r="A14" s="8" t="s">
        <v>10</v>
      </c>
      <c r="B14" s="9">
        <v>304</v>
      </c>
      <c r="C14" s="22">
        <v>9700.9</v>
      </c>
      <c r="D14" s="22">
        <v>10222.4</v>
      </c>
      <c r="E14" s="22">
        <v>2367.1</v>
      </c>
      <c r="F14" s="26">
        <v>2325.4</v>
      </c>
      <c r="G14" s="13">
        <f t="shared" si="1"/>
        <v>0.23970971765506294</v>
      </c>
      <c r="H14" s="13">
        <f t="shared" si="2"/>
        <v>0.22748082642041009</v>
      </c>
      <c r="I14" s="13">
        <f t="shared" si="3"/>
        <v>0.98238350724515233</v>
      </c>
    </row>
    <row r="15" spans="1:9" ht="38.25">
      <c r="A15" s="8" t="s">
        <v>11</v>
      </c>
      <c r="B15" s="9">
        <v>309</v>
      </c>
      <c r="C15" s="22">
        <v>136011.20000000001</v>
      </c>
      <c r="D15" s="22">
        <v>138717.1</v>
      </c>
      <c r="E15" s="26">
        <v>22961.4</v>
      </c>
      <c r="F15" s="26">
        <v>22961.4</v>
      </c>
      <c r="G15" s="13">
        <f t="shared" si="1"/>
        <v>0.16881992071241192</v>
      </c>
      <c r="H15" s="13">
        <f t="shared" si="2"/>
        <v>0.16552681680917494</v>
      </c>
      <c r="I15" s="13">
        <f t="shared" si="3"/>
        <v>1</v>
      </c>
    </row>
    <row r="16" spans="1:9" ht="25.5">
      <c r="A16" s="8" t="s">
        <v>12</v>
      </c>
      <c r="B16" s="9">
        <v>314</v>
      </c>
      <c r="C16" s="22">
        <v>13294.8</v>
      </c>
      <c r="D16" s="22">
        <v>11318.8</v>
      </c>
      <c r="E16" s="26">
        <v>1361.7</v>
      </c>
      <c r="F16" s="26">
        <v>1361.7</v>
      </c>
      <c r="G16" s="13">
        <f t="shared" si="1"/>
        <v>0.10242350392634715</v>
      </c>
      <c r="H16" s="13">
        <f t="shared" si="2"/>
        <v>0.12030427253772485</v>
      </c>
      <c r="I16" s="13">
        <f t="shared" si="3"/>
        <v>1</v>
      </c>
    </row>
    <row r="17" spans="1:9" s="3" customFormat="1">
      <c r="A17" s="10" t="s">
        <v>44</v>
      </c>
      <c r="B17" s="7">
        <v>400</v>
      </c>
      <c r="C17" s="23">
        <f>SUM(C18:C23)</f>
        <v>1038078.2000000002</v>
      </c>
      <c r="D17" s="23">
        <f>SUM(D18:D23)</f>
        <v>1146770</v>
      </c>
      <c r="E17" s="23">
        <f>SUM(E18:E23)</f>
        <v>310351.30000000005</v>
      </c>
      <c r="F17" s="23">
        <f t="shared" ref="F17" si="5">SUM(F18:F23)</f>
        <v>310300.5</v>
      </c>
      <c r="G17" s="12">
        <f t="shared" si="1"/>
        <v>0.29891823178639138</v>
      </c>
      <c r="H17" s="12">
        <f t="shared" si="2"/>
        <v>0.27058651691272007</v>
      </c>
      <c r="I17" s="12">
        <f t="shared" si="3"/>
        <v>0.99983631452486244</v>
      </c>
    </row>
    <row r="18" spans="1:9">
      <c r="A18" s="8" t="s">
        <v>13</v>
      </c>
      <c r="B18" s="9">
        <v>401</v>
      </c>
      <c r="C18" s="22">
        <v>2506.9</v>
      </c>
      <c r="D18" s="22">
        <v>2506.9</v>
      </c>
      <c r="E18" s="26">
        <v>0</v>
      </c>
      <c r="F18" s="26">
        <v>0</v>
      </c>
      <c r="G18" s="13">
        <f t="shared" si="1"/>
        <v>0</v>
      </c>
      <c r="H18" s="13">
        <f t="shared" si="2"/>
        <v>0</v>
      </c>
      <c r="I18" s="29" t="e">
        <f t="shared" si="3"/>
        <v>#DIV/0!</v>
      </c>
    </row>
    <row r="19" spans="1:9">
      <c r="A19" s="8" t="s">
        <v>14</v>
      </c>
      <c r="B19" s="9">
        <v>405</v>
      </c>
      <c r="C19" s="22">
        <v>2661.6</v>
      </c>
      <c r="D19" s="22">
        <v>5161.7</v>
      </c>
      <c r="E19" s="26">
        <v>178.7</v>
      </c>
      <c r="F19" s="26">
        <v>152.6</v>
      </c>
      <c r="G19" s="13">
        <f t="shared" si="1"/>
        <v>5.7333934475503459E-2</v>
      </c>
      <c r="H19" s="13">
        <f t="shared" si="2"/>
        <v>2.9563903365170389E-2</v>
      </c>
      <c r="I19" s="13">
        <f t="shared" si="3"/>
        <v>0.85394515948517069</v>
      </c>
    </row>
    <row r="20" spans="1:9">
      <c r="A20" s="8" t="s">
        <v>15</v>
      </c>
      <c r="B20" s="9">
        <v>408</v>
      </c>
      <c r="C20" s="22">
        <v>126653.2</v>
      </c>
      <c r="D20" s="22">
        <v>126653.2</v>
      </c>
      <c r="E20" s="26">
        <v>32351.4</v>
      </c>
      <c r="F20" s="26">
        <v>32351.4</v>
      </c>
      <c r="G20" s="13">
        <f t="shared" si="1"/>
        <v>0.25543294602899891</v>
      </c>
      <c r="H20" s="13">
        <f t="shared" si="2"/>
        <v>0.25543294602899891</v>
      </c>
      <c r="I20" s="13">
        <f t="shared" si="3"/>
        <v>1</v>
      </c>
    </row>
    <row r="21" spans="1:9">
      <c r="A21" s="8" t="s">
        <v>16</v>
      </c>
      <c r="B21" s="9">
        <v>409</v>
      </c>
      <c r="C21" s="22">
        <v>562753.4</v>
      </c>
      <c r="D21" s="22">
        <v>661868.30000000005</v>
      </c>
      <c r="E21" s="26">
        <v>209672.5</v>
      </c>
      <c r="F21" s="26">
        <v>209672.5</v>
      </c>
      <c r="G21" s="13">
        <f t="shared" si="1"/>
        <v>0.37258326648937168</v>
      </c>
      <c r="H21" s="13">
        <f t="shared" si="2"/>
        <v>0.31678885361332454</v>
      </c>
      <c r="I21" s="13">
        <f t="shared" si="3"/>
        <v>1</v>
      </c>
    </row>
    <row r="22" spans="1:9">
      <c r="A22" s="8" t="s">
        <v>17</v>
      </c>
      <c r="B22" s="9">
        <v>410</v>
      </c>
      <c r="C22" s="22">
        <v>23255.4</v>
      </c>
      <c r="D22" s="22">
        <v>22832.2</v>
      </c>
      <c r="E22" s="26">
        <v>213.7</v>
      </c>
      <c r="F22" s="26">
        <v>213.7</v>
      </c>
      <c r="G22" s="13">
        <f t="shared" si="1"/>
        <v>9.1892635688915255E-3</v>
      </c>
      <c r="H22" s="13">
        <f t="shared" si="2"/>
        <v>9.3595886511155298E-3</v>
      </c>
      <c r="I22" s="13">
        <f t="shared" si="3"/>
        <v>1</v>
      </c>
    </row>
    <row r="23" spans="1:9">
      <c r="A23" s="8" t="s">
        <v>18</v>
      </c>
      <c r="B23" s="9">
        <v>412</v>
      </c>
      <c r="C23" s="22">
        <v>320247.7</v>
      </c>
      <c r="D23" s="22">
        <v>327747.7</v>
      </c>
      <c r="E23" s="26">
        <v>67935</v>
      </c>
      <c r="F23" s="26">
        <v>67910.3</v>
      </c>
      <c r="G23" s="13">
        <f t="shared" si="1"/>
        <v>0.21205554325604836</v>
      </c>
      <c r="H23" s="13">
        <f t="shared" si="2"/>
        <v>0.20720297960901021</v>
      </c>
      <c r="I23" s="13">
        <f t="shared" si="3"/>
        <v>0.99963641716346507</v>
      </c>
    </row>
    <row r="24" spans="1:9" s="3" customFormat="1">
      <c r="A24" s="10" t="s">
        <v>45</v>
      </c>
      <c r="B24" s="7">
        <v>500</v>
      </c>
      <c r="C24" s="23">
        <f>SUM(C25:C28)</f>
        <v>746789.10000000009</v>
      </c>
      <c r="D24" s="23">
        <f>SUM(D25:D28)</f>
        <v>1156212.0999999999</v>
      </c>
      <c r="E24" s="23">
        <f>SUM(E25:E28)</f>
        <v>92156.599999999991</v>
      </c>
      <c r="F24" s="23">
        <f t="shared" ref="F24" si="6">SUM(F25:F28)</f>
        <v>90224.299999999988</v>
      </c>
      <c r="G24" s="12">
        <f t="shared" si="1"/>
        <v>0.12081630543348849</v>
      </c>
      <c r="H24" s="12">
        <f t="shared" si="2"/>
        <v>7.8034384867620737E-2</v>
      </c>
      <c r="I24" s="12">
        <f t="shared" si="3"/>
        <v>0.97903242958182046</v>
      </c>
    </row>
    <row r="25" spans="1:9">
      <c r="A25" s="8" t="s">
        <v>19</v>
      </c>
      <c r="B25" s="9">
        <v>501</v>
      </c>
      <c r="C25" s="22">
        <v>174877.2</v>
      </c>
      <c r="D25" s="22">
        <v>570621.5</v>
      </c>
      <c r="E25" s="26">
        <v>3017.7</v>
      </c>
      <c r="F25" s="26">
        <v>3017.7</v>
      </c>
      <c r="G25" s="13">
        <f t="shared" si="1"/>
        <v>1.7256108858101568E-2</v>
      </c>
      <c r="H25" s="13">
        <f t="shared" si="2"/>
        <v>5.2884442664708564E-3</v>
      </c>
      <c r="I25" s="13">
        <f t="shared" si="3"/>
        <v>1</v>
      </c>
    </row>
    <row r="26" spans="1:9">
      <c r="A26" s="8" t="s">
        <v>20</v>
      </c>
      <c r="B26" s="9">
        <v>502</v>
      </c>
      <c r="C26" s="22">
        <v>99026.7</v>
      </c>
      <c r="D26" s="22">
        <v>99648.1</v>
      </c>
      <c r="E26" s="26">
        <v>6970.3</v>
      </c>
      <c r="F26" s="26">
        <v>5059.3</v>
      </c>
      <c r="G26" s="13">
        <f t="shared" si="1"/>
        <v>5.1090261515328694E-2</v>
      </c>
      <c r="H26" s="13">
        <f t="shared" si="2"/>
        <v>5.0771665490862344E-2</v>
      </c>
      <c r="I26" s="13">
        <f t="shared" si="3"/>
        <v>0.7258367645581969</v>
      </c>
    </row>
    <row r="27" spans="1:9">
      <c r="A27" s="8" t="s">
        <v>21</v>
      </c>
      <c r="B27" s="9">
        <v>503</v>
      </c>
      <c r="C27" s="22">
        <v>420472.4</v>
      </c>
      <c r="D27" s="22">
        <v>433529.59999999998</v>
      </c>
      <c r="E27" s="26">
        <v>64712.4</v>
      </c>
      <c r="F27" s="26">
        <v>64712.4</v>
      </c>
      <c r="G27" s="13">
        <f t="shared" si="1"/>
        <v>0.15390403745882011</v>
      </c>
      <c r="H27" s="13">
        <f t="shared" si="2"/>
        <v>0.14926870045321014</v>
      </c>
      <c r="I27" s="13">
        <f t="shared" si="3"/>
        <v>1</v>
      </c>
    </row>
    <row r="28" spans="1:9" ht="25.5">
      <c r="A28" s="8" t="s">
        <v>22</v>
      </c>
      <c r="B28" s="9">
        <v>505</v>
      </c>
      <c r="C28" s="22">
        <v>52412.800000000003</v>
      </c>
      <c r="D28" s="22">
        <v>52412.9</v>
      </c>
      <c r="E28" s="26">
        <v>17456.2</v>
      </c>
      <c r="F28" s="26">
        <v>17434.900000000001</v>
      </c>
      <c r="G28" s="13">
        <f t="shared" si="1"/>
        <v>0.33264584223701082</v>
      </c>
      <c r="H28" s="13">
        <f t="shared" si="2"/>
        <v>0.33264520757294486</v>
      </c>
      <c r="I28" s="13">
        <f t="shared" si="3"/>
        <v>0.99877980316449178</v>
      </c>
    </row>
    <row r="29" spans="1:9" s="3" customFormat="1">
      <c r="A29" s="1" t="s">
        <v>46</v>
      </c>
      <c r="B29" s="7">
        <v>600</v>
      </c>
      <c r="C29" s="23">
        <f>SUM(C30)</f>
        <v>151.1</v>
      </c>
      <c r="D29" s="23">
        <f>SUM(D30)</f>
        <v>162.80000000000001</v>
      </c>
      <c r="E29" s="23">
        <f>SUM(E30)</f>
        <v>0</v>
      </c>
      <c r="F29" s="23">
        <f t="shared" ref="F29" si="7">SUM(F30)</f>
        <v>0</v>
      </c>
      <c r="G29" s="12">
        <f t="shared" si="1"/>
        <v>0</v>
      </c>
      <c r="H29" s="12">
        <f t="shared" si="2"/>
        <v>0</v>
      </c>
      <c r="I29" s="30" t="e">
        <f t="shared" si="3"/>
        <v>#DIV/0!</v>
      </c>
    </row>
    <row r="30" spans="1:9" ht="25.5">
      <c r="A30" s="8" t="s">
        <v>23</v>
      </c>
      <c r="B30" s="9">
        <v>605</v>
      </c>
      <c r="C30" s="22">
        <v>151.1</v>
      </c>
      <c r="D30" s="22">
        <v>162.80000000000001</v>
      </c>
      <c r="E30" s="22">
        <v>0</v>
      </c>
      <c r="F30" s="26">
        <v>0</v>
      </c>
      <c r="G30" s="13">
        <f t="shared" si="1"/>
        <v>0</v>
      </c>
      <c r="H30" s="13">
        <f t="shared" si="2"/>
        <v>0</v>
      </c>
      <c r="I30" s="29" t="e">
        <f t="shared" si="3"/>
        <v>#DIV/0!</v>
      </c>
    </row>
    <row r="31" spans="1:9" s="3" customFormat="1">
      <c r="A31" s="10" t="s">
        <v>48</v>
      </c>
      <c r="B31" s="7">
        <v>700</v>
      </c>
      <c r="C31" s="23">
        <f>SUM(C32:C36)</f>
        <v>4738510.7</v>
      </c>
      <c r="D31" s="23">
        <f>SUM(D32:D36)</f>
        <v>4848459.6000000006</v>
      </c>
      <c r="E31" s="23">
        <f>SUM(E32:E36)</f>
        <v>878288.5</v>
      </c>
      <c r="F31" s="23">
        <f t="shared" ref="F31" si="8">SUM(F32:F36)</f>
        <v>844604.6</v>
      </c>
      <c r="G31" s="12">
        <f t="shared" si="1"/>
        <v>0.1782426280054617</v>
      </c>
      <c r="H31" s="12">
        <f t="shared" si="2"/>
        <v>0.17420060589965519</v>
      </c>
      <c r="I31" s="12">
        <f t="shared" si="3"/>
        <v>0.9616482511156641</v>
      </c>
    </row>
    <row r="32" spans="1:9">
      <c r="A32" s="8" t="s">
        <v>24</v>
      </c>
      <c r="B32" s="9">
        <v>701</v>
      </c>
      <c r="C32" s="22">
        <v>1760666</v>
      </c>
      <c r="D32" s="22">
        <v>1754527.6</v>
      </c>
      <c r="E32" s="22">
        <v>351836.7</v>
      </c>
      <c r="F32" s="26">
        <v>333115.5</v>
      </c>
      <c r="G32" s="13">
        <f t="shared" si="1"/>
        <v>0.18919857599340251</v>
      </c>
      <c r="H32" s="13">
        <f t="shared" si="2"/>
        <v>0.18986050718153422</v>
      </c>
      <c r="I32" s="13">
        <f t="shared" si="3"/>
        <v>0.94679008756050742</v>
      </c>
    </row>
    <row r="33" spans="1:9">
      <c r="A33" s="8" t="s">
        <v>25</v>
      </c>
      <c r="B33" s="9">
        <v>702</v>
      </c>
      <c r="C33" s="22">
        <v>2533644.2000000002</v>
      </c>
      <c r="D33" s="22">
        <v>2639962.9</v>
      </c>
      <c r="E33" s="22">
        <v>397646.7</v>
      </c>
      <c r="F33" s="26">
        <v>388378</v>
      </c>
      <c r="G33" s="13">
        <f t="shared" si="1"/>
        <v>0.15328829517577883</v>
      </c>
      <c r="H33" s="13">
        <f t="shared" si="2"/>
        <v>0.14711494619867574</v>
      </c>
      <c r="I33" s="13">
        <f t="shared" si="3"/>
        <v>0.97669111802009168</v>
      </c>
    </row>
    <row r="34" spans="1:9">
      <c r="A34" s="8" t="s">
        <v>26</v>
      </c>
      <c r="B34" s="9">
        <v>703</v>
      </c>
      <c r="C34" s="22">
        <v>242319.1</v>
      </c>
      <c r="D34" s="22">
        <v>251635.7</v>
      </c>
      <c r="E34" s="22">
        <v>69965.5</v>
      </c>
      <c r="F34" s="26">
        <v>69868.7</v>
      </c>
      <c r="G34" s="13">
        <f t="shared" si="1"/>
        <v>0.28833344131766747</v>
      </c>
      <c r="H34" s="13">
        <f t="shared" si="2"/>
        <v>0.27765813833251796</v>
      </c>
      <c r="I34" s="13">
        <f t="shared" si="3"/>
        <v>0.99861646097004952</v>
      </c>
    </row>
    <row r="35" spans="1:9">
      <c r="A35" s="8" t="s">
        <v>27</v>
      </c>
      <c r="B35" s="9">
        <v>707</v>
      </c>
      <c r="C35" s="22">
        <v>71103</v>
      </c>
      <c r="D35" s="22">
        <v>71503</v>
      </c>
      <c r="E35" s="22">
        <v>23507.7</v>
      </c>
      <c r="F35" s="26">
        <v>18053</v>
      </c>
      <c r="G35" s="13">
        <f t="shared" si="1"/>
        <v>0.25389927288581354</v>
      </c>
      <c r="H35" s="13">
        <f t="shared" si="2"/>
        <v>0.25247891696851882</v>
      </c>
      <c r="I35" s="13">
        <f t="shared" si="3"/>
        <v>0.76796113613837169</v>
      </c>
    </row>
    <row r="36" spans="1:9">
      <c r="A36" s="8" t="s">
        <v>28</v>
      </c>
      <c r="B36" s="9">
        <v>709</v>
      </c>
      <c r="C36" s="22">
        <v>130778.4</v>
      </c>
      <c r="D36" s="22">
        <v>130830.39999999999</v>
      </c>
      <c r="E36" s="22">
        <v>35331.9</v>
      </c>
      <c r="F36" s="26">
        <v>35189.4</v>
      </c>
      <c r="G36" s="13">
        <f t="shared" si="1"/>
        <v>0.26907654475050929</v>
      </c>
      <c r="H36" s="13">
        <f t="shared" si="2"/>
        <v>0.26896959728014286</v>
      </c>
      <c r="I36" s="13">
        <f t="shared" si="3"/>
        <v>0.99596681752184291</v>
      </c>
    </row>
    <row r="37" spans="1:9" s="3" customFormat="1">
      <c r="A37" s="14" t="s">
        <v>47</v>
      </c>
      <c r="B37" s="7">
        <v>800</v>
      </c>
      <c r="C37" s="23">
        <f>SUM(C38:C39)</f>
        <v>183857.5</v>
      </c>
      <c r="D37" s="23">
        <f>SUM(D38:D39)</f>
        <v>192502.19999999998</v>
      </c>
      <c r="E37" s="23">
        <f>SUM(E38:E39)</f>
        <v>44575.9</v>
      </c>
      <c r="F37" s="23">
        <f t="shared" ref="F37" si="9">SUM(F38:F39)</f>
        <v>44333.599999999999</v>
      </c>
      <c r="G37" s="12">
        <f t="shared" si="1"/>
        <v>0.24113022313476468</v>
      </c>
      <c r="H37" s="12">
        <f t="shared" si="2"/>
        <v>0.230301783564032</v>
      </c>
      <c r="I37" s="12">
        <f t="shared" si="3"/>
        <v>0.99456432736074873</v>
      </c>
    </row>
    <row r="38" spans="1:9">
      <c r="A38" s="8" t="s">
        <v>29</v>
      </c>
      <c r="B38" s="9">
        <v>801</v>
      </c>
      <c r="C38" s="22">
        <v>177953.7</v>
      </c>
      <c r="D38" s="22">
        <v>186598.39999999999</v>
      </c>
      <c r="E38" s="22">
        <v>43020.5</v>
      </c>
      <c r="F38" s="26">
        <v>42778.2</v>
      </c>
      <c r="G38" s="13">
        <f t="shared" si="1"/>
        <v>0.24038949457077877</v>
      </c>
      <c r="H38" s="13">
        <f t="shared" si="2"/>
        <v>0.2292527695843051</v>
      </c>
      <c r="I38" s="13">
        <f t="shared" si="3"/>
        <v>0.99436780139700831</v>
      </c>
    </row>
    <row r="39" spans="1:9" ht="14.25" customHeight="1">
      <c r="A39" s="8" t="s">
        <v>30</v>
      </c>
      <c r="B39" s="9">
        <v>804</v>
      </c>
      <c r="C39" s="22">
        <v>5903.8</v>
      </c>
      <c r="D39" s="22">
        <v>5903.8</v>
      </c>
      <c r="E39" s="22">
        <v>1555.4</v>
      </c>
      <c r="F39" s="26">
        <v>1555.4</v>
      </c>
      <c r="G39" s="13">
        <f t="shared" si="1"/>
        <v>0.26345743419492529</v>
      </c>
      <c r="H39" s="13">
        <f t="shared" si="2"/>
        <v>0.26345743419492529</v>
      </c>
      <c r="I39" s="13">
        <f t="shared" si="3"/>
        <v>1</v>
      </c>
    </row>
    <row r="40" spans="1:9" s="3" customFormat="1">
      <c r="A40" s="15" t="s">
        <v>49</v>
      </c>
      <c r="B40" s="7">
        <v>900</v>
      </c>
      <c r="C40" s="23">
        <f>SUM(C41)</f>
        <v>5521.4</v>
      </c>
      <c r="D40" s="23">
        <f>SUM(D41)</f>
        <v>5521.4</v>
      </c>
      <c r="E40" s="23">
        <f>SUM(E41)</f>
        <v>0</v>
      </c>
      <c r="F40" s="23">
        <f t="shared" ref="F40" si="10">SUM(F41)</f>
        <v>0</v>
      </c>
      <c r="G40" s="12">
        <f t="shared" si="1"/>
        <v>0</v>
      </c>
      <c r="H40" s="12">
        <f t="shared" si="2"/>
        <v>0</v>
      </c>
      <c r="I40" s="30" t="e">
        <f t="shared" si="3"/>
        <v>#DIV/0!</v>
      </c>
    </row>
    <row r="41" spans="1:9">
      <c r="A41" s="8" t="s">
        <v>31</v>
      </c>
      <c r="B41" s="9">
        <v>909</v>
      </c>
      <c r="C41" s="22">
        <v>5521.4</v>
      </c>
      <c r="D41" s="22">
        <v>5521.4</v>
      </c>
      <c r="E41" s="22">
        <v>0</v>
      </c>
      <c r="F41" s="26">
        <v>0</v>
      </c>
      <c r="G41" s="13">
        <f t="shared" si="1"/>
        <v>0</v>
      </c>
      <c r="H41" s="13">
        <f t="shared" si="2"/>
        <v>0</v>
      </c>
      <c r="I41" s="29" t="e">
        <f t="shared" si="3"/>
        <v>#DIV/0!</v>
      </c>
    </row>
    <row r="42" spans="1:9" s="3" customFormat="1">
      <c r="A42" s="16" t="s">
        <v>50</v>
      </c>
      <c r="B42" s="7">
        <v>1000</v>
      </c>
      <c r="C42" s="23">
        <f>SUM(C43:C47)</f>
        <v>384838.40000000002</v>
      </c>
      <c r="D42" s="23">
        <f>SUM(D43:D47)</f>
        <v>388355.19999999995</v>
      </c>
      <c r="E42" s="23">
        <f>SUM(E43:E47)</f>
        <v>69566.600000000006</v>
      </c>
      <c r="F42" s="23">
        <f t="shared" ref="F42" si="11">SUM(F43:F47)</f>
        <v>62312.6</v>
      </c>
      <c r="G42" s="12">
        <f t="shared" si="1"/>
        <v>0.16191887296070245</v>
      </c>
      <c r="H42" s="12">
        <f t="shared" si="2"/>
        <v>0.16045259597399494</v>
      </c>
      <c r="I42" s="12">
        <f t="shared" si="3"/>
        <v>0.89572582244927867</v>
      </c>
    </row>
    <row r="43" spans="1:9">
      <c r="A43" s="8" t="s">
        <v>32</v>
      </c>
      <c r="B43" s="9">
        <v>1001</v>
      </c>
      <c r="C43" s="22">
        <v>7817.2</v>
      </c>
      <c r="D43" s="22">
        <v>7817.2</v>
      </c>
      <c r="E43" s="26">
        <v>1350.6</v>
      </c>
      <c r="F43" s="26">
        <v>1350.6</v>
      </c>
      <c r="G43" s="13">
        <f t="shared" si="1"/>
        <v>0.17277285984751573</v>
      </c>
      <c r="H43" s="13">
        <f t="shared" si="2"/>
        <v>0.17277285984751573</v>
      </c>
      <c r="I43" s="13">
        <f t="shared" si="3"/>
        <v>1</v>
      </c>
    </row>
    <row r="44" spans="1:9">
      <c r="A44" s="8" t="s">
        <v>33</v>
      </c>
      <c r="B44" s="9">
        <v>1002</v>
      </c>
      <c r="C44" s="22">
        <v>21858.799999999999</v>
      </c>
      <c r="D44" s="22">
        <v>21858.799999999999</v>
      </c>
      <c r="E44" s="26">
        <v>7252.7</v>
      </c>
      <c r="F44" s="26">
        <v>7248.8</v>
      </c>
      <c r="G44" s="13">
        <f t="shared" si="1"/>
        <v>0.33161930206598716</v>
      </c>
      <c r="H44" s="13">
        <f t="shared" si="2"/>
        <v>0.33161930206598716</v>
      </c>
      <c r="I44" s="13">
        <f t="shared" si="3"/>
        <v>0.99946226922387527</v>
      </c>
    </row>
    <row r="45" spans="1:9">
      <c r="A45" s="8" t="s">
        <v>34</v>
      </c>
      <c r="B45" s="9">
        <v>1003</v>
      </c>
      <c r="C45" s="22">
        <v>38687.9</v>
      </c>
      <c r="D45" s="22">
        <v>27574.9</v>
      </c>
      <c r="E45" s="26">
        <v>0</v>
      </c>
      <c r="F45" s="26">
        <v>0</v>
      </c>
      <c r="G45" s="13">
        <f t="shared" si="1"/>
        <v>0</v>
      </c>
      <c r="H45" s="13">
        <f t="shared" si="2"/>
        <v>0</v>
      </c>
      <c r="I45" s="29" t="e">
        <f t="shared" si="3"/>
        <v>#DIV/0!</v>
      </c>
    </row>
    <row r="46" spans="1:9">
      <c r="A46" s="8" t="s">
        <v>35</v>
      </c>
      <c r="B46" s="9">
        <v>1004</v>
      </c>
      <c r="C46" s="22">
        <v>187771.1</v>
      </c>
      <c r="D46" s="22">
        <v>202400.9</v>
      </c>
      <c r="E46" s="26">
        <v>36595</v>
      </c>
      <c r="F46" s="26">
        <v>30164.7</v>
      </c>
      <c r="G46" s="13">
        <f t="shared" si="1"/>
        <v>0.16064612711966858</v>
      </c>
      <c r="H46" s="13">
        <f t="shared" si="2"/>
        <v>0.14903441634893916</v>
      </c>
      <c r="I46" s="13">
        <f t="shared" si="3"/>
        <v>0.82428473835223393</v>
      </c>
    </row>
    <row r="47" spans="1:9">
      <c r="A47" s="8" t="s">
        <v>36</v>
      </c>
      <c r="B47" s="9">
        <v>1006</v>
      </c>
      <c r="C47" s="22">
        <v>128703.4</v>
      </c>
      <c r="D47" s="22">
        <v>128703.4</v>
      </c>
      <c r="E47" s="26">
        <v>24368.3</v>
      </c>
      <c r="F47" s="26">
        <v>23548.5</v>
      </c>
      <c r="G47" s="13">
        <f t="shared" si="1"/>
        <v>0.18296719433985428</v>
      </c>
      <c r="H47" s="13">
        <f t="shared" si="2"/>
        <v>0.18296719433985428</v>
      </c>
      <c r="I47" s="13">
        <f t="shared" si="3"/>
        <v>0.9663579322316288</v>
      </c>
    </row>
    <row r="48" spans="1:9" s="3" customFormat="1">
      <c r="A48" s="10" t="s">
        <v>51</v>
      </c>
      <c r="B48" s="7">
        <v>1100</v>
      </c>
      <c r="C48" s="23">
        <f>SUM(C49:C50)</f>
        <v>186417.30000000002</v>
      </c>
      <c r="D48" s="23">
        <f>SUM(D49:D50)</f>
        <v>192488.2</v>
      </c>
      <c r="E48" s="23">
        <f>SUM(E49:E50)</f>
        <v>42677.5</v>
      </c>
      <c r="F48" s="23">
        <f t="shared" ref="F48" si="12">SUM(F49:F50)</f>
        <v>42277.5</v>
      </c>
      <c r="G48" s="12">
        <f t="shared" si="1"/>
        <v>0.22678957371445674</v>
      </c>
      <c r="H48" s="12">
        <f t="shared" si="2"/>
        <v>0.21963684007643064</v>
      </c>
      <c r="I48" s="12">
        <f t="shared" si="3"/>
        <v>0.99062737976685611</v>
      </c>
    </row>
    <row r="49" spans="1:9">
      <c r="A49" s="8" t="s">
        <v>37</v>
      </c>
      <c r="B49" s="9">
        <v>1101</v>
      </c>
      <c r="C49" s="22">
        <v>163050.70000000001</v>
      </c>
      <c r="D49" s="22">
        <v>169115.1</v>
      </c>
      <c r="E49" s="22">
        <v>36181.9</v>
      </c>
      <c r="F49" s="26">
        <v>35781.9</v>
      </c>
      <c r="G49" s="13">
        <f t="shared" si="1"/>
        <v>0.21945259971285005</v>
      </c>
      <c r="H49" s="13">
        <f t="shared" si="2"/>
        <v>0.21158311706051086</v>
      </c>
      <c r="I49" s="13">
        <f t="shared" si="3"/>
        <v>0.98894474861740267</v>
      </c>
    </row>
    <row r="50" spans="1:9" ht="25.5">
      <c r="A50" s="8" t="s">
        <v>38</v>
      </c>
      <c r="B50" s="9">
        <v>1105</v>
      </c>
      <c r="C50" s="22">
        <v>23366.6</v>
      </c>
      <c r="D50" s="22">
        <v>23373.1</v>
      </c>
      <c r="E50" s="26">
        <v>6495.6</v>
      </c>
      <c r="F50" s="26">
        <v>6495.6</v>
      </c>
      <c r="G50" s="13">
        <f t="shared" si="1"/>
        <v>0.2779865277789666</v>
      </c>
      <c r="H50" s="13">
        <f t="shared" si="2"/>
        <v>0.27790922042861244</v>
      </c>
      <c r="I50" s="13">
        <f t="shared" si="3"/>
        <v>1</v>
      </c>
    </row>
    <row r="51" spans="1:9" s="3" customFormat="1">
      <c r="A51" s="10" t="s">
        <v>52</v>
      </c>
      <c r="B51" s="7">
        <v>1200</v>
      </c>
      <c r="C51" s="23">
        <f>SUM(C52:C53)</f>
        <v>50500.800000000003</v>
      </c>
      <c r="D51" s="23">
        <f>SUM(D52:D53)</f>
        <v>50986.9</v>
      </c>
      <c r="E51" s="23">
        <f>SUM(E52:E53)</f>
        <v>8557.2000000000007</v>
      </c>
      <c r="F51" s="23">
        <f t="shared" ref="F51" si="13">SUM(F52:F53)</f>
        <v>8492.2000000000007</v>
      </c>
      <c r="G51" s="12">
        <f t="shared" si="1"/>
        <v>0.16815971232138896</v>
      </c>
      <c r="H51" s="12">
        <f t="shared" si="2"/>
        <v>0.1665565076519655</v>
      </c>
      <c r="I51" s="12">
        <f t="shared" si="3"/>
        <v>0.99240405740195392</v>
      </c>
    </row>
    <row r="52" spans="1:9">
      <c r="A52" s="8" t="s">
        <v>39</v>
      </c>
      <c r="B52" s="9">
        <v>1202</v>
      </c>
      <c r="C52" s="22">
        <v>46766.8</v>
      </c>
      <c r="D52" s="22">
        <v>46766.8</v>
      </c>
      <c r="E52" s="22">
        <v>8492.2000000000007</v>
      </c>
      <c r="F52" s="26">
        <v>8427.2000000000007</v>
      </c>
      <c r="G52" s="13">
        <f t="shared" si="1"/>
        <v>0.18019620756605115</v>
      </c>
      <c r="H52" s="13">
        <f t="shared" si="2"/>
        <v>0.18019620756605115</v>
      </c>
      <c r="I52" s="13">
        <f t="shared" si="3"/>
        <v>0.99234591743011236</v>
      </c>
    </row>
    <row r="53" spans="1:9" ht="25.5">
      <c r="A53" s="8" t="s">
        <v>40</v>
      </c>
      <c r="B53" s="9">
        <v>1204</v>
      </c>
      <c r="C53" s="22">
        <v>3734</v>
      </c>
      <c r="D53" s="22">
        <v>4220.1000000000004</v>
      </c>
      <c r="E53" s="22">
        <v>65</v>
      </c>
      <c r="F53" s="26">
        <v>65</v>
      </c>
      <c r="G53" s="13">
        <f t="shared" si="1"/>
        <v>1.7407605784681306E-2</v>
      </c>
      <c r="H53" s="13">
        <f t="shared" si="2"/>
        <v>1.5402478614250845E-2</v>
      </c>
      <c r="I53" s="13">
        <f t="shared" si="3"/>
        <v>1</v>
      </c>
    </row>
    <row r="54" spans="1:9" s="3" customFormat="1" ht="25.5">
      <c r="A54" s="10" t="s">
        <v>53</v>
      </c>
      <c r="B54" s="7">
        <v>1300</v>
      </c>
      <c r="C54" s="23">
        <f>SUM(C55)</f>
        <v>5000</v>
      </c>
      <c r="D54" s="23">
        <f>SUM(D55)</f>
        <v>5000</v>
      </c>
      <c r="E54" s="23">
        <f>SUM(E55)</f>
        <v>1751.9</v>
      </c>
      <c r="F54" s="23">
        <f t="shared" ref="F54" si="14">SUM(F55)</f>
        <v>1751.9</v>
      </c>
      <c r="G54" s="12">
        <f t="shared" si="1"/>
        <v>0.35038000000000002</v>
      </c>
      <c r="H54" s="12">
        <f t="shared" si="2"/>
        <v>0.35038000000000002</v>
      </c>
      <c r="I54" s="12">
        <f t="shared" si="3"/>
        <v>1</v>
      </c>
    </row>
    <row r="55" spans="1:9" ht="25.5">
      <c r="A55" s="8" t="s">
        <v>41</v>
      </c>
      <c r="B55" s="9">
        <v>1301</v>
      </c>
      <c r="C55" s="22">
        <v>5000</v>
      </c>
      <c r="D55" s="22">
        <v>5000</v>
      </c>
      <c r="E55" s="22">
        <v>1751.9</v>
      </c>
      <c r="F55" s="27">
        <v>1751.9</v>
      </c>
      <c r="G55" s="13">
        <f t="shared" si="1"/>
        <v>0.35038000000000002</v>
      </c>
      <c r="H55" s="13">
        <f t="shared" si="2"/>
        <v>0.35038000000000002</v>
      </c>
      <c r="I55" s="13">
        <f t="shared" si="3"/>
        <v>1</v>
      </c>
    </row>
    <row r="56" spans="1:9" s="3" customFormat="1">
      <c r="A56" s="17" t="s">
        <v>54</v>
      </c>
      <c r="B56" s="11"/>
      <c r="C56" s="23">
        <f>C5+C13+C17+C24+C29+C31+C37+C40+C42+C48+C51+C54</f>
        <v>8283701.1000000015</v>
      </c>
      <c r="D56" s="23">
        <f>D5+D13+D17+D24+D29+D31+D37+D40+D42+D48+D51+D54</f>
        <v>8863244.0999999996</v>
      </c>
      <c r="E56" s="23">
        <f>E5+E13+E17+E24+E29+E31+E37+E40+E42+E48+E51+E54</f>
        <v>1670906.4999999998</v>
      </c>
      <c r="F56" s="23">
        <f t="shared" ref="F56" si="15">F5+F13+F17+F24+F29+F31+F37+F40+F42+F48+F51+F54</f>
        <v>1627008.0999999999</v>
      </c>
      <c r="G56" s="12">
        <f t="shared" si="1"/>
        <v>0.19641076861162934</v>
      </c>
      <c r="H56" s="12">
        <f t="shared" si="2"/>
        <v>0.1835680120781058</v>
      </c>
      <c r="I56" s="12">
        <f t="shared" si="3"/>
        <v>0.97372779386518638</v>
      </c>
    </row>
    <row r="57" spans="1:9">
      <c r="A57" s="4"/>
      <c r="B57" s="4"/>
      <c r="C57" s="4"/>
      <c r="D57" s="18"/>
      <c r="E57" s="18"/>
      <c r="F57" s="18"/>
      <c r="G57" s="4"/>
      <c r="H57" s="4"/>
      <c r="I57" s="4"/>
    </row>
  </sheetData>
  <mergeCells count="1">
    <mergeCell ref="A2:I2"/>
  </mergeCells>
  <pageMargins left="0.74803149606299213" right="0.39370078740157483" top="0.98425196850393704" bottom="0.98425196850393704" header="0.51181102362204722" footer="0.51181102362204722"/>
  <pageSetup paperSize="9" scale="5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01.04.19</vt:lpstr>
      <vt:lpstr>'01.04.19'!Заголовки_для_печати</vt:lpstr>
      <vt:lpstr>'01.04.19'!Область_печати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PavlovskayaTA</dc:creator>
  <cp:lastModifiedBy>PavlovskayaTA</cp:lastModifiedBy>
  <cp:lastPrinted>2019-05-14T06:28:51Z</cp:lastPrinted>
  <dcterms:created xsi:type="dcterms:W3CDTF">2018-10-15T10:08:07Z</dcterms:created>
  <dcterms:modified xsi:type="dcterms:W3CDTF">2019-05-14T06:29:11Z</dcterms:modified>
</cp:coreProperties>
</file>