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ovskayaTA\Desktop\Дума 2023\Рабочие материалы к проекту\данные к пояснительной\Мои формы\"/>
    </mc:Choice>
  </mc:AlternateContent>
  <bookViews>
    <workbookView xWindow="0" yWindow="0" windowWidth="28800" windowHeight="12435"/>
  </bookViews>
  <sheets>
    <sheet name="Приложение 1" sheetId="7" r:id="rId1"/>
  </sheets>
  <definedNames>
    <definedName name="_xlnm._FilterDatabase" localSheetId="0" hidden="1">'Приложение 1'!#REF!</definedName>
    <definedName name="_xlnm.Print_Titles" localSheetId="0">'Приложение 1'!$5:$5</definedName>
    <definedName name="_xlnm.Print_Area" localSheetId="0">'Приложение 1'!$A$1:$I$134</definedName>
  </definedNames>
  <calcPr calcId="152511" iterate="1"/>
</workbook>
</file>

<file path=xl/calcChain.xml><?xml version="1.0" encoding="utf-8"?>
<calcChain xmlns="http://schemas.openxmlformats.org/spreadsheetml/2006/main">
  <c r="I133" i="7" l="1"/>
  <c r="H133" i="7"/>
  <c r="G133" i="7"/>
  <c r="F133" i="7"/>
  <c r="E133" i="7"/>
  <c r="D133" i="7"/>
  <c r="C133" i="7"/>
  <c r="I130" i="7"/>
  <c r="H130" i="7"/>
  <c r="G130" i="7"/>
  <c r="F130" i="7"/>
  <c r="E130" i="7"/>
  <c r="D130" i="7"/>
  <c r="C130" i="7"/>
  <c r="I125" i="7"/>
  <c r="H125" i="7"/>
  <c r="G125" i="7"/>
  <c r="F125" i="7"/>
  <c r="E125" i="7"/>
  <c r="D125" i="7"/>
  <c r="C125" i="7"/>
  <c r="I120" i="7"/>
  <c r="H120" i="7"/>
  <c r="G120" i="7"/>
  <c r="F120" i="7"/>
  <c r="E120" i="7"/>
  <c r="D120" i="7"/>
  <c r="C120" i="7"/>
  <c r="I118" i="7"/>
  <c r="H118" i="7"/>
  <c r="G118" i="7"/>
  <c r="F118" i="7"/>
  <c r="E118" i="7"/>
  <c r="D118" i="7"/>
  <c r="C118" i="7"/>
  <c r="I115" i="7"/>
  <c r="H115" i="7"/>
  <c r="G115" i="7"/>
  <c r="F115" i="7"/>
  <c r="E115" i="7"/>
  <c r="D115" i="7"/>
  <c r="C115" i="7"/>
  <c r="I109" i="7"/>
  <c r="H109" i="7"/>
  <c r="G109" i="7"/>
  <c r="F109" i="7"/>
  <c r="E109" i="7"/>
  <c r="D109" i="7"/>
  <c r="C109" i="7"/>
  <c r="I107" i="7"/>
  <c r="H107" i="7"/>
  <c r="G107" i="7"/>
  <c r="F107" i="7"/>
  <c r="E107" i="7"/>
  <c r="D107" i="7"/>
  <c r="C107" i="7"/>
  <c r="I102" i="7"/>
  <c r="H102" i="7"/>
  <c r="G102" i="7"/>
  <c r="F102" i="7"/>
  <c r="F81" i="7" s="1"/>
  <c r="E102" i="7"/>
  <c r="D102" i="7"/>
  <c r="C102" i="7"/>
  <c r="I95" i="7"/>
  <c r="H95" i="7"/>
  <c r="G95" i="7"/>
  <c r="F95" i="7"/>
  <c r="E95" i="7"/>
  <c r="D95" i="7"/>
  <c r="C95" i="7"/>
  <c r="I90" i="7"/>
  <c r="H90" i="7"/>
  <c r="H81" i="7" s="1"/>
  <c r="G90" i="7"/>
  <c r="F90" i="7"/>
  <c r="E90" i="7"/>
  <c r="D90" i="7"/>
  <c r="D81" i="7" s="1"/>
  <c r="C90" i="7"/>
  <c r="I82" i="7"/>
  <c r="H82" i="7"/>
  <c r="G82" i="7"/>
  <c r="G81" i="7" s="1"/>
  <c r="F82" i="7"/>
  <c r="E82" i="7"/>
  <c r="D82" i="7"/>
  <c r="C82" i="7"/>
  <c r="C81" i="7" s="1"/>
  <c r="I74" i="7"/>
  <c r="H74" i="7"/>
  <c r="G74" i="7"/>
  <c r="F74" i="7"/>
  <c r="E74" i="7"/>
  <c r="D74" i="7"/>
  <c r="C74" i="7"/>
  <c r="F73" i="7"/>
  <c r="I64" i="7"/>
  <c r="I73" i="7" s="1"/>
  <c r="H64" i="7"/>
  <c r="H73" i="7" s="1"/>
  <c r="G64" i="7"/>
  <c r="G73" i="7" s="1"/>
  <c r="F64" i="7"/>
  <c r="E64" i="7"/>
  <c r="E73" i="7" s="1"/>
  <c r="D64" i="7"/>
  <c r="D73" i="7" s="1"/>
  <c r="C64" i="7"/>
  <c r="C73" i="7" s="1"/>
  <c r="I57" i="7"/>
  <c r="H57" i="7"/>
  <c r="G57" i="7"/>
  <c r="F57" i="7"/>
  <c r="E57" i="7"/>
  <c r="D57" i="7"/>
  <c r="C57" i="7"/>
  <c r="I51" i="7"/>
  <c r="H51" i="7"/>
  <c r="G51" i="7"/>
  <c r="G47" i="7" s="1"/>
  <c r="F51" i="7"/>
  <c r="E51" i="7"/>
  <c r="D51" i="7"/>
  <c r="C51" i="7"/>
  <c r="C47" i="7" s="1"/>
  <c r="I49" i="7"/>
  <c r="H49" i="7"/>
  <c r="G49" i="7"/>
  <c r="F49" i="7"/>
  <c r="F47" i="7" s="1"/>
  <c r="E49" i="7"/>
  <c r="D49" i="7"/>
  <c r="C49" i="7"/>
  <c r="I47" i="7"/>
  <c r="I72" i="7" s="1"/>
  <c r="I71" i="7" s="1"/>
  <c r="E47" i="7"/>
  <c r="E72" i="7" s="1"/>
  <c r="D44" i="7"/>
  <c r="E37" i="7"/>
  <c r="D37" i="7"/>
  <c r="C37" i="7"/>
  <c r="D36" i="7"/>
  <c r="C36" i="7"/>
  <c r="E25" i="7"/>
  <c r="E7" i="7" s="1"/>
  <c r="D25" i="7"/>
  <c r="C25" i="7"/>
  <c r="D17" i="7"/>
  <c r="D35" i="7" s="1"/>
  <c r="D34" i="7" s="1"/>
  <c r="C17" i="7"/>
  <c r="C8" i="7" s="1"/>
  <c r="C7" i="7" s="1"/>
  <c r="E8" i="7"/>
  <c r="D8" i="7"/>
  <c r="D45" i="7" l="1"/>
  <c r="D7" i="7"/>
  <c r="D47" i="7"/>
  <c r="H47" i="7"/>
  <c r="E81" i="7"/>
  <c r="I81" i="7"/>
  <c r="E71" i="7"/>
  <c r="H72" i="7"/>
  <c r="H71" i="7" s="1"/>
  <c r="H46" i="7"/>
  <c r="F72" i="7"/>
  <c r="F71" i="7" s="1"/>
  <c r="F46" i="7"/>
  <c r="C46" i="7"/>
  <c r="C72" i="7"/>
  <c r="C71" i="7" s="1"/>
  <c r="G46" i="7"/>
  <c r="G72" i="7"/>
  <c r="G71" i="7" s="1"/>
  <c r="D72" i="7"/>
  <c r="D71" i="7" s="1"/>
  <c r="D46" i="7"/>
  <c r="E46" i="7"/>
  <c r="I46" i="7"/>
  <c r="C35" i="7"/>
  <c r="C34" i="7" s="1"/>
  <c r="C45" i="7" s="1"/>
</calcChain>
</file>

<file path=xl/sharedStrings.xml><?xml version="1.0" encoding="utf-8"?>
<sst xmlns="http://schemas.openxmlformats.org/spreadsheetml/2006/main" count="221" uniqueCount="186">
  <si>
    <t>Налог на доходы физических лиц</t>
  </si>
  <si>
    <t>Налоги на совокупный доход</t>
  </si>
  <si>
    <t>Государственная пошлина, сборы</t>
  </si>
  <si>
    <t>Платежи за пользование природными ресурсами</t>
  </si>
  <si>
    <t>Прочие неналоговые доходы</t>
  </si>
  <si>
    <t xml:space="preserve">в числе собственных доходов - налоговые доходы </t>
  </si>
  <si>
    <t xml:space="preserve">в числе собственных доходов - неналоговые доходы </t>
  </si>
  <si>
    <t>Доходы от предпринимательской деятельности</t>
  </si>
  <si>
    <t>ВСЕГО ДОХОДОВ</t>
  </si>
  <si>
    <t>Доходы от имущества, находящегося в муниципальной собственности</t>
  </si>
  <si>
    <t>Итого собственные доходы без учёта безвозмездных поступлений</t>
  </si>
  <si>
    <t>Налоги на имущество</t>
  </si>
  <si>
    <t>Задолженность и перерасчёты по отменённым налогам</t>
  </si>
  <si>
    <t>Возврат остатков субсидий и субвенций прошлых лет</t>
  </si>
  <si>
    <t>в том числе:</t>
  </si>
  <si>
    <t>Налог на имущество физических лиц</t>
  </si>
  <si>
    <t>Транспортный налог с организаций</t>
  </si>
  <si>
    <t>Транспортный налог с физических лиц</t>
  </si>
  <si>
    <t>Земельный налог</t>
  </si>
  <si>
    <t>Доходы от продажи материальных и нематериальных активов</t>
  </si>
  <si>
    <t>Административные платежи и штрафы</t>
  </si>
  <si>
    <t>УСНО</t>
  </si>
  <si>
    <t>ЕНВД</t>
  </si>
  <si>
    <t>ЕСХН</t>
  </si>
  <si>
    <t>Дотации</t>
  </si>
  <si>
    <t>Субсидии</t>
  </si>
  <si>
    <t>Субвенции</t>
  </si>
  <si>
    <t>Иные межбюджетные трансферты</t>
  </si>
  <si>
    <t>Прочие безвозмездные</t>
  </si>
  <si>
    <t>Доходы от оказания платных услуг и компенсация затрат государства</t>
  </si>
  <si>
    <t>Штрафы, санкции, возмещение ущерба</t>
  </si>
  <si>
    <t>Налог, взимаемый в связи с применением патентной системы налогообложения</t>
  </si>
  <si>
    <t>Налоги на товары (работы, услуги), реализуемые на территории Российской Федерации</t>
  </si>
  <si>
    <t>Неналоговые доходы:</t>
  </si>
  <si>
    <t>Налоговые доходы:</t>
  </si>
  <si>
    <t>Безвозмездные поступления:</t>
  </si>
  <si>
    <t>Охрана окружающей среды</t>
  </si>
  <si>
    <t>РАСХОДЫ,  в том числе:</t>
  </si>
  <si>
    <t>ДОХОДЫ, в том числе:</t>
  </si>
  <si>
    <t>Общегосударственные вопросы</t>
  </si>
  <si>
    <t>Здравоохранение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</si>
  <si>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</si>
  <si>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</si>
  <si>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</si>
  <si>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</si>
  <si>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</si>
  <si>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</si>
  <si>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</si>
  <si>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</si>
  <si>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 xml:space="preserve">ИЗМЕНЕНИЯ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</si>
  <si>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</si>
  <si>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</si>
  <si>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</si>
  <si>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</si>
  <si>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</si>
  <si>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</si>
  <si>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</si>
  <si>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Органы юстиции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</si>
  <si>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</si>
  <si>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</si>
  <si>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</si>
  <si>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</si>
  <si>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</si>
  <si>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</si>
  <si>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</si>
  <si>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</si>
  <si>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</si>
  <si>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</si>
  <si>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</si>
  <si>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Другие вопросы в области охраны окружающей среды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</si>
  <si>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</si>
  <si>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</si>
  <si>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</si>
  <si>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</si>
  <si>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</si>
  <si>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</si>
  <si>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</si>
  <si>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</si>
  <si>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</si>
  <si>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</si>
  <si>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</si>
  <si>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</si>
  <si>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</si>
  <si>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</si>
  <si>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</si>
  <si>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Другие вопросы в области средств массовой информации</t>
  </si>
  <si>
    <t>Спорт высших достижений</t>
  </si>
  <si>
    <t>Гражданская оборона</t>
  </si>
  <si>
    <t>Обслуживание государственного (муниципального) внутреннего долга</t>
  </si>
  <si>
    <t>Обслуживание государственного (муниципального) долга</t>
  </si>
  <si>
    <t xml:space="preserve">Транспортный налог </t>
  </si>
  <si>
    <t>Наименование показателя</t>
  </si>
  <si>
    <t>Приложение 1 к Пояснительной записке</t>
  </si>
  <si>
    <t>(тыс.рублей)</t>
  </si>
  <si>
    <t>Код  показателя</t>
  </si>
  <si>
    <t>0100</t>
  </si>
  <si>
    <t>0102</t>
  </si>
  <si>
    <t>0103</t>
  </si>
  <si>
    <t>0104</t>
  </si>
  <si>
    <t>0105</t>
  </si>
  <si>
    <t>0106</t>
  </si>
  <si>
    <t>0111</t>
  </si>
  <si>
    <t>0113</t>
  </si>
  <si>
    <t>0300</t>
  </si>
  <si>
    <t>0304</t>
  </si>
  <si>
    <t>0309</t>
  </si>
  <si>
    <t>0314</t>
  </si>
  <si>
    <t>0400</t>
  </si>
  <si>
    <t>0401</t>
  </si>
  <si>
    <t>0405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</si>
  <si>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</si>
  <si>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</si>
  <si>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</si>
  <si>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</si>
  <si>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</si>
  <si>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</si>
  <si>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</si>
  <si>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</si>
  <si>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</si>
  <si>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</si>
  <si>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</si>
  <si>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</si>
  <si>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</si>
  <si>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</si>
  <si>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</si>
  <si>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</si>
  <si>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</si>
  <si>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</si>
  <si>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</si>
  <si>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</si>
  <si>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0900</t>
  </si>
  <si>
    <t>0909</t>
  </si>
  <si>
    <t>1000</t>
  </si>
  <si>
    <t>1001</t>
  </si>
  <si>
    <t>1003</t>
  </si>
  <si>
    <t>1004</t>
  </si>
  <si>
    <t>1006</t>
  </si>
  <si>
    <t>1100</t>
  </si>
  <si>
    <t>1101</t>
  </si>
  <si>
    <t>1103</t>
  </si>
  <si>
    <t>1105</t>
  </si>
  <si>
    <t>1200</t>
  </si>
  <si>
    <t>1202</t>
  </si>
  <si>
    <t>1204</t>
  </si>
  <si>
    <t>1300</t>
  </si>
  <si>
    <t>1301</t>
  </si>
  <si>
    <t>000 1 01 02 000 01 0000 110</t>
  </si>
  <si>
    <t>000 1 03 00 000 00 0000 000</t>
  </si>
  <si>
    <t>000 1 03 02 000 01 0000 110</t>
  </si>
  <si>
    <t>000 1 05 00 000 00 0000 000</t>
  </si>
  <si>
    <t>000 1 05 01 000 00 0000 110</t>
  </si>
  <si>
    <t>000 1 05 02 000 02 0000 110</t>
  </si>
  <si>
    <t>000 1 05 03 000 01 0000 110</t>
  </si>
  <si>
    <t>000 1 05 04 000 02 0000 110</t>
  </si>
  <si>
    <t>000 1 06 00 000 00 0000 000</t>
  </si>
  <si>
    <t>000 1 06 01 000 00 0000 110</t>
  </si>
  <si>
    <t>000 1 06 04 000 02 0000 110</t>
  </si>
  <si>
    <t>000 1 06 06 000 00 0000 110</t>
  </si>
  <si>
    <t>000 1 08 00 000 00 0000 000</t>
  </si>
  <si>
    <t>000 1 09 00 000 00 0000 000</t>
  </si>
  <si>
    <t>Акцизы по подакцизным товарам (продукции), производимым на территории Российской Федерации</t>
  </si>
  <si>
    <t>000 1 11 00 000 00 0000 000</t>
  </si>
  <si>
    <t>000 1 12 00 000 00 0000 000</t>
  </si>
  <si>
    <t>000 1 13 00 000 00 0000 000</t>
  </si>
  <si>
    <t>000 1 14 00 000 00 0000 000</t>
  </si>
  <si>
    <t>000 1 16 00 000 00 0000 000</t>
  </si>
  <si>
    <t>000 1 17 00 000 00 0000 000</t>
  </si>
  <si>
    <t>000 2 00 00 000 00 0000 000</t>
  </si>
  <si>
    <t>000 2 02 10 000 00 0000 150</t>
  </si>
  <si>
    <t>000 2 02 20 000 00 0000 150</t>
  </si>
  <si>
    <t>000 2 02 30 000 00 0000 150</t>
  </si>
  <si>
    <t>000 2 02 40 000 00 0000 150</t>
  </si>
  <si>
    <t>000 2 07 00 000 00 0000 000</t>
  </si>
  <si>
    <t>000 2 19 00 000 00 0000 000</t>
  </si>
  <si>
    <t>Массовый спорт</t>
  </si>
  <si>
    <t>1102</t>
  </si>
  <si>
    <t>Сведения об изменениях, вносимых в бюджет города Ханты-Мансийска в течение 2023 года</t>
  </si>
  <si>
    <t xml:space="preserve">Утвержденный план на 2023 год (от 23.12.2022 № 127-VII РД)  </t>
  </si>
  <si>
    <t xml:space="preserve">Изменения в бюджет                                   (от 22.02.2023 № 148-VII РД)  </t>
  </si>
  <si>
    <t xml:space="preserve">Изменения в бюджет                                        (от 31.03.2023 № 154-VII РД)  </t>
  </si>
  <si>
    <t xml:space="preserve">Изменения в бюджет                                (от 30.06.2023  № 190-VII РД)  </t>
  </si>
  <si>
    <t xml:space="preserve">Изменения в бюджет                                (от 27.10.2023 № 203-VII РД)  </t>
  </si>
  <si>
    <t xml:space="preserve">Изменения в бюджет                                 (от 27.12.2023 № 222-VII РД)  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</si>
  <si>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</si>
  <si>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</si>
  <si>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Уточненный план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</si>
</sst>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_р_._-;\-* #,##0_р_._-;_-* &quot;-&quot;_р_._-;_-@_-"/>
    <numFmt numFmtId="165" formatCode="_(* #,##0.00_);_(* \(#,##0.00\);_(* &quot;-&quot;??_);_(@_)"/>
    <numFmt numFmtId="166" formatCode="_-* #,##0.0_р_._-;\-* #,##0.0_р_._-;_-* &quot;-&quot;_р_._-;_-@_-"/>
    <numFmt numFmtId="167" formatCode="_-* #,##0.0_р_._-;\-* #,##0.0_р_._-;_-* &quot;-&quot;?_р_._-;_-@_-"/>
    <numFmt numFmtId="168" formatCode="00"/>
    <numFmt numFmtId="169" formatCode="0000"/>
    <numFmt numFmtId="170" formatCode="_(* #,##0.0_);_(* \(#,##0.0\);_(* &quot;-&quot;??_);_(@_)"/>
    <numFmt numFmtId="171" formatCode="&quot;&quot;###,##0.00"/>
    <numFmt numFmtId="172" formatCode="_-* #,##0.0\ _₽_-;\-* #,##0.0\ _₽_-;_-* &quot;-&quot;?\ _₽_-;_-@_-"/>
  </numFmts>
  <fonts count="17" x14ac:knownFonts="1">
    <font>
      <sz val="10"/>
      <name val="Arial"/>
    </font>
    <font>
      <sz val="10"/>
      <name val="Arial"/>
      <family val="2"/>
      <charset val="204"/>
    </font>
    <font>
      <i/>
      <sz val="8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b/>
      <i/>
      <sz val="9"/>
      <color theme="1"/>
      <name val="Times New Roman CYR"/>
      <charset val="204"/>
    </font>
    <font>
      <b/>
      <i/>
      <sz val="8"/>
      <color theme="1"/>
      <name val="Times New Roman CYR"/>
      <charset val="204"/>
    </font>
    <font>
      <sz val="14"/>
      <name val="Times New Roman CYR"/>
      <charset val="204"/>
    </font>
    <font>
      <sz val="10"/>
      <color theme="1"/>
      <name val="Times New Roman CYR"/>
      <charset val="204"/>
    </font>
    <font>
      <b/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b/>
      <sz val="8"/>
      <color rgb="FFEF2345"/>
      <name val="Times New Roman CYR"/>
      <charset val="204"/>
    </font>
    <font>
      <b/>
      <i/>
      <sz val="8"/>
      <color rgb="FFEF2345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 vertical="center"/>
    </xf>
    <xf numFmtId="0" fontId="4" fillId="0" borderId="0" xfId="0" applyFont="1" applyFill="1" applyBorder="1"/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wrapText="1"/>
    </xf>
    <xf numFmtId="166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1" xfId="0" applyFont="1" applyFill="1" applyBorder="1" applyAlignment="1">
      <alignment horizontal="left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166" fontId="3" fillId="0" borderId="1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wrapText="1"/>
    </xf>
    <xf numFmtId="166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/>
    <xf numFmtId="0" fontId="7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/>
    </xf>
    <xf numFmtId="168" fontId="13" fillId="0" borderId="1" xfId="2" applyNumberFormat="1" applyFont="1" applyFill="1" applyBorder="1" applyAlignment="1" applyProtection="1">
      <alignment vertical="center" wrapText="1"/>
      <protection hidden="1"/>
    </xf>
    <xf numFmtId="169" fontId="6" fillId="0" borderId="1" xfId="2" applyNumberFormat="1" applyFont="1" applyFill="1" applyBorder="1" applyAlignment="1" applyProtection="1">
      <alignment horizontal="left" wrapText="1"/>
      <protection hidden="1"/>
    </xf>
    <xf numFmtId="0" fontId="7" fillId="0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166" fontId="3" fillId="2" borderId="1" xfId="1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vertical="center"/>
    </xf>
    <xf numFmtId="166" fontId="3" fillId="2" borderId="1" xfId="0" applyNumberFormat="1" applyFont="1" applyFill="1" applyBorder="1" applyAlignment="1">
      <alignment vertical="center"/>
    </xf>
    <xf numFmtId="171" fontId="14" fillId="0" borderId="3" xfId="0" applyNumberFormat="1" applyFont="1" applyBorder="1" applyAlignment="1">
      <alignment horizontal="center" wrapText="1"/>
    </xf>
    <xf numFmtId="166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170" fontId="7" fillId="2" borderId="1" xfId="0" applyNumberFormat="1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 vertical="center"/>
    </xf>
    <xf numFmtId="168" fontId="13" fillId="2" borderId="1" xfId="2" applyNumberFormat="1" applyFont="1" applyFill="1" applyBorder="1" applyAlignment="1" applyProtection="1">
      <alignment vertical="center" wrapText="1"/>
      <protection hidden="1"/>
    </xf>
    <xf numFmtId="169" fontId="6" fillId="2" borderId="1" xfId="2" applyNumberFormat="1" applyFont="1" applyFill="1" applyBorder="1" applyAlignment="1" applyProtection="1">
      <alignment horizontal="left" wrapText="1"/>
      <protection hidden="1"/>
    </xf>
    <xf numFmtId="49" fontId="5" fillId="2" borderId="2" xfId="0" applyNumberFormat="1" applyFont="1" applyFill="1" applyBorder="1" applyAlignment="1">
      <alignment horizontal="center" vertical="center"/>
    </xf>
    <xf numFmtId="170" fontId="5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170" fontId="7" fillId="2" borderId="2" xfId="0" applyNumberFormat="1" applyFont="1" applyFill="1" applyBorder="1" applyAlignment="1">
      <alignment horizontal="center" vertical="center"/>
    </xf>
    <xf numFmtId="172" fontId="7" fillId="2" borderId="2" xfId="0" applyNumberFormat="1" applyFont="1" applyFill="1" applyBorder="1" applyAlignment="1">
      <alignment horizontal="center" vertical="center"/>
    </xf>
    <xf numFmtId="172" fontId="7" fillId="2" borderId="1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colors>
    <mruColors>
      <color rgb="FFFF00FF"/>
      <color rgb="FFCC66FF"/>
      <color rgb="FFEF2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tabSelected="1" view="pageBreakPreview" zoomScaleNormal="100" zoomScaleSheetLayoutView="100" workbookViewId="0">
      <selection activeCell="A3" sqref="A3:I3"/>
    </sheetView>
  </sheetViews>
  <sheetFormatPr defaultColWidth="9.140625" defaultRowHeight="11.25" x14ac:dyDescent="0.2"/>
  <cols>
    <col min="1" max="1" width="31.140625" style="1" customWidth="1"/>
    <col min="2" max="2" width="21.5703125" style="1" bestFit="1" customWidth="1"/>
    <col min="3" max="9" width="18.42578125" style="1" customWidth="1"/>
    <col min="10" max="16384" width="9.140625" style="1"/>
  </cols>
  <sheetData>
    <row r="1" spans="1:9" ht="12.75" x14ac:dyDescent="0.2">
      <c r="B1" s="2"/>
      <c r="C1" s="3"/>
      <c r="I1" s="2" t="s">
        <v>92</v>
      </c>
    </row>
    <row r="3" spans="1:9" ht="18.75" x14ac:dyDescent="0.2">
      <c r="A3" s="4" t="s">
        <v>176</v>
      </c>
      <c r="B3" s="4"/>
      <c r="C3" s="4"/>
      <c r="D3" s="4"/>
      <c r="E3" s="4"/>
      <c r="F3" s="4"/>
      <c r="G3" s="4"/>
      <c r="H3" s="4"/>
      <c r="I3" s="4"/>
    </row>
    <row r="4" spans="1:9" s="5" customFormat="1" ht="23.25" customHeight="1" x14ac:dyDescent="0.2">
      <c r="A4" s="69" t="s">
        <v>93</v>
      </c>
      <c r="B4" s="69"/>
      <c r="C4" s="69"/>
      <c r="D4" s="69"/>
      <c r="E4" s="69"/>
      <c r="F4" s="69"/>
      <c r="G4" s="69"/>
      <c r="H4" s="69"/>
      <c r="I4" s="69"/>
    </row>
    <row r="5" spans="1:9" ht="51" x14ac:dyDescent="0.2">
      <c r="A5" s="42" t="s">
        <v>91</v>
      </c>
      <c r="B5" s="6" t="s">
        <v>94</v>
      </c>
      <c r="C5" s="43" t="s">
        <v>177</v>
      </c>
      <c r="D5" s="44" t="s">
        <v>178</v>
      </c>
      <c r="E5" s="44" t="s">
        <v>179</v>
      </c>
      <c r="F5" s="44" t="s">
        <v>180</v>
      </c>
      <c r="G5" s="44" t="s">
        <v>181</v>
      </c>
      <c r="H5" s="44" t="s">
        <v>182</v>
      </c>
      <c r="I5" s="43" t="s">
        <v>185</v>
      </c>
    </row>
    <row r="6" spans="1:9" ht="14.25" customHeight="1" x14ac:dyDescent="0.2">
      <c r="A6" s="7" t="s">
        <v>49</v>
      </c>
      <c r="B6" s="8"/>
      <c r="C6" s="8"/>
      <c r="D6" s="9">
        <v>1</v>
      </c>
      <c r="E6" s="45">
        <v>2</v>
      </c>
      <c r="F6" s="45">
        <v>3</v>
      </c>
      <c r="G6" s="45">
        <v>4</v>
      </c>
      <c r="H6" s="45">
        <v>5</v>
      </c>
      <c r="I6" s="46"/>
    </row>
    <row r="7" spans="1:9" ht="11.25" hidden="1" customHeight="1" x14ac:dyDescent="0.2">
      <c r="A7" s="10" t="s">
        <v>38</v>
      </c>
      <c r="B7" s="11"/>
      <c r="C7" s="12">
        <f>C8+C25+C37</f>
        <v>3762093.9</v>
      </c>
      <c r="D7" s="12">
        <f t="shared" ref="D7:E7" si="0">D8+D25+D37</f>
        <v>4177519.9000000004</v>
      </c>
      <c r="E7" s="47">
        <f t="shared" si="0"/>
        <v>0</v>
      </c>
      <c r="F7" s="47"/>
      <c r="G7" s="47"/>
      <c r="H7" s="47"/>
      <c r="I7" s="47"/>
    </row>
    <row r="8" spans="1:9" ht="22.5" hidden="1" customHeight="1" x14ac:dyDescent="0.2">
      <c r="A8" s="10" t="s">
        <v>34</v>
      </c>
      <c r="B8" s="11"/>
      <c r="C8" s="12">
        <f>C9+C10+C11+C17+C23+C24</f>
        <v>128337</v>
      </c>
      <c r="D8" s="12">
        <f t="shared" ref="D8:E8" si="1">D9+D10+D11+D17+D23+D24</f>
        <v>128337</v>
      </c>
      <c r="E8" s="47">
        <f t="shared" si="1"/>
        <v>0</v>
      </c>
      <c r="F8" s="47"/>
      <c r="G8" s="47"/>
      <c r="H8" s="47"/>
      <c r="I8" s="47"/>
    </row>
    <row r="9" spans="1:9" hidden="1" x14ac:dyDescent="0.2">
      <c r="A9" s="13" t="s">
        <v>0</v>
      </c>
      <c r="B9" s="14"/>
      <c r="C9" s="14"/>
      <c r="D9" s="14"/>
      <c r="E9" s="48"/>
      <c r="F9" s="48"/>
      <c r="G9" s="48"/>
      <c r="H9" s="48"/>
      <c r="I9" s="48"/>
    </row>
    <row r="10" spans="1:9" ht="26.25" hidden="1" customHeight="1" x14ac:dyDescent="0.2">
      <c r="A10" s="13" t="s">
        <v>32</v>
      </c>
      <c r="B10" s="14"/>
      <c r="C10" s="14"/>
      <c r="D10" s="14"/>
      <c r="E10" s="48"/>
      <c r="F10" s="48"/>
      <c r="G10" s="48"/>
      <c r="H10" s="48"/>
      <c r="I10" s="48"/>
    </row>
    <row r="11" spans="1:9" hidden="1" x14ac:dyDescent="0.2">
      <c r="A11" s="13" t="s">
        <v>1</v>
      </c>
      <c r="B11" s="14"/>
      <c r="C11" s="14"/>
      <c r="D11" s="14"/>
      <c r="E11" s="48"/>
      <c r="F11" s="48"/>
      <c r="G11" s="48"/>
      <c r="H11" s="48"/>
      <c r="I11" s="48"/>
    </row>
    <row r="12" spans="1:9" ht="10.5" hidden="1" customHeight="1" x14ac:dyDescent="0.2">
      <c r="A12" s="13" t="s">
        <v>14</v>
      </c>
      <c r="B12" s="14"/>
      <c r="C12" s="14"/>
      <c r="D12" s="14"/>
      <c r="E12" s="48"/>
      <c r="F12" s="48"/>
      <c r="G12" s="48"/>
      <c r="H12" s="48"/>
      <c r="I12" s="48"/>
    </row>
    <row r="13" spans="1:9" s="17" customFormat="1" hidden="1" x14ac:dyDescent="0.2">
      <c r="A13" s="15" t="s">
        <v>21</v>
      </c>
      <c r="B13" s="16"/>
      <c r="C13" s="16">
        <v>254586.7</v>
      </c>
      <c r="D13" s="16">
        <v>254586.7</v>
      </c>
      <c r="E13" s="48"/>
      <c r="F13" s="48"/>
      <c r="G13" s="48"/>
      <c r="H13" s="48"/>
      <c r="I13" s="48"/>
    </row>
    <row r="14" spans="1:9" s="17" customFormat="1" hidden="1" x14ac:dyDescent="0.2">
      <c r="A14" s="15" t="s">
        <v>22</v>
      </c>
      <c r="B14" s="16"/>
      <c r="C14" s="16">
        <v>106747</v>
      </c>
      <c r="D14" s="16">
        <v>106747</v>
      </c>
      <c r="E14" s="48"/>
      <c r="F14" s="48"/>
      <c r="G14" s="48"/>
      <c r="H14" s="48"/>
      <c r="I14" s="48"/>
    </row>
    <row r="15" spans="1:9" s="17" customFormat="1" hidden="1" x14ac:dyDescent="0.2">
      <c r="A15" s="15" t="s">
        <v>23</v>
      </c>
      <c r="B15" s="16"/>
      <c r="C15" s="16">
        <v>231</v>
      </c>
      <c r="D15" s="16">
        <v>231</v>
      </c>
      <c r="E15" s="48"/>
      <c r="F15" s="48"/>
      <c r="G15" s="48"/>
      <c r="H15" s="48"/>
      <c r="I15" s="48"/>
    </row>
    <row r="16" spans="1:9" s="17" customFormat="1" ht="21" hidden="1" customHeight="1" x14ac:dyDescent="0.2">
      <c r="A16" s="15" t="s">
        <v>31</v>
      </c>
      <c r="B16" s="16"/>
      <c r="C16" s="16">
        <v>16150.7</v>
      </c>
      <c r="D16" s="16">
        <v>16150.7</v>
      </c>
      <c r="E16" s="48"/>
      <c r="F16" s="48"/>
      <c r="G16" s="48"/>
      <c r="H16" s="48"/>
      <c r="I16" s="48"/>
    </row>
    <row r="17" spans="1:9" hidden="1" x14ac:dyDescent="0.2">
      <c r="A17" s="13" t="s">
        <v>11</v>
      </c>
      <c r="B17" s="14"/>
      <c r="C17" s="14">
        <f>C19+C20+C21+C22</f>
        <v>105748</v>
      </c>
      <c r="D17" s="14">
        <f>D19+D20+D21+D22</f>
        <v>105748</v>
      </c>
      <c r="E17" s="48"/>
      <c r="F17" s="48"/>
      <c r="G17" s="48"/>
      <c r="H17" s="48"/>
      <c r="I17" s="48"/>
    </row>
    <row r="18" spans="1:9" hidden="1" x14ac:dyDescent="0.2">
      <c r="A18" s="13" t="s">
        <v>14</v>
      </c>
      <c r="B18" s="14"/>
      <c r="C18" s="14"/>
      <c r="D18" s="14"/>
      <c r="E18" s="48"/>
      <c r="F18" s="48"/>
      <c r="G18" s="48"/>
      <c r="H18" s="48"/>
      <c r="I18" s="48"/>
    </row>
    <row r="19" spans="1:9" s="17" customFormat="1" hidden="1" x14ac:dyDescent="0.2">
      <c r="A19" s="15" t="s">
        <v>15</v>
      </c>
      <c r="B19" s="16"/>
      <c r="C19" s="16">
        <v>17502</v>
      </c>
      <c r="D19" s="16">
        <v>17502</v>
      </c>
      <c r="E19" s="48"/>
      <c r="F19" s="48"/>
      <c r="G19" s="48"/>
      <c r="H19" s="48"/>
      <c r="I19" s="48"/>
    </row>
    <row r="20" spans="1:9" s="17" customFormat="1" hidden="1" x14ac:dyDescent="0.2">
      <c r="A20" s="15" t="s">
        <v>16</v>
      </c>
      <c r="B20" s="16"/>
      <c r="C20" s="16">
        <v>0</v>
      </c>
      <c r="D20" s="16">
        <v>0</v>
      </c>
      <c r="E20" s="48"/>
      <c r="F20" s="48"/>
      <c r="G20" s="48"/>
      <c r="H20" s="48"/>
      <c r="I20" s="48"/>
    </row>
    <row r="21" spans="1:9" s="17" customFormat="1" hidden="1" x14ac:dyDescent="0.2">
      <c r="A21" s="15" t="s">
        <v>17</v>
      </c>
      <c r="B21" s="16"/>
      <c r="C21" s="16">
        <v>0</v>
      </c>
      <c r="D21" s="16">
        <v>0</v>
      </c>
      <c r="E21" s="48"/>
      <c r="F21" s="48"/>
      <c r="G21" s="48"/>
      <c r="H21" s="48"/>
      <c r="I21" s="48"/>
    </row>
    <row r="22" spans="1:9" s="17" customFormat="1" hidden="1" x14ac:dyDescent="0.2">
      <c r="A22" s="15" t="s">
        <v>18</v>
      </c>
      <c r="B22" s="16"/>
      <c r="C22" s="16">
        <v>88246</v>
      </c>
      <c r="D22" s="16">
        <v>88246</v>
      </c>
      <c r="E22" s="48"/>
      <c r="F22" s="48"/>
      <c r="G22" s="48"/>
      <c r="H22" s="48"/>
      <c r="I22" s="48"/>
    </row>
    <row r="23" spans="1:9" hidden="1" x14ac:dyDescent="0.2">
      <c r="A23" s="13" t="s">
        <v>2</v>
      </c>
      <c r="B23" s="14"/>
      <c r="C23" s="14">
        <v>22589</v>
      </c>
      <c r="D23" s="14">
        <v>22589</v>
      </c>
      <c r="E23" s="48"/>
      <c r="F23" s="48"/>
      <c r="G23" s="48"/>
      <c r="H23" s="48"/>
      <c r="I23" s="48"/>
    </row>
    <row r="24" spans="1:9" ht="15" hidden="1" customHeight="1" x14ac:dyDescent="0.2">
      <c r="A24" s="13" t="s">
        <v>12</v>
      </c>
      <c r="B24" s="14"/>
      <c r="C24" s="14"/>
      <c r="D24" s="14"/>
      <c r="E24" s="48"/>
      <c r="F24" s="48"/>
      <c r="G24" s="48"/>
      <c r="H24" s="48"/>
      <c r="I24" s="48"/>
    </row>
    <row r="25" spans="1:9" s="20" customFormat="1" ht="21.75" hidden="1" customHeight="1" x14ac:dyDescent="0.15">
      <c r="A25" s="18" t="s">
        <v>33</v>
      </c>
      <c r="B25" s="19"/>
      <c r="C25" s="19">
        <f>C26+C27+C28+C29+C31+C32</f>
        <v>249982.5</v>
      </c>
      <c r="D25" s="19">
        <f>D26+D27+D28+D29+D31+D32</f>
        <v>255599.5</v>
      </c>
      <c r="E25" s="49">
        <f t="shared" ref="E25" si="2">E26+E27+E28+E29+E31+E32</f>
        <v>0</v>
      </c>
      <c r="F25" s="49"/>
      <c r="G25" s="49"/>
      <c r="H25" s="49"/>
      <c r="I25" s="49"/>
    </row>
    <row r="26" spans="1:9" ht="30.75" hidden="1" customHeight="1" x14ac:dyDescent="0.2">
      <c r="A26" s="13" t="s">
        <v>9</v>
      </c>
      <c r="B26" s="14"/>
      <c r="C26" s="14">
        <v>121350</v>
      </c>
      <c r="D26" s="14">
        <v>121350</v>
      </c>
      <c r="E26" s="48"/>
      <c r="F26" s="48"/>
      <c r="G26" s="48"/>
      <c r="H26" s="48"/>
      <c r="I26" s="48"/>
    </row>
    <row r="27" spans="1:9" ht="18.75" hidden="1" customHeight="1" x14ac:dyDescent="0.2">
      <c r="A27" s="13" t="s">
        <v>3</v>
      </c>
      <c r="B27" s="14"/>
      <c r="C27" s="14">
        <v>1494.1</v>
      </c>
      <c r="D27" s="14">
        <v>1494.1</v>
      </c>
      <c r="E27" s="48"/>
      <c r="F27" s="48"/>
      <c r="G27" s="48"/>
      <c r="H27" s="48"/>
      <c r="I27" s="48"/>
    </row>
    <row r="28" spans="1:9" ht="22.5" hidden="1" customHeight="1" x14ac:dyDescent="0.2">
      <c r="A28" s="13" t="s">
        <v>29</v>
      </c>
      <c r="B28" s="14"/>
      <c r="C28" s="14">
        <v>12838.4</v>
      </c>
      <c r="D28" s="14">
        <v>18455.400000000001</v>
      </c>
      <c r="E28" s="48"/>
      <c r="F28" s="48"/>
      <c r="G28" s="48"/>
      <c r="H28" s="48"/>
      <c r="I28" s="48"/>
    </row>
    <row r="29" spans="1:9" ht="22.5" hidden="1" customHeight="1" x14ac:dyDescent="0.2">
      <c r="A29" s="13" t="s">
        <v>19</v>
      </c>
      <c r="B29" s="14"/>
      <c r="C29" s="14">
        <v>56700</v>
      </c>
      <c r="D29" s="14">
        <v>56700</v>
      </c>
      <c r="E29" s="48"/>
      <c r="F29" s="48"/>
      <c r="G29" s="48"/>
      <c r="H29" s="48"/>
      <c r="I29" s="48"/>
    </row>
    <row r="30" spans="1:9" hidden="1" x14ac:dyDescent="0.2">
      <c r="A30" s="13" t="s">
        <v>20</v>
      </c>
      <c r="B30" s="14"/>
      <c r="C30" s="14"/>
      <c r="D30" s="14"/>
      <c r="E30" s="48"/>
      <c r="F30" s="48"/>
      <c r="G30" s="48"/>
      <c r="H30" s="48"/>
      <c r="I30" s="48"/>
    </row>
    <row r="31" spans="1:9" hidden="1" x14ac:dyDescent="0.2">
      <c r="A31" s="13" t="s">
        <v>30</v>
      </c>
      <c r="B31" s="14"/>
      <c r="C31" s="14">
        <v>57000</v>
      </c>
      <c r="D31" s="14">
        <v>57000</v>
      </c>
      <c r="E31" s="48"/>
      <c r="F31" s="48"/>
      <c r="G31" s="48"/>
      <c r="H31" s="48"/>
      <c r="I31" s="48"/>
    </row>
    <row r="32" spans="1:9" ht="12" hidden="1" customHeight="1" x14ac:dyDescent="0.2">
      <c r="A32" s="13" t="s">
        <v>4</v>
      </c>
      <c r="B32" s="14"/>
      <c r="C32" s="14">
        <v>600</v>
      </c>
      <c r="D32" s="14">
        <v>600</v>
      </c>
      <c r="E32" s="48"/>
      <c r="F32" s="48"/>
      <c r="G32" s="48"/>
      <c r="H32" s="48"/>
      <c r="I32" s="48"/>
    </row>
    <row r="33" spans="1:9" ht="22.5" hidden="1" customHeight="1" x14ac:dyDescent="0.2">
      <c r="A33" s="13" t="s">
        <v>13</v>
      </c>
      <c r="B33" s="14"/>
      <c r="C33" s="14"/>
      <c r="D33" s="14"/>
      <c r="E33" s="48"/>
      <c r="F33" s="48"/>
      <c r="G33" s="48"/>
      <c r="H33" s="48"/>
      <c r="I33" s="48"/>
    </row>
    <row r="34" spans="1:9" s="20" customFormat="1" ht="25.5" hidden="1" customHeight="1" x14ac:dyDescent="0.15">
      <c r="A34" s="21" t="s">
        <v>10</v>
      </c>
      <c r="B34" s="22"/>
      <c r="C34" s="22">
        <f t="shared" ref="C34:D34" si="3">C35+C36</f>
        <v>378319.5</v>
      </c>
      <c r="D34" s="22">
        <f t="shared" si="3"/>
        <v>383936.5</v>
      </c>
      <c r="E34" s="50"/>
      <c r="F34" s="50"/>
      <c r="G34" s="50"/>
      <c r="H34" s="50"/>
      <c r="I34" s="50"/>
    </row>
    <row r="35" spans="1:9" ht="22.5" hidden="1" x14ac:dyDescent="0.2">
      <c r="A35" s="23" t="s">
        <v>5</v>
      </c>
      <c r="B35" s="24"/>
      <c r="C35" s="24">
        <f>C9+C10+C11+C17+C23+C24</f>
        <v>128337</v>
      </c>
      <c r="D35" s="24">
        <f>D9+D10+D11+D17+D23+D24</f>
        <v>128337</v>
      </c>
      <c r="E35" s="51"/>
      <c r="F35" s="51"/>
      <c r="G35" s="51"/>
      <c r="H35" s="51"/>
      <c r="I35" s="51"/>
    </row>
    <row r="36" spans="1:9" ht="27.75" hidden="1" customHeight="1" x14ac:dyDescent="0.2">
      <c r="A36" s="23" t="s">
        <v>6</v>
      </c>
      <c r="B36" s="24"/>
      <c r="C36" s="24">
        <f>C26+C27+C28+C29+C31+C32</f>
        <v>249982.5</v>
      </c>
      <c r="D36" s="24">
        <f>D26+D27+D28+D29+D31+D32</f>
        <v>255599.5</v>
      </c>
      <c r="E36" s="51"/>
      <c r="F36" s="51"/>
      <c r="G36" s="51"/>
      <c r="H36" s="51"/>
      <c r="I36" s="51"/>
    </row>
    <row r="37" spans="1:9" s="20" customFormat="1" ht="10.5" hidden="1" x14ac:dyDescent="0.15">
      <c r="A37" s="21" t="s">
        <v>35</v>
      </c>
      <c r="B37" s="25"/>
      <c r="C37" s="25">
        <f>C38+C39+C40+C41+C42+C43</f>
        <v>3383774.4</v>
      </c>
      <c r="D37" s="25">
        <f>D38+D39+D40+D41+D42+D43</f>
        <v>3793583.4000000004</v>
      </c>
      <c r="E37" s="52">
        <f t="shared" ref="E37" si="4">E38+E39+E40+E41+E42+E43</f>
        <v>0</v>
      </c>
      <c r="F37" s="52"/>
      <c r="G37" s="52"/>
      <c r="H37" s="52"/>
      <c r="I37" s="52"/>
    </row>
    <row r="38" spans="1:9" hidden="1" x14ac:dyDescent="0.2">
      <c r="A38" s="26" t="s">
        <v>24</v>
      </c>
      <c r="B38" s="14"/>
      <c r="C38" s="14">
        <v>94763.1</v>
      </c>
      <c r="D38" s="14">
        <v>94763.1</v>
      </c>
      <c r="E38" s="48"/>
      <c r="F38" s="48"/>
      <c r="G38" s="48"/>
      <c r="H38" s="48"/>
      <c r="I38" s="48"/>
    </row>
    <row r="39" spans="1:9" hidden="1" x14ac:dyDescent="0.2">
      <c r="A39" s="26" t="s">
        <v>25</v>
      </c>
      <c r="B39" s="14"/>
      <c r="C39" s="14">
        <v>862590.8</v>
      </c>
      <c r="D39" s="14">
        <v>1269089.3</v>
      </c>
      <c r="E39" s="48"/>
      <c r="F39" s="48"/>
      <c r="G39" s="48"/>
      <c r="H39" s="48"/>
      <c r="I39" s="48"/>
    </row>
    <row r="40" spans="1:9" hidden="1" x14ac:dyDescent="0.2">
      <c r="A40" s="26" t="s">
        <v>26</v>
      </c>
      <c r="B40" s="14"/>
      <c r="C40" s="14">
        <v>2425265.7000000002</v>
      </c>
      <c r="D40" s="14">
        <v>2425312.2999999998</v>
      </c>
      <c r="E40" s="48"/>
      <c r="F40" s="48"/>
      <c r="G40" s="48"/>
      <c r="H40" s="48"/>
      <c r="I40" s="48"/>
    </row>
    <row r="41" spans="1:9" hidden="1" x14ac:dyDescent="0.2">
      <c r="A41" s="26" t="s">
        <v>27</v>
      </c>
      <c r="B41" s="14"/>
      <c r="C41" s="14">
        <v>1154.8</v>
      </c>
      <c r="D41" s="14">
        <v>4418.7</v>
      </c>
      <c r="E41" s="48"/>
      <c r="F41" s="48"/>
      <c r="G41" s="48"/>
      <c r="H41" s="48"/>
      <c r="I41" s="48"/>
    </row>
    <row r="42" spans="1:9" hidden="1" x14ac:dyDescent="0.2">
      <c r="A42" s="26" t="s">
        <v>28</v>
      </c>
      <c r="B42" s="14"/>
      <c r="C42" s="14"/>
      <c r="D42" s="14"/>
      <c r="E42" s="48"/>
      <c r="F42" s="48"/>
      <c r="G42" s="48"/>
      <c r="H42" s="48"/>
      <c r="I42" s="48"/>
    </row>
    <row r="43" spans="1:9" ht="16.5" hidden="1" customHeight="1" x14ac:dyDescent="0.2">
      <c r="A43" s="27" t="s">
        <v>13</v>
      </c>
      <c r="B43" s="28"/>
      <c r="C43" s="28">
        <v>0</v>
      </c>
      <c r="D43" s="28">
        <v>0</v>
      </c>
      <c r="E43" s="48"/>
      <c r="F43" s="48"/>
      <c r="G43" s="48"/>
      <c r="H43" s="48"/>
      <c r="I43" s="48"/>
    </row>
    <row r="44" spans="1:9" ht="22.5" hidden="1" x14ac:dyDescent="0.2">
      <c r="A44" s="23" t="s">
        <v>7</v>
      </c>
      <c r="B44" s="14"/>
      <c r="C44" s="14"/>
      <c r="D44" s="14" t="e">
        <f>#REF!</f>
        <v>#REF!</v>
      </c>
      <c r="E44" s="48"/>
      <c r="F44" s="48"/>
      <c r="G44" s="48"/>
      <c r="H44" s="48"/>
      <c r="I44" s="48"/>
    </row>
    <row r="45" spans="1:9" s="20" customFormat="1" ht="10.5" hidden="1" x14ac:dyDescent="0.15">
      <c r="A45" s="21" t="s">
        <v>8</v>
      </c>
      <c r="B45" s="19"/>
      <c r="C45" s="19">
        <f t="shared" ref="C45:D45" si="5">C34+C37+C44</f>
        <v>3762093.9</v>
      </c>
      <c r="D45" s="19" t="e">
        <f t="shared" si="5"/>
        <v>#REF!</v>
      </c>
      <c r="E45" s="49"/>
      <c r="F45" s="49"/>
      <c r="G45" s="49"/>
      <c r="H45" s="49"/>
      <c r="I45" s="49"/>
    </row>
    <row r="46" spans="1:9" s="20" customFormat="1" ht="18" customHeight="1" x14ac:dyDescent="0.15">
      <c r="A46" s="29" t="s">
        <v>38</v>
      </c>
      <c r="B46" s="30"/>
      <c r="C46" s="30">
        <f t="shared" ref="C46:I46" si="6">C47+C64+C74</f>
        <v>12293107.300000001</v>
      </c>
      <c r="D46" s="30">
        <f t="shared" si="6"/>
        <v>12293107.300000001</v>
      </c>
      <c r="E46" s="30">
        <f t="shared" si="6"/>
        <v>12293107.300000001</v>
      </c>
      <c r="F46" s="30">
        <f t="shared" si="6"/>
        <v>12293107.300000001</v>
      </c>
      <c r="G46" s="30">
        <f t="shared" si="6"/>
        <v>14668483.399999999</v>
      </c>
      <c r="H46" s="30">
        <f t="shared" si="6"/>
        <v>15053594.600000001</v>
      </c>
      <c r="I46" s="30">
        <f t="shared" si="6"/>
        <v>15053594.600000001</v>
      </c>
    </row>
    <row r="47" spans="1:9" s="20" customFormat="1" ht="12.75" x14ac:dyDescent="0.15">
      <c r="A47" s="29" t="s">
        <v>34</v>
      </c>
      <c r="B47" s="30"/>
      <c r="C47" s="30">
        <f t="shared" ref="C47:I47" si="7">C48+C49+C51+C57+C62+C63</f>
        <v>4750459.7</v>
      </c>
      <c r="D47" s="30">
        <f t="shared" si="7"/>
        <v>4750459.7</v>
      </c>
      <c r="E47" s="30">
        <f t="shared" si="7"/>
        <v>4750459.7</v>
      </c>
      <c r="F47" s="30">
        <f t="shared" si="7"/>
        <v>4750459.7</v>
      </c>
      <c r="G47" s="30">
        <f t="shared" si="7"/>
        <v>5062922.7</v>
      </c>
      <c r="H47" s="30">
        <f t="shared" si="7"/>
        <v>4984834.7</v>
      </c>
      <c r="I47" s="30">
        <f t="shared" si="7"/>
        <v>4984834.7</v>
      </c>
    </row>
    <row r="48" spans="1:9" s="20" customFormat="1" ht="22.5" x14ac:dyDescent="0.2">
      <c r="A48" s="31" t="s">
        <v>0</v>
      </c>
      <c r="B48" s="53" t="s">
        <v>146</v>
      </c>
      <c r="C48" s="32">
        <v>3959541</v>
      </c>
      <c r="D48" s="32">
        <v>3959541</v>
      </c>
      <c r="E48" s="32">
        <v>3959541</v>
      </c>
      <c r="F48" s="32">
        <v>3959541</v>
      </c>
      <c r="G48" s="32">
        <v>4264842.5</v>
      </c>
      <c r="H48" s="32">
        <v>4180919.6</v>
      </c>
      <c r="I48" s="32">
        <v>4180919.6</v>
      </c>
    </row>
    <row r="49" spans="1:9" s="20" customFormat="1" ht="38.25" x14ac:dyDescent="0.2">
      <c r="A49" s="31" t="s">
        <v>32</v>
      </c>
      <c r="B49" s="53" t="s">
        <v>147</v>
      </c>
      <c r="C49" s="32">
        <f t="shared" ref="C49:I49" si="8">C50</f>
        <v>28273.5</v>
      </c>
      <c r="D49" s="32">
        <f t="shared" si="8"/>
        <v>28273.5</v>
      </c>
      <c r="E49" s="32">
        <f t="shared" si="8"/>
        <v>28273.5</v>
      </c>
      <c r="F49" s="32">
        <f t="shared" si="8"/>
        <v>28273.5</v>
      </c>
      <c r="G49" s="32">
        <f t="shared" si="8"/>
        <v>35628.199999999997</v>
      </c>
      <c r="H49" s="32">
        <f t="shared" si="8"/>
        <v>35628.199999999997</v>
      </c>
      <c r="I49" s="32">
        <f t="shared" si="8"/>
        <v>35628.199999999997</v>
      </c>
    </row>
    <row r="50" spans="1:9" s="20" customFormat="1" ht="38.25" x14ac:dyDescent="0.2">
      <c r="A50" s="31" t="s">
        <v>160</v>
      </c>
      <c r="B50" s="53" t="s">
        <v>148</v>
      </c>
      <c r="C50" s="32">
        <v>28273.5</v>
      </c>
      <c r="D50" s="32">
        <v>28273.5</v>
      </c>
      <c r="E50" s="32">
        <v>28273.5</v>
      </c>
      <c r="F50" s="32">
        <v>28273.5</v>
      </c>
      <c r="G50" s="32">
        <v>35628.199999999997</v>
      </c>
      <c r="H50" s="32">
        <v>35628.199999999997</v>
      </c>
      <c r="I50" s="32">
        <v>35628.199999999997</v>
      </c>
    </row>
    <row r="51" spans="1:9" s="20" customFormat="1" ht="22.5" x14ac:dyDescent="0.2">
      <c r="A51" s="31" t="s">
        <v>1</v>
      </c>
      <c r="B51" s="53" t="s">
        <v>149</v>
      </c>
      <c r="C51" s="32">
        <f t="shared" ref="C51:I51" si="9">C53+C54+C55+C56</f>
        <v>599264</v>
      </c>
      <c r="D51" s="32">
        <f t="shared" si="9"/>
        <v>599264</v>
      </c>
      <c r="E51" s="32">
        <f t="shared" si="9"/>
        <v>599264</v>
      </c>
      <c r="F51" s="32">
        <f t="shared" si="9"/>
        <v>599264</v>
      </c>
      <c r="G51" s="32">
        <f t="shared" si="9"/>
        <v>599264</v>
      </c>
      <c r="H51" s="32">
        <f t="shared" si="9"/>
        <v>577980</v>
      </c>
      <c r="I51" s="32">
        <f t="shared" si="9"/>
        <v>577980</v>
      </c>
    </row>
    <row r="52" spans="1:9" s="20" customFormat="1" ht="12.75" x14ac:dyDescent="0.2">
      <c r="A52" s="31" t="s">
        <v>14</v>
      </c>
      <c r="B52" s="19"/>
      <c r="C52" s="32"/>
      <c r="D52" s="32"/>
      <c r="E52" s="32"/>
      <c r="F52" s="32"/>
      <c r="G52" s="32"/>
      <c r="H52" s="32"/>
      <c r="I52" s="32"/>
    </row>
    <row r="53" spans="1:9" s="20" customFormat="1" ht="22.5" x14ac:dyDescent="0.2">
      <c r="A53" s="33" t="s">
        <v>21</v>
      </c>
      <c r="B53" s="53" t="s">
        <v>150</v>
      </c>
      <c r="C53" s="32">
        <v>575000</v>
      </c>
      <c r="D53" s="32">
        <v>575000</v>
      </c>
      <c r="E53" s="32">
        <v>575000</v>
      </c>
      <c r="F53" s="32">
        <v>575000</v>
      </c>
      <c r="G53" s="32">
        <v>575000</v>
      </c>
      <c r="H53" s="32">
        <v>575000</v>
      </c>
      <c r="I53" s="32">
        <v>575000</v>
      </c>
    </row>
    <row r="54" spans="1:9" s="20" customFormat="1" ht="22.5" x14ac:dyDescent="0.2">
      <c r="A54" s="33" t="s">
        <v>22</v>
      </c>
      <c r="B54" s="53" t="s">
        <v>151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</row>
    <row r="55" spans="1:9" s="20" customFormat="1" ht="22.5" x14ac:dyDescent="0.2">
      <c r="A55" s="33" t="s">
        <v>23</v>
      </c>
      <c r="B55" s="53" t="s">
        <v>152</v>
      </c>
      <c r="C55" s="32">
        <v>154</v>
      </c>
      <c r="D55" s="32">
        <v>154</v>
      </c>
      <c r="E55" s="32">
        <v>154</v>
      </c>
      <c r="F55" s="32">
        <v>154</v>
      </c>
      <c r="G55" s="32">
        <v>154</v>
      </c>
      <c r="H55" s="32">
        <v>154</v>
      </c>
      <c r="I55" s="32">
        <v>154</v>
      </c>
    </row>
    <row r="56" spans="1:9" s="20" customFormat="1" ht="38.25" x14ac:dyDescent="0.2">
      <c r="A56" s="33" t="s">
        <v>31</v>
      </c>
      <c r="B56" s="53" t="s">
        <v>153</v>
      </c>
      <c r="C56" s="32">
        <v>24110</v>
      </c>
      <c r="D56" s="32">
        <v>24110</v>
      </c>
      <c r="E56" s="32">
        <v>24110</v>
      </c>
      <c r="F56" s="32">
        <v>24110</v>
      </c>
      <c r="G56" s="32">
        <v>24110</v>
      </c>
      <c r="H56" s="32">
        <v>2826</v>
      </c>
      <c r="I56" s="32">
        <v>2826</v>
      </c>
    </row>
    <row r="57" spans="1:9" s="20" customFormat="1" ht="22.5" x14ac:dyDescent="0.2">
      <c r="A57" s="31" t="s">
        <v>11</v>
      </c>
      <c r="B57" s="53" t="s">
        <v>154</v>
      </c>
      <c r="C57" s="32">
        <f t="shared" ref="C57:I57" si="10">C59+C60+C61</f>
        <v>130205</v>
      </c>
      <c r="D57" s="32">
        <f t="shared" si="10"/>
        <v>130205</v>
      </c>
      <c r="E57" s="32">
        <f t="shared" si="10"/>
        <v>130205</v>
      </c>
      <c r="F57" s="32">
        <f t="shared" si="10"/>
        <v>130205</v>
      </c>
      <c r="G57" s="32">
        <f t="shared" si="10"/>
        <v>130205</v>
      </c>
      <c r="H57" s="32">
        <f t="shared" si="10"/>
        <v>157323.9</v>
      </c>
      <c r="I57" s="32">
        <f t="shared" si="10"/>
        <v>157323.9</v>
      </c>
    </row>
    <row r="58" spans="1:9" s="20" customFormat="1" ht="12.75" x14ac:dyDescent="0.2">
      <c r="A58" s="31" t="s">
        <v>14</v>
      </c>
      <c r="B58" s="19"/>
      <c r="C58" s="32"/>
      <c r="D58" s="32"/>
      <c r="E58" s="32"/>
      <c r="F58" s="32"/>
      <c r="G58" s="32"/>
      <c r="H58" s="32"/>
      <c r="I58" s="32"/>
    </row>
    <row r="59" spans="1:9" s="20" customFormat="1" ht="25.5" x14ac:dyDescent="0.2">
      <c r="A59" s="33" t="s">
        <v>15</v>
      </c>
      <c r="B59" s="53" t="s">
        <v>155</v>
      </c>
      <c r="C59" s="32">
        <v>33150</v>
      </c>
      <c r="D59" s="32">
        <v>33150</v>
      </c>
      <c r="E59" s="32">
        <v>33150</v>
      </c>
      <c r="F59" s="32">
        <v>33150</v>
      </c>
      <c r="G59" s="32">
        <v>33150</v>
      </c>
      <c r="H59" s="32">
        <v>44200</v>
      </c>
      <c r="I59" s="32">
        <v>44200</v>
      </c>
    </row>
    <row r="60" spans="1:9" s="20" customFormat="1" ht="22.5" x14ac:dyDescent="0.2">
      <c r="A60" s="33" t="s">
        <v>90</v>
      </c>
      <c r="B60" s="53" t="s">
        <v>156</v>
      </c>
      <c r="C60" s="32">
        <v>39140</v>
      </c>
      <c r="D60" s="32">
        <v>39140</v>
      </c>
      <c r="E60" s="32">
        <v>39140</v>
      </c>
      <c r="F60" s="32">
        <v>39140</v>
      </c>
      <c r="G60" s="32">
        <v>39140</v>
      </c>
      <c r="H60" s="32">
        <v>36922.400000000001</v>
      </c>
      <c r="I60" s="32">
        <v>36922.400000000001</v>
      </c>
    </row>
    <row r="61" spans="1:9" s="20" customFormat="1" ht="22.5" x14ac:dyDescent="0.2">
      <c r="A61" s="33" t="s">
        <v>18</v>
      </c>
      <c r="B61" s="53" t="s">
        <v>157</v>
      </c>
      <c r="C61" s="32">
        <v>57915</v>
      </c>
      <c r="D61" s="32">
        <v>57915</v>
      </c>
      <c r="E61" s="32">
        <v>57915</v>
      </c>
      <c r="F61" s="32">
        <v>57915</v>
      </c>
      <c r="G61" s="32">
        <v>57915</v>
      </c>
      <c r="H61" s="32">
        <v>76201.5</v>
      </c>
      <c r="I61" s="32">
        <v>76201.5</v>
      </c>
    </row>
    <row r="62" spans="1:9" s="20" customFormat="1" ht="22.5" x14ac:dyDescent="0.2">
      <c r="A62" s="31" t="s">
        <v>2</v>
      </c>
      <c r="B62" s="53" t="s">
        <v>158</v>
      </c>
      <c r="C62" s="32">
        <v>33176.199999999997</v>
      </c>
      <c r="D62" s="32">
        <v>33176.199999999997</v>
      </c>
      <c r="E62" s="32">
        <v>33176.199999999997</v>
      </c>
      <c r="F62" s="32">
        <v>33176.199999999997</v>
      </c>
      <c r="G62" s="32">
        <v>32983</v>
      </c>
      <c r="H62" s="32">
        <v>32983</v>
      </c>
      <c r="I62" s="32">
        <v>32983</v>
      </c>
    </row>
    <row r="63" spans="1:9" s="20" customFormat="1" ht="25.5" x14ac:dyDescent="0.2">
      <c r="A63" s="31" t="s">
        <v>12</v>
      </c>
      <c r="B63" s="53" t="s">
        <v>159</v>
      </c>
      <c r="C63" s="32">
        <v>0</v>
      </c>
      <c r="D63" s="32">
        <v>0</v>
      </c>
      <c r="E63" s="32">
        <v>0</v>
      </c>
      <c r="F63" s="32">
        <v>0</v>
      </c>
      <c r="G63" s="32">
        <v>0</v>
      </c>
      <c r="H63" s="32">
        <v>0</v>
      </c>
      <c r="I63" s="32">
        <v>0</v>
      </c>
    </row>
    <row r="64" spans="1:9" s="20" customFormat="1" ht="12.75" x14ac:dyDescent="0.2">
      <c r="A64" s="34" t="s">
        <v>33</v>
      </c>
      <c r="B64" s="54"/>
      <c r="C64" s="30">
        <f t="shared" ref="C64:I64" si="11">C65+C66+C67+C68+C69+C70</f>
        <v>232572.2</v>
      </c>
      <c r="D64" s="30">
        <f t="shared" si="11"/>
        <v>232572.2</v>
      </c>
      <c r="E64" s="30">
        <f t="shared" si="11"/>
        <v>232572.2</v>
      </c>
      <c r="F64" s="30">
        <f t="shared" si="11"/>
        <v>232572.2</v>
      </c>
      <c r="G64" s="30">
        <f t="shared" si="11"/>
        <v>320776.59999999998</v>
      </c>
      <c r="H64" s="30">
        <f t="shared" si="11"/>
        <v>398864.5</v>
      </c>
      <c r="I64" s="30">
        <f t="shared" si="11"/>
        <v>398864.5</v>
      </c>
    </row>
    <row r="65" spans="1:9" s="20" customFormat="1" ht="25.5" x14ac:dyDescent="0.2">
      <c r="A65" s="31" t="s">
        <v>9</v>
      </c>
      <c r="B65" s="53" t="s">
        <v>161</v>
      </c>
      <c r="C65" s="32">
        <v>147570</v>
      </c>
      <c r="D65" s="32">
        <v>147570</v>
      </c>
      <c r="E65" s="32">
        <v>147570</v>
      </c>
      <c r="F65" s="32">
        <v>147570</v>
      </c>
      <c r="G65" s="32">
        <v>214300</v>
      </c>
      <c r="H65" s="32">
        <v>263554.5</v>
      </c>
      <c r="I65" s="32">
        <v>263554.5</v>
      </c>
    </row>
    <row r="66" spans="1:9" s="20" customFormat="1" ht="25.5" x14ac:dyDescent="0.2">
      <c r="A66" s="31" t="s">
        <v>3</v>
      </c>
      <c r="B66" s="53" t="s">
        <v>162</v>
      </c>
      <c r="C66" s="32">
        <v>7187.9</v>
      </c>
      <c r="D66" s="32">
        <v>7187.9</v>
      </c>
      <c r="E66" s="32">
        <v>7187.9</v>
      </c>
      <c r="F66" s="32">
        <v>7187.9</v>
      </c>
      <c r="G66" s="32">
        <v>7187.9</v>
      </c>
      <c r="H66" s="32">
        <v>1518.1</v>
      </c>
      <c r="I66" s="32">
        <v>1518.1</v>
      </c>
    </row>
    <row r="67" spans="1:9" s="20" customFormat="1" ht="25.5" x14ac:dyDescent="0.2">
      <c r="A67" s="31" t="s">
        <v>29</v>
      </c>
      <c r="B67" s="53" t="s">
        <v>163</v>
      </c>
      <c r="C67" s="32">
        <v>450</v>
      </c>
      <c r="D67" s="32">
        <v>450</v>
      </c>
      <c r="E67" s="32">
        <v>450</v>
      </c>
      <c r="F67" s="32">
        <v>450</v>
      </c>
      <c r="G67" s="32">
        <v>4291</v>
      </c>
      <c r="H67" s="32">
        <v>5757.2</v>
      </c>
      <c r="I67" s="32">
        <v>5757.2</v>
      </c>
    </row>
    <row r="68" spans="1:9" s="20" customFormat="1" ht="25.5" x14ac:dyDescent="0.2">
      <c r="A68" s="31" t="s">
        <v>19</v>
      </c>
      <c r="B68" s="53" t="s">
        <v>164</v>
      </c>
      <c r="C68" s="32">
        <v>66700.100000000006</v>
      </c>
      <c r="D68" s="32">
        <v>66700.100000000006</v>
      </c>
      <c r="E68" s="32">
        <v>66700.100000000006</v>
      </c>
      <c r="F68" s="32">
        <v>66700.100000000006</v>
      </c>
      <c r="G68" s="32">
        <v>77481.899999999994</v>
      </c>
      <c r="H68" s="32">
        <v>81344.100000000006</v>
      </c>
      <c r="I68" s="32">
        <v>81344.100000000006</v>
      </c>
    </row>
    <row r="69" spans="1:9" s="20" customFormat="1" ht="25.5" x14ac:dyDescent="0.2">
      <c r="A69" s="31" t="s">
        <v>30</v>
      </c>
      <c r="B69" s="53" t="s">
        <v>165</v>
      </c>
      <c r="C69" s="32">
        <v>10604.2</v>
      </c>
      <c r="D69" s="32">
        <v>10604.2</v>
      </c>
      <c r="E69" s="32">
        <v>10604.2</v>
      </c>
      <c r="F69" s="32">
        <v>10604.2</v>
      </c>
      <c r="G69" s="32">
        <v>17455.8</v>
      </c>
      <c r="H69" s="32">
        <v>46630.6</v>
      </c>
      <c r="I69" s="32">
        <v>46630.6</v>
      </c>
    </row>
    <row r="70" spans="1:9" s="20" customFormat="1" ht="22.5" x14ac:dyDescent="0.2">
      <c r="A70" s="31" t="s">
        <v>4</v>
      </c>
      <c r="B70" s="53" t="s">
        <v>166</v>
      </c>
      <c r="C70" s="32">
        <v>60</v>
      </c>
      <c r="D70" s="32">
        <v>60</v>
      </c>
      <c r="E70" s="32">
        <v>60</v>
      </c>
      <c r="F70" s="32">
        <v>60</v>
      </c>
      <c r="G70" s="32">
        <v>60</v>
      </c>
      <c r="H70" s="32">
        <v>60</v>
      </c>
      <c r="I70" s="32">
        <v>60</v>
      </c>
    </row>
    <row r="71" spans="1:9" s="20" customFormat="1" ht="25.5" x14ac:dyDescent="0.2">
      <c r="A71" s="35" t="s">
        <v>10</v>
      </c>
      <c r="B71" s="53"/>
      <c r="C71" s="30">
        <f t="shared" ref="C71:I71" si="12">C72+C73</f>
        <v>4983031.9000000004</v>
      </c>
      <c r="D71" s="30">
        <f t="shared" si="12"/>
        <v>4983031.9000000004</v>
      </c>
      <c r="E71" s="30">
        <f t="shared" si="12"/>
        <v>4983031.9000000004</v>
      </c>
      <c r="F71" s="30">
        <f t="shared" si="12"/>
        <v>4983031.9000000004</v>
      </c>
      <c r="G71" s="30">
        <f t="shared" si="12"/>
        <v>5383699.2999999998</v>
      </c>
      <c r="H71" s="30">
        <f t="shared" si="12"/>
        <v>5383699.2000000002</v>
      </c>
      <c r="I71" s="30">
        <f t="shared" si="12"/>
        <v>5383699.2000000002</v>
      </c>
    </row>
    <row r="72" spans="1:9" s="20" customFormat="1" ht="25.5" x14ac:dyDescent="0.15">
      <c r="A72" s="36" t="s">
        <v>5</v>
      </c>
      <c r="B72" s="30"/>
      <c r="C72" s="32">
        <f t="shared" ref="C72:I72" si="13">C47</f>
        <v>4750459.7</v>
      </c>
      <c r="D72" s="32">
        <f t="shared" si="13"/>
        <v>4750459.7</v>
      </c>
      <c r="E72" s="32">
        <f t="shared" si="13"/>
        <v>4750459.7</v>
      </c>
      <c r="F72" s="32">
        <f t="shared" si="13"/>
        <v>4750459.7</v>
      </c>
      <c r="G72" s="32">
        <f t="shared" si="13"/>
        <v>5062922.7</v>
      </c>
      <c r="H72" s="32">
        <f t="shared" si="13"/>
        <v>4984834.7</v>
      </c>
      <c r="I72" s="32">
        <f t="shared" si="13"/>
        <v>4984834.7</v>
      </c>
    </row>
    <row r="73" spans="1:9" s="20" customFormat="1" ht="25.5" x14ac:dyDescent="0.15">
      <c r="A73" s="36" t="s">
        <v>6</v>
      </c>
      <c r="B73" s="30"/>
      <c r="C73" s="32">
        <f t="shared" ref="C73:I73" si="14">C64</f>
        <v>232572.2</v>
      </c>
      <c r="D73" s="32">
        <f t="shared" si="14"/>
        <v>232572.2</v>
      </c>
      <c r="E73" s="32">
        <f t="shared" si="14"/>
        <v>232572.2</v>
      </c>
      <c r="F73" s="32">
        <f t="shared" si="14"/>
        <v>232572.2</v>
      </c>
      <c r="G73" s="32">
        <f t="shared" si="14"/>
        <v>320776.59999999998</v>
      </c>
      <c r="H73" s="32">
        <f t="shared" si="14"/>
        <v>398864.5</v>
      </c>
      <c r="I73" s="32">
        <f t="shared" si="14"/>
        <v>398864.5</v>
      </c>
    </row>
    <row r="74" spans="1:9" s="20" customFormat="1" ht="22.5" x14ac:dyDescent="0.2">
      <c r="A74" s="35" t="s">
        <v>35</v>
      </c>
      <c r="B74" s="53" t="s">
        <v>167</v>
      </c>
      <c r="C74" s="30">
        <f t="shared" ref="C74:I74" si="15">C75+C76+C77+C78+C79+C80</f>
        <v>7310075.3999999994</v>
      </c>
      <c r="D74" s="30">
        <f t="shared" si="15"/>
        <v>7310075.3999999994</v>
      </c>
      <c r="E74" s="30">
        <f t="shared" si="15"/>
        <v>7310075.3999999994</v>
      </c>
      <c r="F74" s="30">
        <f t="shared" si="15"/>
        <v>7310075.3999999994</v>
      </c>
      <c r="G74" s="30">
        <f t="shared" si="15"/>
        <v>9284784.0999999996</v>
      </c>
      <c r="H74" s="30">
        <f t="shared" si="15"/>
        <v>9669895.4000000004</v>
      </c>
      <c r="I74" s="30">
        <f t="shared" si="15"/>
        <v>9669895.4000000004</v>
      </c>
    </row>
    <row r="75" spans="1:9" s="20" customFormat="1" ht="22.5" x14ac:dyDescent="0.2">
      <c r="A75" s="37" t="s">
        <v>24</v>
      </c>
      <c r="B75" s="53" t="s">
        <v>168</v>
      </c>
      <c r="C75" s="32">
        <v>168381.1</v>
      </c>
      <c r="D75" s="32">
        <v>168381.1</v>
      </c>
      <c r="E75" s="32">
        <v>168381.1</v>
      </c>
      <c r="F75" s="32">
        <v>168381.1</v>
      </c>
      <c r="G75" s="32">
        <v>274725.59999999998</v>
      </c>
      <c r="H75" s="32">
        <v>274725.59999999998</v>
      </c>
      <c r="I75" s="32">
        <v>274725.59999999998</v>
      </c>
    </row>
    <row r="76" spans="1:9" s="20" customFormat="1" ht="22.5" x14ac:dyDescent="0.2">
      <c r="A76" s="37" t="s">
        <v>25</v>
      </c>
      <c r="B76" s="53" t="s">
        <v>169</v>
      </c>
      <c r="C76" s="32">
        <v>2728253.5</v>
      </c>
      <c r="D76" s="32">
        <v>2728253.5</v>
      </c>
      <c r="E76" s="32">
        <v>2728253.5</v>
      </c>
      <c r="F76" s="32">
        <v>2728253.5</v>
      </c>
      <c r="G76" s="32">
        <v>4307368.0999999996</v>
      </c>
      <c r="H76" s="32">
        <v>4842169.4000000004</v>
      </c>
      <c r="I76" s="32">
        <v>4842169.4000000004</v>
      </c>
    </row>
    <row r="77" spans="1:9" s="20" customFormat="1" ht="22.5" x14ac:dyDescent="0.2">
      <c r="A77" s="37" t="s">
        <v>26</v>
      </c>
      <c r="B77" s="53" t="s">
        <v>170</v>
      </c>
      <c r="C77" s="32">
        <v>4314242.0999999996</v>
      </c>
      <c r="D77" s="32">
        <v>4314242.0999999996</v>
      </c>
      <c r="E77" s="32">
        <v>4314242.0999999996</v>
      </c>
      <c r="F77" s="32">
        <v>4314242.0999999996</v>
      </c>
      <c r="G77" s="32">
        <v>4501001.4000000004</v>
      </c>
      <c r="H77" s="32">
        <v>4477350.8</v>
      </c>
      <c r="I77" s="32">
        <v>4477350.8</v>
      </c>
    </row>
    <row r="78" spans="1:9" s="20" customFormat="1" ht="22.5" x14ac:dyDescent="0.2">
      <c r="A78" s="37" t="s">
        <v>27</v>
      </c>
      <c r="B78" s="53" t="s">
        <v>171</v>
      </c>
      <c r="C78" s="32">
        <v>99198.7</v>
      </c>
      <c r="D78" s="32">
        <v>99198.7</v>
      </c>
      <c r="E78" s="32">
        <v>99198.7</v>
      </c>
      <c r="F78" s="32">
        <v>99198.7</v>
      </c>
      <c r="G78" s="32">
        <v>181689</v>
      </c>
      <c r="H78" s="32">
        <v>181445.4</v>
      </c>
      <c r="I78" s="32">
        <v>181445.4</v>
      </c>
    </row>
    <row r="79" spans="1:9" s="20" customFormat="1" ht="14.45" customHeight="1" x14ac:dyDescent="0.2">
      <c r="A79" s="37" t="s">
        <v>28</v>
      </c>
      <c r="B79" s="53" t="s">
        <v>172</v>
      </c>
      <c r="C79" s="30">
        <v>0</v>
      </c>
      <c r="D79" s="30">
        <v>0</v>
      </c>
      <c r="E79" s="30">
        <v>0</v>
      </c>
      <c r="F79" s="30">
        <v>0</v>
      </c>
      <c r="G79" s="30">
        <v>20000</v>
      </c>
      <c r="H79" s="30">
        <v>21000</v>
      </c>
      <c r="I79" s="30">
        <v>21000</v>
      </c>
    </row>
    <row r="80" spans="1:9" s="20" customFormat="1" ht="25.5" x14ac:dyDescent="0.2">
      <c r="A80" s="38" t="s">
        <v>13</v>
      </c>
      <c r="B80" s="53" t="s">
        <v>173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-126795.8</v>
      </c>
      <c r="I80" s="30">
        <v>-126795.8</v>
      </c>
    </row>
    <row r="81" spans="1:9" ht="18" customHeight="1" x14ac:dyDescent="0.2">
      <c r="A81" s="39" t="s">
        <v>37</v>
      </c>
      <c r="B81" s="55"/>
      <c r="C81" s="56">
        <f>C82+C90+C95+C102+C107+C109+C115+C118+C120+C125+C130+C133</f>
        <v>12478107.299999999</v>
      </c>
      <c r="D81" s="56">
        <f t="shared" ref="D81:F81" si="16">D82+D90+D95+D102+D107+D109+D115+D118+D120+D125+D130+D133</f>
        <v>12478107.299999999</v>
      </c>
      <c r="E81" s="56">
        <f t="shared" si="16"/>
        <v>12478107.299999999</v>
      </c>
      <c r="F81" s="56">
        <f t="shared" si="16"/>
        <v>12478107.299999999</v>
      </c>
      <c r="G81" s="57">
        <f>G82+G90+G95+G102+G107+G109+G115+G118+G120+G125+G130+G133</f>
        <v>14893010.699999999</v>
      </c>
      <c r="H81" s="57">
        <f>H82+H90+H95+H102+H107+H109+H115+H118+H120+H125+H130+H133</f>
        <v>15396013.300000001</v>
      </c>
      <c r="I81" s="57">
        <f>I82+I90+I95+I102+I107+I109+I115+I118+I120+I125+I130+I133</f>
        <v>15396013.300000001</v>
      </c>
    </row>
    <row r="82" spans="1:9" s="20" customFormat="1" ht="15.95" customHeight="1" x14ac:dyDescent="0.15">
      <c r="A82" s="40" t="s">
        <v>39</v>
      </c>
      <c r="B82" s="55" t="s">
        <v>95</v>
      </c>
      <c r="C82" s="56">
        <f t="shared" ref="C82:D82" si="17">SUM(C83:C89)</f>
        <v>1182107.1000000001</v>
      </c>
      <c r="D82" s="56">
        <f t="shared" si="17"/>
        <v>1182107.1000000001</v>
      </c>
      <c r="E82" s="56">
        <f t="shared" ref="E82:I82" si="18">SUM(E83:E89)</f>
        <v>1182107.1000000001</v>
      </c>
      <c r="F82" s="56">
        <f t="shared" si="18"/>
        <v>1182107.1000000001</v>
      </c>
      <c r="G82" s="57">
        <f t="shared" si="18"/>
        <v>1188287.8999999999</v>
      </c>
      <c r="H82" s="57">
        <f t="shared" si="18"/>
        <v>1141943</v>
      </c>
      <c r="I82" s="57">
        <f t="shared" si="18"/>
        <v>1141943</v>
      </c>
    </row>
    <row r="83" spans="1:9" ht="51" x14ac:dyDescent="0.2">
      <c r="A83" s="41" t="s">
        <v>50</v>
      </c>
      <c r="B83" s="58" t="s">
        <v>96</v>
      </c>
      <c r="C83" s="59">
        <v>6280</v>
      </c>
      <c r="D83" s="59">
        <v>6280</v>
      </c>
      <c r="E83" s="59">
        <v>6280</v>
      </c>
      <c r="F83" s="59">
        <v>6280</v>
      </c>
      <c r="G83" s="60">
        <v>8371.7999999999993</v>
      </c>
      <c r="H83" s="60">
        <v>8467.9</v>
      </c>
      <c r="I83" s="60">
        <v>8467.9</v>
      </c>
    </row>
    <row r="84" spans="1:9" ht="63.75" x14ac:dyDescent="0.2">
      <c r="A84" s="41" t="s">
        <v>51</v>
      </c>
      <c r="B84" s="58" t="s">
        <v>97</v>
      </c>
      <c r="C84" s="59">
        <v>30681.9</v>
      </c>
      <c r="D84" s="59">
        <v>30681.9</v>
      </c>
      <c r="E84" s="59">
        <v>30681.9</v>
      </c>
      <c r="F84" s="59">
        <v>30681.9</v>
      </c>
      <c r="G84" s="60">
        <v>33722.1</v>
      </c>
      <c r="H84" s="60">
        <v>35293</v>
      </c>
      <c r="I84" s="60">
        <v>35293</v>
      </c>
    </row>
    <row r="85" spans="1:9" ht="76.5" x14ac:dyDescent="0.2">
      <c r="A85" s="41" t="s">
        <v>52</v>
      </c>
      <c r="B85" s="58" t="s">
        <v>98</v>
      </c>
      <c r="C85" s="59">
        <v>292471.90000000002</v>
      </c>
      <c r="D85" s="59">
        <v>292471.90000000002</v>
      </c>
      <c r="E85" s="59">
        <v>292471.90000000002</v>
      </c>
      <c r="F85" s="59">
        <v>292471.90000000002</v>
      </c>
      <c r="G85" s="60">
        <v>322008</v>
      </c>
      <c r="H85" s="60">
        <v>335004.09999999998</v>
      </c>
      <c r="I85" s="60">
        <v>335004.09999999998</v>
      </c>
    </row>
    <row r="86" spans="1:9" ht="12.75" x14ac:dyDescent="0.2">
      <c r="A86" s="41" t="s">
        <v>53</v>
      </c>
      <c r="B86" s="58" t="s">
        <v>99</v>
      </c>
      <c r="C86" s="59">
        <v>1.6</v>
      </c>
      <c r="D86" s="59">
        <v>1.6</v>
      </c>
      <c r="E86" s="59">
        <v>1.6</v>
      </c>
      <c r="F86" s="59">
        <v>1.6</v>
      </c>
      <c r="G86" s="60">
        <v>19.7</v>
      </c>
      <c r="H86" s="60">
        <v>19.7</v>
      </c>
      <c r="I86" s="60">
        <v>19.7</v>
      </c>
    </row>
    <row r="87" spans="1:9" ht="63.75" x14ac:dyDescent="0.2">
      <c r="A87" s="41" t="s">
        <v>54</v>
      </c>
      <c r="B87" s="58" t="s">
        <v>100</v>
      </c>
      <c r="C87" s="59">
        <v>89696</v>
      </c>
      <c r="D87" s="59">
        <v>89696</v>
      </c>
      <c r="E87" s="59">
        <v>89696</v>
      </c>
      <c r="F87" s="59">
        <v>89696</v>
      </c>
      <c r="G87" s="60">
        <v>106831.4</v>
      </c>
      <c r="H87" s="60">
        <v>105102.6</v>
      </c>
      <c r="I87" s="60">
        <v>105102.6</v>
      </c>
    </row>
    <row r="88" spans="1:9" ht="12.75" x14ac:dyDescent="0.2">
      <c r="A88" s="41" t="s">
        <v>55</v>
      </c>
      <c r="B88" s="58" t="s">
        <v>101</v>
      </c>
      <c r="C88" s="59">
        <v>267236.40000000002</v>
      </c>
      <c r="D88" s="59">
        <v>267236.40000000002</v>
      </c>
      <c r="E88" s="59">
        <v>267236.40000000002</v>
      </c>
      <c r="F88" s="59">
        <v>267236.40000000002</v>
      </c>
      <c r="G88" s="60">
        <v>72939.899999999994</v>
      </c>
      <c r="H88" s="60">
        <v>0</v>
      </c>
      <c r="I88" s="60">
        <v>0</v>
      </c>
    </row>
    <row r="89" spans="1:9" ht="25.5" x14ac:dyDescent="0.2">
      <c r="A89" s="41" t="s">
        <v>56</v>
      </c>
      <c r="B89" s="58" t="s">
        <v>102</v>
      </c>
      <c r="C89" s="59">
        <v>495739.3</v>
      </c>
      <c r="D89" s="59">
        <v>495739.3</v>
      </c>
      <c r="E89" s="59">
        <v>495739.3</v>
      </c>
      <c r="F89" s="59">
        <v>495739.3</v>
      </c>
      <c r="G89" s="60">
        <v>644395</v>
      </c>
      <c r="H89" s="60">
        <v>658055.69999999995</v>
      </c>
      <c r="I89" s="60">
        <v>658055.69999999995</v>
      </c>
    </row>
    <row r="90" spans="1:9" s="20" customFormat="1" ht="25.5" x14ac:dyDescent="0.15">
      <c r="A90" s="61" t="s">
        <v>41</v>
      </c>
      <c r="B90" s="55" t="s">
        <v>103</v>
      </c>
      <c r="C90" s="56">
        <f t="shared" ref="C90:I90" si="19">SUM(C91:C94)</f>
        <v>183578.80000000002</v>
      </c>
      <c r="D90" s="56">
        <f t="shared" si="19"/>
        <v>183578.80000000002</v>
      </c>
      <c r="E90" s="56">
        <f t="shared" si="19"/>
        <v>183578.80000000002</v>
      </c>
      <c r="F90" s="56">
        <f t="shared" si="19"/>
        <v>183578.80000000002</v>
      </c>
      <c r="G90" s="57">
        <f t="shared" si="19"/>
        <v>303282</v>
      </c>
      <c r="H90" s="57">
        <f t="shared" si="19"/>
        <v>269779.59999999998</v>
      </c>
      <c r="I90" s="57">
        <f t="shared" si="19"/>
        <v>269779.59999999998</v>
      </c>
    </row>
    <row r="91" spans="1:9" s="20" customFormat="1" ht="12.75" x14ac:dyDescent="0.2">
      <c r="A91" s="62" t="s">
        <v>57</v>
      </c>
      <c r="B91" s="58" t="s">
        <v>104</v>
      </c>
      <c r="C91" s="59">
        <v>11010.6</v>
      </c>
      <c r="D91" s="59">
        <v>11010.6</v>
      </c>
      <c r="E91" s="59">
        <v>11010.6</v>
      </c>
      <c r="F91" s="59">
        <v>11010.6</v>
      </c>
      <c r="G91" s="60">
        <v>12772.4</v>
      </c>
      <c r="H91" s="60">
        <v>12547.4</v>
      </c>
      <c r="I91" s="60">
        <v>12547.4</v>
      </c>
    </row>
    <row r="92" spans="1:9" s="20" customFormat="1" ht="12.75" x14ac:dyDescent="0.2">
      <c r="A92" s="62" t="s">
        <v>87</v>
      </c>
      <c r="B92" s="58" t="s">
        <v>105</v>
      </c>
      <c r="C92" s="59">
        <v>25992.2</v>
      </c>
      <c r="D92" s="59">
        <v>25992.2</v>
      </c>
      <c r="E92" s="59">
        <v>25992.2</v>
      </c>
      <c r="F92" s="59">
        <v>25992.2</v>
      </c>
      <c r="G92" s="60">
        <v>20740.7</v>
      </c>
      <c r="H92" s="60">
        <v>20472.400000000001</v>
      </c>
      <c r="I92" s="60">
        <v>20472.400000000001</v>
      </c>
    </row>
    <row r="93" spans="1:9" s="20" customFormat="1" ht="58.15" customHeight="1" x14ac:dyDescent="0.2">
      <c r="A93" s="62" t="s">
        <v>183</v>
      </c>
      <c r="B93" s="58" t="s">
        <v>184</v>
      </c>
      <c r="C93" s="59">
        <v>138719.4</v>
      </c>
      <c r="D93" s="59">
        <v>138719.4</v>
      </c>
      <c r="E93" s="59">
        <v>138719.4</v>
      </c>
      <c r="F93" s="59">
        <v>138719.4</v>
      </c>
      <c r="G93" s="60">
        <v>149400.1</v>
      </c>
      <c r="H93" s="60">
        <v>150474.9</v>
      </c>
      <c r="I93" s="60">
        <v>150474.9</v>
      </c>
    </row>
    <row r="94" spans="1:9" ht="38.25" x14ac:dyDescent="0.2">
      <c r="A94" s="62" t="s">
        <v>58</v>
      </c>
      <c r="B94" s="58" t="s">
        <v>106</v>
      </c>
      <c r="C94" s="59">
        <v>7856.6</v>
      </c>
      <c r="D94" s="59">
        <v>7856.6</v>
      </c>
      <c r="E94" s="59">
        <v>7856.6</v>
      </c>
      <c r="F94" s="59">
        <v>7856.6</v>
      </c>
      <c r="G94" s="60">
        <v>120368.8</v>
      </c>
      <c r="H94" s="60">
        <v>86284.9</v>
      </c>
      <c r="I94" s="60">
        <v>86284.9</v>
      </c>
    </row>
    <row r="95" spans="1:9" ht="12.75" x14ac:dyDescent="0.2">
      <c r="A95" s="40" t="s">
        <v>42</v>
      </c>
      <c r="B95" s="55" t="s">
        <v>107</v>
      </c>
      <c r="C95" s="56">
        <f>SUM(C96:C101)</f>
        <v>1389230.7999999998</v>
      </c>
      <c r="D95" s="56">
        <f>SUM(D96:D101)</f>
        <v>1389230.7999999998</v>
      </c>
      <c r="E95" s="56">
        <f>SUM(E96:E101)</f>
        <v>1389230.7999999998</v>
      </c>
      <c r="F95" s="56">
        <f>SUM(F96:F101)</f>
        <v>1389230.7999999998</v>
      </c>
      <c r="G95" s="57">
        <f t="shared" ref="G95:I95" si="20">SUM(G96:G101)</f>
        <v>1705668.7000000002</v>
      </c>
      <c r="H95" s="57">
        <f t="shared" si="20"/>
        <v>1650294.7</v>
      </c>
      <c r="I95" s="57">
        <f t="shared" si="20"/>
        <v>1650294.7</v>
      </c>
    </row>
    <row r="96" spans="1:9" ht="12.75" x14ac:dyDescent="0.2">
      <c r="A96" s="41" t="s">
        <v>59</v>
      </c>
      <c r="B96" s="58" t="s">
        <v>108</v>
      </c>
      <c r="C96" s="59">
        <v>11726.3</v>
      </c>
      <c r="D96" s="59">
        <v>11726.3</v>
      </c>
      <c r="E96" s="59">
        <v>11726.3</v>
      </c>
      <c r="F96" s="59">
        <v>11726.3</v>
      </c>
      <c r="G96" s="60">
        <v>13622.4</v>
      </c>
      <c r="H96" s="60">
        <v>11432.6</v>
      </c>
      <c r="I96" s="60">
        <v>11432.6</v>
      </c>
    </row>
    <row r="97" spans="1:9" ht="12.75" x14ac:dyDescent="0.2">
      <c r="A97" s="41" t="s">
        <v>60</v>
      </c>
      <c r="B97" s="58" t="s">
        <v>109</v>
      </c>
      <c r="C97" s="59">
        <v>16172.8</v>
      </c>
      <c r="D97" s="59">
        <v>16172.8</v>
      </c>
      <c r="E97" s="59">
        <v>16172.8</v>
      </c>
      <c r="F97" s="59">
        <v>16172.8</v>
      </c>
      <c r="G97" s="60">
        <v>14217.4</v>
      </c>
      <c r="H97" s="60">
        <v>12211.8</v>
      </c>
      <c r="I97" s="60">
        <v>12211.8</v>
      </c>
    </row>
    <row r="98" spans="1:9" ht="12.75" x14ac:dyDescent="0.2">
      <c r="A98" s="41" t="s">
        <v>61</v>
      </c>
      <c r="B98" s="58" t="s">
        <v>110</v>
      </c>
      <c r="C98" s="59">
        <v>208479</v>
      </c>
      <c r="D98" s="59">
        <v>208479</v>
      </c>
      <c r="E98" s="59">
        <v>208479</v>
      </c>
      <c r="F98" s="59">
        <v>208479</v>
      </c>
      <c r="G98" s="60">
        <v>208961.3</v>
      </c>
      <c r="H98" s="60">
        <v>205609.1</v>
      </c>
      <c r="I98" s="60">
        <v>205609.1</v>
      </c>
    </row>
    <row r="99" spans="1:9" ht="25.5" x14ac:dyDescent="0.2">
      <c r="A99" s="41" t="s">
        <v>62</v>
      </c>
      <c r="B99" s="58" t="s">
        <v>111</v>
      </c>
      <c r="C99" s="59">
        <v>820250.9</v>
      </c>
      <c r="D99" s="59">
        <v>820250.9</v>
      </c>
      <c r="E99" s="59">
        <v>820250.9</v>
      </c>
      <c r="F99" s="59">
        <v>820250.9</v>
      </c>
      <c r="G99" s="60">
        <v>884800.4</v>
      </c>
      <c r="H99" s="60">
        <v>883176.5</v>
      </c>
      <c r="I99" s="60">
        <v>883176.5</v>
      </c>
    </row>
    <row r="100" spans="1:9" ht="12.75" x14ac:dyDescent="0.2">
      <c r="A100" s="41" t="s">
        <v>63</v>
      </c>
      <c r="B100" s="58" t="s">
        <v>112</v>
      </c>
      <c r="C100" s="59">
        <v>9009.2000000000007</v>
      </c>
      <c r="D100" s="59">
        <v>9009.2000000000007</v>
      </c>
      <c r="E100" s="59">
        <v>9009.2000000000007</v>
      </c>
      <c r="F100" s="59">
        <v>9009.2000000000007</v>
      </c>
      <c r="G100" s="60">
        <v>8484.1</v>
      </c>
      <c r="H100" s="60">
        <v>3028.4</v>
      </c>
      <c r="I100" s="60">
        <v>3028.4</v>
      </c>
    </row>
    <row r="101" spans="1:9" ht="25.5" x14ac:dyDescent="0.2">
      <c r="A101" s="41" t="s">
        <v>64</v>
      </c>
      <c r="B101" s="58" t="s">
        <v>113</v>
      </c>
      <c r="C101" s="59">
        <v>323592.59999999998</v>
      </c>
      <c r="D101" s="59">
        <v>323592.59999999998</v>
      </c>
      <c r="E101" s="59">
        <v>323592.59999999998</v>
      </c>
      <c r="F101" s="59">
        <v>323592.59999999998</v>
      </c>
      <c r="G101" s="60">
        <v>575583.1</v>
      </c>
      <c r="H101" s="60">
        <v>534836.30000000005</v>
      </c>
      <c r="I101" s="60">
        <v>534836.30000000005</v>
      </c>
    </row>
    <row r="102" spans="1:9" ht="12.75" x14ac:dyDescent="0.2">
      <c r="A102" s="40" t="s">
        <v>43</v>
      </c>
      <c r="B102" s="63" t="s">
        <v>114</v>
      </c>
      <c r="C102" s="64">
        <f>SUM(C103:C106)</f>
        <v>886556.79999999993</v>
      </c>
      <c r="D102" s="56">
        <f>SUM(D103:D106)</f>
        <v>886556.79999999993</v>
      </c>
      <c r="E102" s="56">
        <f>SUM(E103:E106)</f>
        <v>886556.79999999993</v>
      </c>
      <c r="F102" s="56">
        <f>SUM(F103:F106)</f>
        <v>886556.79999999993</v>
      </c>
      <c r="G102" s="57">
        <f t="shared" ref="G102:I102" si="21">SUM(G103:G106)</f>
        <v>2563681.7999999998</v>
      </c>
      <c r="H102" s="57">
        <f t="shared" si="21"/>
        <v>2721239.9</v>
      </c>
      <c r="I102" s="57">
        <f t="shared" si="21"/>
        <v>2721239.9</v>
      </c>
    </row>
    <row r="103" spans="1:9" ht="12.75" x14ac:dyDescent="0.2">
      <c r="A103" s="41" t="s">
        <v>65</v>
      </c>
      <c r="B103" s="65" t="s">
        <v>115</v>
      </c>
      <c r="C103" s="66">
        <v>146755.29999999999</v>
      </c>
      <c r="D103" s="59">
        <v>146755.29999999999</v>
      </c>
      <c r="E103" s="59">
        <v>146755.29999999999</v>
      </c>
      <c r="F103" s="59">
        <v>146755.29999999999</v>
      </c>
      <c r="G103" s="60">
        <v>1661396.7</v>
      </c>
      <c r="H103" s="60">
        <v>1690836.4</v>
      </c>
      <c r="I103" s="60">
        <v>1690836.4</v>
      </c>
    </row>
    <row r="104" spans="1:9" ht="12.75" x14ac:dyDescent="0.2">
      <c r="A104" s="41" t="s">
        <v>66</v>
      </c>
      <c r="B104" s="65" t="s">
        <v>116</v>
      </c>
      <c r="C104" s="66">
        <v>69182.399999999994</v>
      </c>
      <c r="D104" s="59">
        <v>69182.399999999994</v>
      </c>
      <c r="E104" s="59">
        <v>69182.399999999994</v>
      </c>
      <c r="F104" s="59">
        <v>69182.399999999994</v>
      </c>
      <c r="G104" s="60">
        <v>102119.2</v>
      </c>
      <c r="H104" s="60">
        <v>192260.2</v>
      </c>
      <c r="I104" s="60">
        <v>192260.2</v>
      </c>
    </row>
    <row r="105" spans="1:9" ht="12.75" x14ac:dyDescent="0.2">
      <c r="A105" s="41" t="s">
        <v>67</v>
      </c>
      <c r="B105" s="65" t="s">
        <v>117</v>
      </c>
      <c r="C105" s="66">
        <v>607558.69999999995</v>
      </c>
      <c r="D105" s="59">
        <v>607558.69999999995</v>
      </c>
      <c r="E105" s="59">
        <v>607558.69999999995</v>
      </c>
      <c r="F105" s="59">
        <v>607558.69999999995</v>
      </c>
      <c r="G105" s="60">
        <v>718016.1</v>
      </c>
      <c r="H105" s="60">
        <v>760624.4</v>
      </c>
      <c r="I105" s="60">
        <v>760624.4</v>
      </c>
    </row>
    <row r="106" spans="1:9" ht="25.5" x14ac:dyDescent="0.2">
      <c r="A106" s="41" t="s">
        <v>68</v>
      </c>
      <c r="B106" s="65" t="s">
        <v>118</v>
      </c>
      <c r="C106" s="66">
        <v>63060.4</v>
      </c>
      <c r="D106" s="59">
        <v>63060.4</v>
      </c>
      <c r="E106" s="59">
        <v>63060.4</v>
      </c>
      <c r="F106" s="59">
        <v>63060.4</v>
      </c>
      <c r="G106" s="60">
        <v>82149.8</v>
      </c>
      <c r="H106" s="60">
        <v>77518.899999999994</v>
      </c>
      <c r="I106" s="60">
        <v>77518.899999999994</v>
      </c>
    </row>
    <row r="107" spans="1:9" ht="12.75" x14ac:dyDescent="0.2">
      <c r="A107" s="40" t="s">
        <v>36</v>
      </c>
      <c r="B107" s="63" t="s">
        <v>119</v>
      </c>
      <c r="C107" s="64">
        <f>SUM(C108)</f>
        <v>177.7</v>
      </c>
      <c r="D107" s="56">
        <f>SUM(D108)</f>
        <v>177.7</v>
      </c>
      <c r="E107" s="56">
        <f>SUM(E108)</f>
        <v>177.7</v>
      </c>
      <c r="F107" s="56">
        <f>SUM(F108)</f>
        <v>177.7</v>
      </c>
      <c r="G107" s="57">
        <f t="shared" ref="G107:I107" si="22">SUM(G108)</f>
        <v>196.5</v>
      </c>
      <c r="H107" s="57">
        <f t="shared" si="22"/>
        <v>196.5</v>
      </c>
      <c r="I107" s="57">
        <f t="shared" si="22"/>
        <v>196.5</v>
      </c>
    </row>
    <row r="108" spans="1:9" ht="25.5" x14ac:dyDescent="0.2">
      <c r="A108" s="41" t="s">
        <v>69</v>
      </c>
      <c r="B108" s="65" t="s">
        <v>120</v>
      </c>
      <c r="C108" s="66">
        <v>177.7</v>
      </c>
      <c r="D108" s="59">
        <v>177.7</v>
      </c>
      <c r="E108" s="59">
        <v>177.7</v>
      </c>
      <c r="F108" s="59">
        <v>177.7</v>
      </c>
      <c r="G108" s="60">
        <v>196.5</v>
      </c>
      <c r="H108" s="60">
        <v>196.5</v>
      </c>
      <c r="I108" s="60">
        <v>196.5</v>
      </c>
    </row>
    <row r="109" spans="1:9" ht="12.75" x14ac:dyDescent="0.2">
      <c r="A109" s="40" t="s">
        <v>44</v>
      </c>
      <c r="B109" s="63" t="s">
        <v>121</v>
      </c>
      <c r="C109" s="64">
        <f>SUM(C110:C114)</f>
        <v>7777776</v>
      </c>
      <c r="D109" s="56">
        <f>SUM(D110:D114)</f>
        <v>7777776</v>
      </c>
      <c r="E109" s="56">
        <f>SUM(E110:E114)</f>
        <v>7777776</v>
      </c>
      <c r="F109" s="56">
        <f>SUM(F110:F114)</f>
        <v>7777776</v>
      </c>
      <c r="G109" s="57">
        <f t="shared" ref="G109:I109" si="23">SUM(G110:G114)</f>
        <v>8009836.6999999993</v>
      </c>
      <c r="H109" s="57">
        <f t="shared" si="23"/>
        <v>8515410.9000000004</v>
      </c>
      <c r="I109" s="57">
        <f t="shared" si="23"/>
        <v>8515410.9000000004</v>
      </c>
    </row>
    <row r="110" spans="1:9" ht="12.75" x14ac:dyDescent="0.2">
      <c r="A110" s="41" t="s">
        <v>70</v>
      </c>
      <c r="B110" s="65" t="s">
        <v>122</v>
      </c>
      <c r="C110" s="66">
        <v>2129291</v>
      </c>
      <c r="D110" s="59">
        <v>2129291</v>
      </c>
      <c r="E110" s="59">
        <v>2129291</v>
      </c>
      <c r="F110" s="59">
        <v>2129291</v>
      </c>
      <c r="G110" s="60">
        <v>2179870.1</v>
      </c>
      <c r="H110" s="60">
        <v>2649973.6</v>
      </c>
      <c r="I110" s="60">
        <v>2649973.6</v>
      </c>
    </row>
    <row r="111" spans="1:9" ht="12.75" x14ac:dyDescent="0.2">
      <c r="A111" s="41" t="s">
        <v>71</v>
      </c>
      <c r="B111" s="65" t="s">
        <v>123</v>
      </c>
      <c r="C111" s="66">
        <v>4596919.2</v>
      </c>
      <c r="D111" s="59">
        <v>4596919.2</v>
      </c>
      <c r="E111" s="59">
        <v>4596919.2</v>
      </c>
      <c r="F111" s="59">
        <v>4596919.2</v>
      </c>
      <c r="G111" s="60">
        <v>5126131.0999999996</v>
      </c>
      <c r="H111" s="60">
        <v>5157327.0999999996</v>
      </c>
      <c r="I111" s="60">
        <v>5157327.0999999996</v>
      </c>
    </row>
    <row r="112" spans="1:9" ht="12.75" x14ac:dyDescent="0.2">
      <c r="A112" s="41" t="s">
        <v>72</v>
      </c>
      <c r="B112" s="65" t="s">
        <v>124</v>
      </c>
      <c r="C112" s="66">
        <v>385036.2</v>
      </c>
      <c r="D112" s="59">
        <v>385036.2</v>
      </c>
      <c r="E112" s="59">
        <v>385036.2</v>
      </c>
      <c r="F112" s="59">
        <v>385036.2</v>
      </c>
      <c r="G112" s="60">
        <v>417747</v>
      </c>
      <c r="H112" s="60">
        <v>425251.4</v>
      </c>
      <c r="I112" s="60">
        <v>425251.4</v>
      </c>
    </row>
    <row r="113" spans="1:9" ht="12.75" x14ac:dyDescent="0.2">
      <c r="A113" s="41" t="s">
        <v>73</v>
      </c>
      <c r="B113" s="65" t="s">
        <v>125</v>
      </c>
      <c r="C113" s="66">
        <v>281099.5</v>
      </c>
      <c r="D113" s="59">
        <v>281099.5</v>
      </c>
      <c r="E113" s="59">
        <v>281099.5</v>
      </c>
      <c r="F113" s="59">
        <v>281099.5</v>
      </c>
      <c r="G113" s="60">
        <v>55406.2</v>
      </c>
      <c r="H113" s="60">
        <v>49308.7</v>
      </c>
      <c r="I113" s="60">
        <v>49308.7</v>
      </c>
    </row>
    <row r="114" spans="1:9" ht="25.5" x14ac:dyDescent="0.2">
      <c r="A114" s="41" t="s">
        <v>74</v>
      </c>
      <c r="B114" s="65" t="s">
        <v>126</v>
      </c>
      <c r="C114" s="66">
        <v>385430.1</v>
      </c>
      <c r="D114" s="59">
        <v>385430.1</v>
      </c>
      <c r="E114" s="59">
        <v>385430.1</v>
      </c>
      <c r="F114" s="59">
        <v>385430.1</v>
      </c>
      <c r="G114" s="60">
        <v>230682.3</v>
      </c>
      <c r="H114" s="60">
        <v>233550.1</v>
      </c>
      <c r="I114" s="60">
        <v>233550.1</v>
      </c>
    </row>
    <row r="115" spans="1:9" ht="12.75" x14ac:dyDescent="0.2">
      <c r="A115" s="40" t="s">
        <v>45</v>
      </c>
      <c r="B115" s="63" t="s">
        <v>127</v>
      </c>
      <c r="C115" s="64">
        <f>SUM(C116:C117)</f>
        <v>247995.7</v>
      </c>
      <c r="D115" s="56">
        <f>SUM(D116:D117)</f>
        <v>247995.7</v>
      </c>
      <c r="E115" s="56">
        <f>SUM(E116:E117)</f>
        <v>247995.7</v>
      </c>
      <c r="F115" s="56">
        <f>SUM(F116:F117)</f>
        <v>247995.7</v>
      </c>
      <c r="G115" s="57">
        <f t="shared" ref="G115:I115" si="24">SUM(G116:G117)</f>
        <v>270343.2</v>
      </c>
      <c r="H115" s="57">
        <f t="shared" si="24"/>
        <v>254834.7</v>
      </c>
      <c r="I115" s="57">
        <f t="shared" si="24"/>
        <v>254834.7</v>
      </c>
    </row>
    <row r="116" spans="1:9" ht="12.75" x14ac:dyDescent="0.2">
      <c r="A116" s="41" t="s">
        <v>75</v>
      </c>
      <c r="B116" s="65" t="s">
        <v>128</v>
      </c>
      <c r="C116" s="66">
        <v>242089.5</v>
      </c>
      <c r="D116" s="59">
        <v>242089.5</v>
      </c>
      <c r="E116" s="59">
        <v>242089.5</v>
      </c>
      <c r="F116" s="59">
        <v>242089.5</v>
      </c>
      <c r="G116" s="60">
        <v>264437</v>
      </c>
      <c r="H116" s="60">
        <v>248928.5</v>
      </c>
      <c r="I116" s="60">
        <v>248928.5</v>
      </c>
    </row>
    <row r="117" spans="1:9" ht="25.5" x14ac:dyDescent="0.2">
      <c r="A117" s="41" t="s">
        <v>76</v>
      </c>
      <c r="B117" s="65" t="s">
        <v>129</v>
      </c>
      <c r="C117" s="66">
        <v>5906.2</v>
      </c>
      <c r="D117" s="59">
        <v>5906.2</v>
      </c>
      <c r="E117" s="59">
        <v>5906.2</v>
      </c>
      <c r="F117" s="59">
        <v>5906.2</v>
      </c>
      <c r="G117" s="60">
        <v>5906.2</v>
      </c>
      <c r="H117" s="60">
        <v>5906.2</v>
      </c>
      <c r="I117" s="60">
        <v>5906.2</v>
      </c>
    </row>
    <row r="118" spans="1:9" ht="12.75" x14ac:dyDescent="0.2">
      <c r="A118" s="40" t="s">
        <v>40</v>
      </c>
      <c r="B118" s="63" t="s">
        <v>130</v>
      </c>
      <c r="C118" s="64">
        <f>SUM(C119)</f>
        <v>4664.3</v>
      </c>
      <c r="D118" s="56">
        <f>SUM(D119)</f>
        <v>4664.3</v>
      </c>
      <c r="E118" s="56">
        <f>SUM(E119)</f>
        <v>4664.3</v>
      </c>
      <c r="F118" s="56">
        <f>SUM(F119)</f>
        <v>4664.3</v>
      </c>
      <c r="G118" s="57">
        <f t="shared" ref="G118:I118" si="25">SUM(G119)</f>
        <v>4236.3</v>
      </c>
      <c r="H118" s="57">
        <f t="shared" si="25"/>
        <v>4236.3</v>
      </c>
      <c r="I118" s="57">
        <f t="shared" si="25"/>
        <v>4236.3</v>
      </c>
    </row>
    <row r="119" spans="1:9" ht="25.5" x14ac:dyDescent="0.2">
      <c r="A119" s="41" t="s">
        <v>77</v>
      </c>
      <c r="B119" s="65" t="s">
        <v>131</v>
      </c>
      <c r="C119" s="66">
        <v>4664.3</v>
      </c>
      <c r="D119" s="59">
        <v>4664.3</v>
      </c>
      <c r="E119" s="59">
        <v>4664.3</v>
      </c>
      <c r="F119" s="59">
        <v>4664.3</v>
      </c>
      <c r="G119" s="60">
        <v>4236.3</v>
      </c>
      <c r="H119" s="60">
        <v>4236.3</v>
      </c>
      <c r="I119" s="60">
        <v>4236.3</v>
      </c>
    </row>
    <row r="120" spans="1:9" ht="12.75" x14ac:dyDescent="0.2">
      <c r="A120" s="40" t="s">
        <v>46</v>
      </c>
      <c r="B120" s="63" t="s">
        <v>132</v>
      </c>
      <c r="C120" s="64">
        <f t="shared" ref="C120:I120" si="26">SUM(C121:C124)</f>
        <v>330065.09999999998</v>
      </c>
      <c r="D120" s="56">
        <f t="shared" si="26"/>
        <v>330065.09999999998</v>
      </c>
      <c r="E120" s="56">
        <f t="shared" si="26"/>
        <v>330065.09999999998</v>
      </c>
      <c r="F120" s="56">
        <f t="shared" si="26"/>
        <v>330065.09999999998</v>
      </c>
      <c r="G120" s="57">
        <f t="shared" si="26"/>
        <v>323568.80000000005</v>
      </c>
      <c r="H120" s="57">
        <f t="shared" si="26"/>
        <v>306051.30000000005</v>
      </c>
      <c r="I120" s="57">
        <f t="shared" si="26"/>
        <v>306051.30000000005</v>
      </c>
    </row>
    <row r="121" spans="1:9" ht="12.75" x14ac:dyDescent="0.2">
      <c r="A121" s="41" t="s">
        <v>78</v>
      </c>
      <c r="B121" s="65" t="s">
        <v>133</v>
      </c>
      <c r="C121" s="66">
        <v>8258</v>
      </c>
      <c r="D121" s="59">
        <v>8258</v>
      </c>
      <c r="E121" s="59">
        <v>8258</v>
      </c>
      <c r="F121" s="59">
        <v>8258</v>
      </c>
      <c r="G121" s="60">
        <v>6657.9</v>
      </c>
      <c r="H121" s="60">
        <v>7138.3</v>
      </c>
      <c r="I121" s="60">
        <v>7138.3</v>
      </c>
    </row>
    <row r="122" spans="1:9" ht="12.75" x14ac:dyDescent="0.2">
      <c r="A122" s="41" t="s">
        <v>79</v>
      </c>
      <c r="B122" s="65" t="s">
        <v>134</v>
      </c>
      <c r="C122" s="66">
        <v>43442.1</v>
      </c>
      <c r="D122" s="59">
        <v>43442.1</v>
      </c>
      <c r="E122" s="59">
        <v>43442.1</v>
      </c>
      <c r="F122" s="59">
        <v>43442.1</v>
      </c>
      <c r="G122" s="60">
        <v>48106.8</v>
      </c>
      <c r="H122" s="60">
        <v>26527.4</v>
      </c>
      <c r="I122" s="60">
        <v>26527.4</v>
      </c>
    </row>
    <row r="123" spans="1:9" ht="12.75" x14ac:dyDescent="0.2">
      <c r="A123" s="41" t="s">
        <v>80</v>
      </c>
      <c r="B123" s="65" t="s">
        <v>135</v>
      </c>
      <c r="C123" s="66">
        <v>109816.6</v>
      </c>
      <c r="D123" s="59">
        <v>109816.6</v>
      </c>
      <c r="E123" s="59">
        <v>109816.6</v>
      </c>
      <c r="F123" s="59">
        <v>109816.6</v>
      </c>
      <c r="G123" s="60">
        <v>100552.9</v>
      </c>
      <c r="H123" s="60">
        <v>96545.4</v>
      </c>
      <c r="I123" s="60">
        <v>96545.4</v>
      </c>
    </row>
    <row r="124" spans="1:9" ht="25.5" x14ac:dyDescent="0.2">
      <c r="A124" s="41" t="s">
        <v>81</v>
      </c>
      <c r="B124" s="65" t="s">
        <v>136</v>
      </c>
      <c r="C124" s="66">
        <v>168548.4</v>
      </c>
      <c r="D124" s="59">
        <v>168548.4</v>
      </c>
      <c r="E124" s="59">
        <v>168548.4</v>
      </c>
      <c r="F124" s="59">
        <v>168548.4</v>
      </c>
      <c r="G124" s="60">
        <v>168251.2</v>
      </c>
      <c r="H124" s="60">
        <v>175840.2</v>
      </c>
      <c r="I124" s="60">
        <v>175840.2</v>
      </c>
    </row>
    <row r="125" spans="1:9" ht="12.75" x14ac:dyDescent="0.2">
      <c r="A125" s="40" t="s">
        <v>47</v>
      </c>
      <c r="B125" s="55" t="s">
        <v>137</v>
      </c>
      <c r="C125" s="56">
        <f>SUM(C126:C129)</f>
        <v>362265.5</v>
      </c>
      <c r="D125" s="56">
        <f t="shared" ref="D125:F125" si="27">SUM(D126:D129)</f>
        <v>362265.5</v>
      </c>
      <c r="E125" s="56">
        <f t="shared" si="27"/>
        <v>362265.5</v>
      </c>
      <c r="F125" s="56">
        <f t="shared" si="27"/>
        <v>362265.5</v>
      </c>
      <c r="G125" s="57">
        <f>SUM(G126:G129)</f>
        <v>383327.6</v>
      </c>
      <c r="H125" s="57">
        <f>SUM(H126:H129)</f>
        <v>394679.39999999997</v>
      </c>
      <c r="I125" s="57">
        <f>SUM(I126:I129)</f>
        <v>394679.39999999997</v>
      </c>
    </row>
    <row r="126" spans="1:9" ht="12.75" x14ac:dyDescent="0.2">
      <c r="A126" s="41" t="s">
        <v>82</v>
      </c>
      <c r="B126" s="65" t="s">
        <v>138</v>
      </c>
      <c r="C126" s="66">
        <v>343126.4</v>
      </c>
      <c r="D126" s="59">
        <v>343126.4</v>
      </c>
      <c r="E126" s="59">
        <v>343126.4</v>
      </c>
      <c r="F126" s="59">
        <v>343126.4</v>
      </c>
      <c r="G126" s="60">
        <v>338188.5</v>
      </c>
      <c r="H126" s="60">
        <v>333212.7</v>
      </c>
      <c r="I126" s="60">
        <v>333212.7</v>
      </c>
    </row>
    <row r="127" spans="1:9" ht="12.75" x14ac:dyDescent="0.2">
      <c r="A127" s="41" t="s">
        <v>174</v>
      </c>
      <c r="B127" s="65" t="s">
        <v>175</v>
      </c>
      <c r="C127" s="67">
        <v>0</v>
      </c>
      <c r="D127" s="68">
        <v>0</v>
      </c>
      <c r="E127" s="68">
        <v>0</v>
      </c>
      <c r="F127" s="68">
        <v>0</v>
      </c>
      <c r="G127" s="60">
        <v>16680.099999999999</v>
      </c>
      <c r="H127" s="60">
        <v>33580.1</v>
      </c>
      <c r="I127" s="60">
        <v>33580.1</v>
      </c>
    </row>
    <row r="128" spans="1:9" ht="12.75" x14ac:dyDescent="0.2">
      <c r="A128" s="41" t="s">
        <v>86</v>
      </c>
      <c r="B128" s="65" t="s">
        <v>139</v>
      </c>
      <c r="C128" s="66">
        <v>211.3</v>
      </c>
      <c r="D128" s="59">
        <v>211.3</v>
      </c>
      <c r="E128" s="59">
        <v>211.3</v>
      </c>
      <c r="F128" s="59">
        <v>211.3</v>
      </c>
      <c r="G128" s="60">
        <v>7669.8</v>
      </c>
      <c r="H128" s="60">
        <v>7669.8</v>
      </c>
      <c r="I128" s="60">
        <v>7669.8</v>
      </c>
    </row>
    <row r="129" spans="1:9" ht="25.5" x14ac:dyDescent="0.2">
      <c r="A129" s="41" t="s">
        <v>83</v>
      </c>
      <c r="B129" s="65" t="s">
        <v>140</v>
      </c>
      <c r="C129" s="66">
        <v>18927.8</v>
      </c>
      <c r="D129" s="59">
        <v>18927.8</v>
      </c>
      <c r="E129" s="59">
        <v>18927.8</v>
      </c>
      <c r="F129" s="59">
        <v>18927.8</v>
      </c>
      <c r="G129" s="60">
        <v>20789.2</v>
      </c>
      <c r="H129" s="60">
        <v>20216.8</v>
      </c>
      <c r="I129" s="60">
        <v>20216.8</v>
      </c>
    </row>
    <row r="130" spans="1:9" ht="12.75" x14ac:dyDescent="0.2">
      <c r="A130" s="40" t="s">
        <v>48</v>
      </c>
      <c r="B130" s="63" t="s">
        <v>141</v>
      </c>
      <c r="C130" s="64">
        <f>SUM(C131:C132)</f>
        <v>108689.5</v>
      </c>
      <c r="D130" s="56">
        <f>SUM(D131:D132)</f>
        <v>108689.5</v>
      </c>
      <c r="E130" s="56">
        <f>SUM(E131:E132)</f>
        <v>108689.5</v>
      </c>
      <c r="F130" s="56">
        <f>SUM(F131:F132)</f>
        <v>108689.5</v>
      </c>
      <c r="G130" s="57">
        <f t="shared" ref="G130:I130" si="28">SUM(G131:G132)</f>
        <v>139581.20000000001</v>
      </c>
      <c r="H130" s="57">
        <f t="shared" si="28"/>
        <v>137144.70000000001</v>
      </c>
      <c r="I130" s="57">
        <f t="shared" si="28"/>
        <v>137144.70000000001</v>
      </c>
    </row>
    <row r="131" spans="1:9" ht="12" customHeight="1" x14ac:dyDescent="0.2">
      <c r="A131" s="41" t="s">
        <v>84</v>
      </c>
      <c r="B131" s="65" t="s">
        <v>142</v>
      </c>
      <c r="C131" s="66">
        <v>103839.5</v>
      </c>
      <c r="D131" s="59">
        <v>103839.5</v>
      </c>
      <c r="E131" s="59">
        <v>103839.5</v>
      </c>
      <c r="F131" s="59">
        <v>103839.5</v>
      </c>
      <c r="G131" s="60">
        <v>134531.20000000001</v>
      </c>
      <c r="H131" s="60">
        <v>131731</v>
      </c>
      <c r="I131" s="60">
        <v>131731</v>
      </c>
    </row>
    <row r="132" spans="1:9" ht="25.5" x14ac:dyDescent="0.2">
      <c r="A132" s="41" t="s">
        <v>85</v>
      </c>
      <c r="B132" s="65" t="s">
        <v>143</v>
      </c>
      <c r="C132" s="66">
        <v>4850</v>
      </c>
      <c r="D132" s="59">
        <v>4850</v>
      </c>
      <c r="E132" s="59">
        <v>4850</v>
      </c>
      <c r="F132" s="59">
        <v>4850</v>
      </c>
      <c r="G132" s="60">
        <v>5050</v>
      </c>
      <c r="H132" s="60">
        <v>5413.7</v>
      </c>
      <c r="I132" s="60">
        <v>5413.7</v>
      </c>
    </row>
    <row r="133" spans="1:9" ht="25.5" x14ac:dyDescent="0.2">
      <c r="A133" s="61" t="s">
        <v>89</v>
      </c>
      <c r="B133" s="63" t="s">
        <v>144</v>
      </c>
      <c r="C133" s="64">
        <f>SUM(C134)</f>
        <v>5000</v>
      </c>
      <c r="D133" s="56">
        <f>SUM(D134)</f>
        <v>5000</v>
      </c>
      <c r="E133" s="56">
        <f>SUM(E134)</f>
        <v>5000</v>
      </c>
      <c r="F133" s="56">
        <f>SUM(F134)</f>
        <v>5000</v>
      </c>
      <c r="G133" s="57">
        <f t="shared" ref="G133:I133" si="29">SUM(G134)</f>
        <v>1000</v>
      </c>
      <c r="H133" s="57">
        <f t="shared" si="29"/>
        <v>202.3</v>
      </c>
      <c r="I133" s="57">
        <f t="shared" si="29"/>
        <v>202.3</v>
      </c>
    </row>
    <row r="134" spans="1:9" ht="30" customHeight="1" x14ac:dyDescent="0.2">
      <c r="A134" s="62" t="s">
        <v>88</v>
      </c>
      <c r="B134" s="65" t="s">
        <v>145</v>
      </c>
      <c r="C134" s="66">
        <v>5000</v>
      </c>
      <c r="D134" s="59">
        <v>5000</v>
      </c>
      <c r="E134" s="59">
        <v>5000</v>
      </c>
      <c r="F134" s="59">
        <v>5000</v>
      </c>
      <c r="G134" s="60">
        <v>1000</v>
      </c>
      <c r="H134" s="60">
        <v>202.3</v>
      </c>
      <c r="I134" s="60">
        <v>202.3</v>
      </c>
    </row>
  </sheetData>
  <mergeCells count="2">
    <mergeCell ref="A4:I4"/>
    <mergeCell ref="A3:I3"/>
  </mergeCells>
  <pageMargins left="0.19685039370078741" right="0.23622047244094491" top="0.19685039370078741" bottom="0.15748031496062992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Павловская Татьяна Александровна</cp:lastModifiedBy>
  <cp:lastPrinted>2024-01-26T06:57:13Z</cp:lastPrinted>
  <dcterms:created xsi:type="dcterms:W3CDTF">1996-10-08T23:32:33Z</dcterms:created>
  <dcterms:modified xsi:type="dcterms:W3CDTF">2024-01-26T06:57:27Z</dcterms:modified>
</cp:coreProperties>
</file>