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Приложение 5" sheetId="1" r:id="rId1"/>
  </sheets>
  <definedNames>
    <definedName name="_xlnm.Print_Titles" localSheetId="0">'Приложение 5'!$4:$4</definedName>
    <definedName name="_xlnm.Print_Area" localSheetId="0">'Приложение 5'!$A$1:$K$56</definedName>
  </definedNames>
  <calcPr fullCalcOnLoad="1"/>
</workbook>
</file>

<file path=xl/sharedStrings.xml><?xml version="1.0" encoding="utf-8"?>
<sst xmlns="http://schemas.openxmlformats.org/spreadsheetml/2006/main" count="96" uniqueCount="89">
  <si>
    <t>Непрограммные расходы</t>
  </si>
  <si>
    <t>(тыс.рублей)</t>
  </si>
  <si>
    <t>ИТОГО:</t>
  </si>
  <si>
    <t xml:space="preserve">Наименование </t>
  </si>
  <si>
    <t>Анализ исполнения расходной части бюджета города Ханты-Мансийска на реализацию муниципальных программ и непрограммных мероприятий в сравнении с первоначально утвержденными показателями</t>
  </si>
  <si>
    <t>Приложение 5 к Пояснительной записке</t>
  </si>
  <si>
    <t>Примечание
(представляется в случаях, когда отклонение фактических значений от уточнённого плана составляет 5% и более)</t>
  </si>
  <si>
    <t xml:space="preserve">Муниципальная программа "Доступная среда в городе Ханты-Мансийске" </t>
  </si>
  <si>
    <t>Муниципальная программа "Социальная поддержка граждан города Ханты-Мансийска"</t>
  </si>
  <si>
    <t xml:space="preserve">Муниципальная программа "Профилактика правонарушений в сфере обеспечения общественной безопасности и правопорядка в городе Ханты-Мансийске" </t>
  </si>
  <si>
    <t>Муниципальная программа "Дети-сироты"</t>
  </si>
  <si>
    <t>Муниципальная программа "Развитие физической культуры и спорта в городе Ханты-Мансийске"</t>
  </si>
  <si>
    <t>Муниципальная программа "Развитие культуры в городе Ханты-Мансийске"</t>
  </si>
  <si>
    <t>Муниципальная программа "Развитие образования в городе Ханты-Мансийске"</t>
  </si>
  <si>
    <t>Муниципальная программа "Обеспечение доступным и комфортным жильем жителей города Ханты-Мансийска"</t>
  </si>
  <si>
    <t>Муниципальная программа "Основные направления развития в области управления и распоряжения муниципальной собственностью города Ханты-Мансийска"</t>
  </si>
  <si>
    <t>Муниципальная программа "Развитие жилищно-коммунального комплекса  и повышение энергетической эффективности  в городе  Ханты-Мансийске"</t>
  </si>
  <si>
    <t>Муниципальная программа "Развитие жилищного и дорожного хозяйства, благоустройство города Ханты-Мансийска"</t>
  </si>
  <si>
    <t xml:space="preserve">Муниципальная программа "Осуществление городом Ханты-Мансийском функций административного центра Ханты-Мансийского автономного округа - Югры" </t>
  </si>
  <si>
    <t>Муниципальная программа "Управление муниципальными финансами города Ханты-Мансийска"</t>
  </si>
  <si>
    <t xml:space="preserve">Муниципальная программа "Развитие транспортной системы города Ханты-Мансийска" </t>
  </si>
  <si>
    <t>Муниципальная программа "Информационное общество - Ханты-Мансийск"</t>
  </si>
  <si>
    <t>Муниципальная программа "Развитие внутреннего и въездного туризма в городе Ханты-Мансийске"</t>
  </si>
  <si>
    <t>Муниципальная программа "Развитие средств массовых коммуникаций города Ханты-Мансийска"</t>
  </si>
  <si>
    <t>Муниципальная программа "Защита населения и территории от чрезвычайных ситуаций, обеспечение пожарной безопасности города Ханты-Мансийска"</t>
  </si>
  <si>
    <t xml:space="preserve">Муниципальная программа "Обеспечение градостроительной деятельности на территории города Ханты-Мансийска" </t>
  </si>
  <si>
    <t xml:space="preserve">Муниципальная программа "Проектирование и строительство инженерных сетей на территории города Ханты-Мансийска" </t>
  </si>
  <si>
    <t xml:space="preserve">Муниципальная программа "Молодежь города Ханты-Мансийска" </t>
  </si>
  <si>
    <t xml:space="preserve">Муниципальная программа "Развитие муниципальной службы в городе Ханты-Мансийске" </t>
  </si>
  <si>
    <t xml:space="preserve">Муниципальная программа "Развитие отдельных секторов экономики города Ханты-Мансийска" </t>
  </si>
  <si>
    <t>Муниципальная программа "Развитие гражданского общества в городе Ханты-Мансийске"</t>
  </si>
  <si>
    <t>Подпрограмма "Профилактика правонарушений"</t>
  </si>
  <si>
    <t>Подпрограмма "Профилактика незаконного оборота и потребления наркотических средств и психотропных веществ"</t>
  </si>
  <si>
    <t>Подпрограмма "Реализация государственной национальной политики и профилактика экстремизма"</t>
  </si>
  <si>
    <t>Подпрограмма "Развитие массовой физической культуры и спорта"</t>
  </si>
  <si>
    <t>Подпрограмма "Обеспечение условий для выполнения функций и полномочий в сфере физической культуры и спорта"</t>
  </si>
  <si>
    <t>Подпрограмма "Обеспечение прав граждан на доступ к культурным ценностям и информации"</t>
  </si>
  <si>
    <t>Подпрограмма "Организация культурного досуга населения города Ханты-Мансийска"</t>
  </si>
  <si>
    <t>Подпрограмма "Общее образование. Дополнительное образование детей"</t>
  </si>
  <si>
    <t>Подпрограмма "Система оценки качества образования и информационная прозрачность системы образования"</t>
  </si>
  <si>
    <t>Подпрограмма "Допризывная подготовка обучающихся"</t>
  </si>
  <si>
    <t>Подпрограмма "Ресурсное обеспечение системы образования"</t>
  </si>
  <si>
    <t>Подпрограмма "Формирование законопослушного поведения участников дорожного движения"</t>
  </si>
  <si>
    <t>Подпрограмма "Создание условий для обеспечения качественными коммунальными услугами"</t>
  </si>
  <si>
    <t>Подпрограмма "Создание условий для развития гражданских инициатив"</t>
  </si>
  <si>
    <t>Подпрограмма "Создание условий для расширения доступа населения к информации о деятельности органов местного самоуправления, социально-значимых мероприятиях, проводимых в городе Ханты-Мансийске"</t>
  </si>
  <si>
    <t>Подпрограмма "Цифровое развитие города Ханты-Мансийска"</t>
  </si>
  <si>
    <t>Подпрограмма "Организация деятельности, направленной на укрепление института семьи в гражданском обществе"</t>
  </si>
  <si>
    <t>Подпрограмма "Организация деятельности, направленной на поддержание стабильного качества жизни отдельных категорий граждан в городе Ханты-Мансийске"</t>
  </si>
  <si>
    <t>Подпрограмма "Материально-техническое и финансовое обеспечение деятельности МКУ "Управление гражданской защиты населения"</t>
  </si>
  <si>
    <t>Подпрограмма "Развитие субъектов малого и среднего предпринимательства на территории города Ханты-Мансийска"</t>
  </si>
  <si>
    <t>Подпрограмма "Развитие сельскохозяйственного производства и обеспечение продовольственной безопасности города Ханты-Мансийска"</t>
  </si>
  <si>
    <t>Подпрограмма "Улучшение условий и охраны труда в городе Ханты-Мансийске"</t>
  </si>
  <si>
    <t>Подпрограмма "Развитие внутреннего и въездного туризма в городе Ханты-Мансийске"</t>
  </si>
  <si>
    <t>Исполнено за 2021 год</t>
  </si>
  <si>
    <t xml:space="preserve">Подпрограмма "Защита населения и территории от чрезвычайных ситуаций, обеспечение пожарной безопасности города Ханты-Мансийска" </t>
  </si>
  <si>
    <t>Отклонение между уточненным планом и  фактическими значениями              (тыс.руб.)</t>
  </si>
  <si>
    <t>Отклонение между уточненным планом и  фактическими значениями              (%)</t>
  </si>
  <si>
    <t xml:space="preserve">Утвержденный план на 2022 год  </t>
  </si>
  <si>
    <t xml:space="preserve">Уточненный план на 2022 год  </t>
  </si>
  <si>
    <t>Исполнено за 2022 год</t>
  </si>
  <si>
    <t>Отклонение между первоначально утвержденными показателями расходов и фактическими значениями (тыс.руб.)</t>
  </si>
  <si>
    <t>Отклонение между первоначально утвержденными показателями расходов и фактическими значениями (%)</t>
  </si>
  <si>
    <t>Примечание
(представляется в случаях, когда отклонение фактических значений от первоначально утверждённого плана составляет 5% и более)</t>
  </si>
  <si>
    <t>Уменьшение фактических расходов к первоначально утвержденному плану на год обусловлено отсутствием фактической потребности по мероприятию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</si>
  <si>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Увеличение фактических расходов к первоначально утвержденному плану на год связано с увеличением количества несовершеннолетних граждан в возрасте от 14 до 18 лет, желающих трудоустроиться на временные рабочие места, в свободное от учебы время</t>
  </si>
  <si>
    <t>Увеличение фактических расходов к первоначально утвержденному плану на год обусловлено увеличением иных межбюджетных трансфертов из федерального бюджета и бюджета автономного округа на 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в пунктах временного размещения и питания, за счет средств резервного фонда Правительства Российской Федераци, резервного фонда Правительства автономного округа-Югры</t>
  </si>
  <si>
    <t>Не полное освоение средств связано с переносом срока выполнения работ по  заключенным муниципальным контрактам на 2023 год</t>
  </si>
  <si>
    <t xml:space="preserve">Муниципальная программа "Содействие развитию садоводческих, огороднических некоммерческих объединений граждан в городе Ханты-Мансийске" </t>
  </si>
  <si>
    <t>Уменьшение фактических расходов к первоначально утвержденному плану на год обусловлено экономией, сложившейся по результатам проведения закупочных процедур</t>
  </si>
  <si>
    <t>Не полное освоение средств связано с заключением муниципальных контрактов со сроком оплаты в 2023 году</t>
  </si>
  <si>
    <t>Увеличение фактических расходов к первоначально утвержденному плану на год связано с реализацией учебно-практических семинаров</t>
  </si>
  <si>
    <t>Увеличение фактических расходов к первоначально утвержденному плану на год связано с финансовым обеспечением потребности на реализацию мероприятий по содержанию и ремонту объектов дорожного хозяйства, благоустройства, а так же реализацию мероприятий в рамках регионального проекта "Формирование комфортной городской среды"</t>
  </si>
  <si>
    <t xml:space="preserve">Уменьшение фактических расходов к первоначально утвержденному плану на год связано с перераспределением средств Резервного фонда Администрации города Ханты-Мансийска </t>
  </si>
  <si>
    <t>Уменьшение фактических расходов к первоначально утвержденному плану на год обусловлено уменьшением потребности в средствах на реализацию мероприятий по созданию условий для развития гражданских инициатив</t>
  </si>
  <si>
    <t>Уменьшение фактических расходов к первоначально утвержденному плану на год связано с оптимизацией расходов бюджета города и перераспределением средств на реализацию первоочередных задач</t>
  </si>
  <si>
    <t xml:space="preserve">Уменьшение фактических расходов к первоначально утвержденному плану на год обусловлено уменьшением количества заявок от граждан по мероприятию "Предоставление земельных участков садоводческим и огородническим некоммерческим объединениям граждан, а также гражданам, нуждающимся в предоставлении садовых и огородных земельных участков" </t>
  </si>
  <si>
    <t xml:space="preserve">Увеличение фактических расходов к первоначально утвержденному плану на год связано с обеспечением функционирования Единой дежурно-диспетчерской службы города Ханты-Мансийска                                                                                                                                                           </t>
  </si>
  <si>
    <t>Увеличение фактических расходов к первоначально утвержденному плану на год обусловлено обеспечением средствами бюджетов округа и города обязательств по созданию объекта "Образовательно-молодежный центр с блоком питания" в соотвествии с условиями заключенного муниципального контракта</t>
  </si>
  <si>
    <t xml:space="preserve">Увеличение фактических расходов к первоначально утвержденному плану на год обусловлено  увеличением потребности на  реализацию мероприятия "Финансовая поддержка субъектов малого и среднего предпринимательства" </t>
  </si>
  <si>
    <t>Увеличение фактических расходов к первоначально утвержденному плану на год обусловлено увеличением потребности на реализацию мероприятий по предоставлению мер поддержки сельскохозяйственным товаропроизводителям, в том числе в сфере рыбного хозяйства и (или) аквакультуры (рыбоводства)</t>
  </si>
  <si>
    <t>Увеличение фактических расходов к первоначально утвержденному плану на год обусловлено увеличением средств на реализацию мероприятий подпрограммы в связи с  увеличением количества гостей города Ханты-Мансийска и обеспечением проводимых мероприятий в рамках реализации проекта «Ханты-Мансийск - Новогодняя столица»</t>
  </si>
  <si>
    <t>Увеличение фактических расходов к первоначально утвержденному плану на год связано с реализацией мероприятия по обеспечению помещением сотрудников, замещающих должности участковых уполномоченных полиции на администрируемых ими участках</t>
  </si>
  <si>
    <t>Уменьшение фактических расходов к первоначально утвержденному плану на год обусловлено уточнением обязательств по муниципальным контрактам и уменьшением средств бюджетов округа и города на финансовое обеспечение</t>
  </si>
  <si>
    <t>Увеличение фактических расходов к первоначально утвержденному плану на год связано с обеспечением средствами бюджетов округа и города потребности в жилых помещениях, предоставляемых гражданам в целях переселения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</si>
  <si>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 xml:space="preserve">Увеличение фактических расходов к первоначально утвержденному плану на год обусловлено обеспечением средствами бюджетов округа и города на финансовое возмещение затрат, связанных с улучшением материально-технической базы организаций города Ханты-Мансийска </t>
  </si>
  <si>
    <t>Увеличение фактических расходов к первоначально утвержденному плану на год в обусловлено финансовым обеспечением средствами бюджетов округа и города дорожных работ в соответствии с программой дорожной деятельности (в том числе по текущему ремонту автомобильных дорог), а так же разработкой проектно-сметной документации на капитальный ремонт автодороги по ул. Большая Логовая в городе Ханты-Мансийске</t>
  </si>
  <si>
    <t>Уменьшение фактических расходов к первоначально утвержденному плану на год обусловлено оптимизацией расходов бюджета города и перераспределением средств на реализацию первоочередных задач</t>
  </si>
  <si>
    <t xml:space="preserve">Уменьшение фактических расходов к первоначально утвержденному плану на год обусловлено уточнением обязательств по муниципальным контрактам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</si>
</sst>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Red]\-#,##0.00;0.00"/>
    <numFmt numFmtId="173" formatCode="0000000000"/>
    <numFmt numFmtId="174" formatCode="0.0%"/>
    <numFmt numFmtId="175" formatCode="#,##0.0_ ;[Red]\-#,##0.0\ "/>
    <numFmt numFmtId="176" formatCode="#,##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
  </numFmts>
  <fonts count="53">
    <font>
      <sz val="11"/>
      <color theme="1"/>
      <name val="Calibri"/>
      <family val="2"/>
    </font>
    <font>
      <sz val="11"/>
      <color indexed="8"/>
      <name val="Calibri"/>
      <family val="2"/>
    </font>
    <font>
      <sz val="10"/>
      <name val="Arial"/>
      <family val="2"/>
    </font>
    <font>
      <sz val="12"/>
      <name val="Times New Roman"/>
      <family val="1"/>
    </font>
    <font>
      <sz val="10"/>
      <name val="Times New Roman"/>
      <family val="1"/>
    </font>
    <font>
      <sz val="9"/>
      <name val="Times New Roman"/>
      <family val="1"/>
    </font>
    <font>
      <i/>
      <sz val="9"/>
      <name val="Times New Roman"/>
      <family val="1"/>
    </font>
    <font>
      <i/>
      <sz val="12"/>
      <name val="Times New Roman"/>
      <family val="1"/>
    </font>
    <font>
      <sz val="14"/>
      <name val="Times New Roman"/>
      <family val="1"/>
    </font>
    <font>
      <i/>
      <sz val="10"/>
      <name val="Times New Roman"/>
      <family val="1"/>
    </font>
    <font>
      <b/>
      <sz val="10"/>
      <name val="Times New Roman"/>
      <family val="1"/>
    </font>
    <font>
      <b/>
      <sz val="9"/>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9"/>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9"/>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imes New Roman"/>
      <family val="1"/>
    </font>
    <font>
      <i/>
      <sz val="9"/>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9"/>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
      <i/>
      <sz val="9"/>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2" fillId="0" borderId="0">
      <alignment/>
      <protection/>
    </xf>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48">
    <xf numFmtId="0" fontId="0" fillId="0" borderId="0" xfId="0" applyFont="1" applyAlignment="1">
      <alignment/>
    </xf>
    <xf numFmtId="0" fontId="3" fillId="0" borderId="0" xfId="53" applyFont="1">
      <alignment/>
      <protection/>
    </xf>
    <xf numFmtId="0" fontId="3" fillId="0" borderId="0" xfId="53" applyFont="1" applyFill="1">
      <alignment/>
      <protection/>
    </xf>
    <xf numFmtId="0" fontId="3" fillId="0" borderId="0" xfId="53" applyFont="1" applyFill="1" applyAlignment="1">
      <alignment horizontal="right"/>
      <protection/>
    </xf>
    <xf numFmtId="181" fontId="5" fillId="0" borderId="10" xfId="53" applyNumberFormat="1" applyFont="1" applyFill="1" applyBorder="1" applyAlignment="1" applyProtection="1">
      <alignment horizontal="left" vertical="top" wrapText="1"/>
      <protection hidden="1"/>
    </xf>
    <xf numFmtId="174" fontId="5" fillId="0" borderId="10" xfId="53" applyNumberFormat="1" applyFont="1" applyFill="1" applyBorder="1" applyAlignment="1" applyProtection="1">
      <alignment horizontal="left" vertical="top" wrapText="1"/>
      <protection hidden="1"/>
    </xf>
    <xf numFmtId="0" fontId="5" fillId="0" borderId="10" xfId="53" applyFont="1" applyFill="1" applyBorder="1" applyAlignment="1" applyProtection="1">
      <alignment horizontal="left" vertical="top"/>
      <protection hidden="1"/>
    </xf>
    <xf numFmtId="0" fontId="6" fillId="0" borderId="10" xfId="53" applyFont="1" applyFill="1" applyBorder="1" applyAlignment="1" applyProtection="1">
      <alignment horizontal="left" vertical="top" wrapText="1"/>
      <protection hidden="1"/>
    </xf>
    <xf numFmtId="0" fontId="7" fillId="2" borderId="0" xfId="53" applyFont="1" applyFill="1">
      <alignment/>
      <protection/>
    </xf>
    <xf numFmtId="0" fontId="7" fillId="0" borderId="0" xfId="53" applyFont="1" applyFill="1">
      <alignment/>
      <protection/>
    </xf>
    <xf numFmtId="181" fontId="6" fillId="0" borderId="10" xfId="53" applyNumberFormat="1" applyFont="1" applyFill="1" applyBorder="1" applyAlignment="1" applyProtection="1">
      <alignment horizontal="left" vertical="top" wrapText="1"/>
      <protection hidden="1"/>
    </xf>
    <xf numFmtId="0" fontId="4" fillId="0" borderId="10" xfId="53" applyNumberFormat="1" applyFont="1" applyFill="1" applyBorder="1" applyAlignment="1" applyProtection="1">
      <alignment horizontal="center" vertical="center" wrapText="1"/>
      <protection hidden="1"/>
    </xf>
    <xf numFmtId="0" fontId="4" fillId="0" borderId="0" xfId="53" applyFont="1" applyFill="1" applyAlignment="1">
      <alignment horizontal="right"/>
      <protection/>
    </xf>
    <xf numFmtId="173" fontId="4" fillId="0" borderId="10" xfId="53" applyNumberFormat="1" applyFont="1" applyFill="1" applyBorder="1" applyAlignment="1" applyProtection="1">
      <alignment horizontal="left" vertical="center" wrapText="1"/>
      <protection hidden="1"/>
    </xf>
    <xf numFmtId="175" fontId="4" fillId="0" borderId="10" xfId="53" applyNumberFormat="1" applyFont="1" applyFill="1" applyBorder="1" applyAlignment="1" applyProtection="1">
      <alignment horizontal="center" vertical="center"/>
      <protection hidden="1"/>
    </xf>
    <xf numFmtId="176" fontId="4" fillId="0" borderId="10" xfId="53" applyNumberFormat="1" applyFont="1" applyFill="1" applyBorder="1" applyAlignment="1" applyProtection="1">
      <alignment horizontal="center" vertical="center"/>
      <protection hidden="1"/>
    </xf>
    <xf numFmtId="9" fontId="4" fillId="0" borderId="10" xfId="53" applyNumberFormat="1" applyFont="1" applyFill="1" applyBorder="1" applyAlignment="1" applyProtection="1">
      <alignment horizontal="center" vertical="center"/>
      <protection hidden="1"/>
    </xf>
    <xf numFmtId="173" fontId="9" fillId="0" borderId="10" xfId="53" applyNumberFormat="1" applyFont="1" applyFill="1" applyBorder="1" applyAlignment="1" applyProtection="1">
      <alignment horizontal="left" vertical="center" wrapText="1"/>
      <protection hidden="1"/>
    </xf>
    <xf numFmtId="175" fontId="9" fillId="0" borderId="10" xfId="53" applyNumberFormat="1" applyFont="1" applyFill="1" applyBorder="1" applyAlignment="1" applyProtection="1">
      <alignment horizontal="center" vertical="center"/>
      <protection hidden="1"/>
    </xf>
    <xf numFmtId="176" fontId="9" fillId="0" borderId="10" xfId="53" applyNumberFormat="1" applyFont="1" applyFill="1" applyBorder="1" applyAlignment="1" applyProtection="1">
      <alignment horizontal="center" vertical="center"/>
      <protection hidden="1"/>
    </xf>
    <xf numFmtId="9" fontId="9" fillId="0" borderId="10" xfId="53" applyNumberFormat="1" applyFont="1" applyFill="1" applyBorder="1" applyAlignment="1" applyProtection="1">
      <alignment horizontal="center" vertical="center"/>
      <protection hidden="1"/>
    </xf>
    <xf numFmtId="0" fontId="6" fillId="0" borderId="10" xfId="53" applyFont="1" applyFill="1" applyBorder="1" applyAlignment="1" applyProtection="1">
      <alignment vertical="top" wrapText="1"/>
      <protection hidden="1"/>
    </xf>
    <xf numFmtId="14" fontId="6" fillId="0" borderId="10" xfId="0" applyNumberFormat="1" applyFont="1" applyFill="1" applyBorder="1" applyAlignment="1">
      <alignment horizontal="left" vertical="top" wrapText="1"/>
    </xf>
    <xf numFmtId="173" fontId="10" fillId="0" borderId="10" xfId="53" applyNumberFormat="1" applyFont="1" applyFill="1" applyBorder="1" applyAlignment="1" applyProtection="1">
      <alignment horizontal="left" vertical="center" wrapText="1"/>
      <protection hidden="1"/>
    </xf>
    <xf numFmtId="175" fontId="10" fillId="0" borderId="10" xfId="53" applyNumberFormat="1" applyFont="1" applyFill="1" applyBorder="1" applyAlignment="1" applyProtection="1">
      <alignment horizontal="center" vertical="center"/>
      <protection hidden="1"/>
    </xf>
    <xf numFmtId="176" fontId="10" fillId="0" borderId="10" xfId="53" applyNumberFormat="1" applyFont="1" applyFill="1" applyBorder="1" applyAlignment="1" applyProtection="1">
      <alignment horizontal="center" vertical="center"/>
      <protection hidden="1"/>
    </xf>
    <xf numFmtId="9" fontId="10" fillId="0" borderId="10" xfId="53" applyNumberFormat="1" applyFont="1" applyFill="1" applyBorder="1" applyAlignment="1" applyProtection="1">
      <alignment horizontal="center" vertical="center"/>
      <protection hidden="1"/>
    </xf>
    <xf numFmtId="0" fontId="11" fillId="0" borderId="10" xfId="53" applyFont="1" applyFill="1" applyBorder="1" applyAlignment="1" applyProtection="1">
      <alignment horizontal="left" vertical="top" wrapText="1"/>
      <protection hidden="1"/>
    </xf>
    <xf numFmtId="0" fontId="12" fillId="0" borderId="0" xfId="53" applyFont="1" applyFill="1">
      <alignment/>
      <protection/>
    </xf>
    <xf numFmtId="174" fontId="11" fillId="0" borderId="10" xfId="53" applyNumberFormat="1" applyFont="1" applyFill="1" applyBorder="1" applyAlignment="1" applyProtection="1">
      <alignment horizontal="left" vertical="top" wrapText="1"/>
      <protection hidden="1"/>
    </xf>
    <xf numFmtId="0" fontId="11" fillId="0" borderId="10" xfId="53" applyFont="1" applyFill="1" applyBorder="1" applyAlignment="1" applyProtection="1">
      <alignment horizontal="left" vertical="top"/>
      <protection hidden="1"/>
    </xf>
    <xf numFmtId="181" fontId="11" fillId="0" borderId="10" xfId="53" applyNumberFormat="1" applyFont="1" applyFill="1" applyBorder="1" applyAlignment="1" applyProtection="1">
      <alignment horizontal="left" vertical="top" wrapText="1"/>
      <protection hidden="1"/>
    </xf>
    <xf numFmtId="0" fontId="10" fillId="0" borderId="10" xfId="53" applyNumberFormat="1" applyFont="1" applyFill="1" applyBorder="1" applyAlignment="1" applyProtection="1">
      <alignment horizontal="left"/>
      <protection hidden="1"/>
    </xf>
    <xf numFmtId="0" fontId="12" fillId="0" borderId="0" xfId="53" applyFont="1" applyAlignment="1">
      <alignment horizontal="center"/>
      <protection/>
    </xf>
    <xf numFmtId="174" fontId="6" fillId="0" borderId="10" xfId="53" applyNumberFormat="1" applyFont="1" applyFill="1" applyBorder="1" applyAlignment="1" applyProtection="1">
      <alignment horizontal="left" vertical="top" wrapText="1"/>
      <protection hidden="1"/>
    </xf>
    <xf numFmtId="0" fontId="5" fillId="0" borderId="10" xfId="53" applyFont="1" applyFill="1" applyBorder="1" applyAlignment="1" applyProtection="1">
      <alignment horizontal="center" vertical="top" wrapText="1"/>
      <protection hidden="1"/>
    </xf>
    <xf numFmtId="0" fontId="5" fillId="0" borderId="10" xfId="53" applyFont="1" applyFill="1" applyBorder="1" applyAlignment="1" applyProtection="1">
      <alignment horizontal="center" vertical="center" wrapText="1"/>
      <protection hidden="1"/>
    </xf>
    <xf numFmtId="14" fontId="51" fillId="0" borderId="10" xfId="0" applyNumberFormat="1" applyFont="1" applyFill="1" applyBorder="1" applyAlignment="1">
      <alignment horizontal="left" vertical="top" wrapText="1"/>
    </xf>
    <xf numFmtId="0" fontId="5" fillId="0" borderId="10" xfId="53" applyFont="1" applyFill="1" applyBorder="1" applyAlignment="1" applyProtection="1">
      <alignment horizontal="left" vertical="top" wrapText="1"/>
      <protection hidden="1"/>
    </xf>
    <xf numFmtId="14" fontId="11" fillId="0" borderId="10" xfId="0" applyNumberFormat="1" applyFont="1" applyFill="1" applyBorder="1" applyAlignment="1">
      <alignment horizontal="left" vertical="top" wrapText="1"/>
    </xf>
    <xf numFmtId="14" fontId="52" fillId="0" borderId="10" xfId="0" applyNumberFormat="1" applyFont="1" applyFill="1" applyBorder="1" applyAlignment="1">
      <alignment horizontal="left" vertical="top" wrapText="1"/>
    </xf>
    <xf numFmtId="0" fontId="8" fillId="0" borderId="0" xfId="53" applyFont="1" applyAlignment="1">
      <alignment horizontal="center" vertical="center" wrapText="1"/>
      <protection/>
    </xf>
    <xf numFmtId="9" fontId="12" fillId="0" borderId="0" xfId="53" applyNumberFormat="1" applyFont="1" applyFill="1">
      <alignment/>
      <protection/>
    </xf>
    <xf numFmtId="9" fontId="3" fillId="0" borderId="0" xfId="53" applyNumberFormat="1" applyFont="1">
      <alignment/>
      <protection/>
    </xf>
    <xf numFmtId="9" fontId="3" fillId="0" borderId="0" xfId="53" applyNumberFormat="1" applyFont="1" applyFill="1">
      <alignment/>
      <protection/>
    </xf>
    <xf numFmtId="9" fontId="7" fillId="0" borderId="0" xfId="53" applyNumberFormat="1" applyFont="1" applyFill="1">
      <alignment/>
      <protection/>
    </xf>
    <xf numFmtId="9" fontId="7" fillId="2" borderId="0" xfId="53" applyNumberFormat="1" applyFont="1" applyFill="1">
      <alignment/>
      <protection/>
    </xf>
    <xf numFmtId="9" fontId="12" fillId="0" borderId="0" xfId="53" applyNumberFormat="1" applyFont="1" applyAlignment="1">
      <alignment horizont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6"/>
  <sheetViews>
    <sheetView showGridLines="0" tabSelected="1" view="pageBreakPreview" zoomScaleSheetLayoutView="100" zoomScalePageLayoutView="0" workbookViewId="0" topLeftCell="A1">
      <pane xSplit="1" ySplit="4" topLeftCell="B50" activePane="bottomRight" state="frozen"/>
      <selection pane="topLeft" activeCell="A1" sqref="A1"/>
      <selection pane="topRight" activeCell="G1" sqref="G1"/>
      <selection pane="bottomLeft" activeCell="A23" sqref="A23"/>
      <selection pane="bottomRight" activeCell="I51" sqref="I51"/>
    </sheetView>
  </sheetViews>
  <sheetFormatPr defaultColWidth="9.140625" defaultRowHeight="15"/>
  <cols>
    <col min="1" max="1" width="35.00390625" style="2" customWidth="1"/>
    <col min="2" max="2" width="11.421875" style="2" customWidth="1"/>
    <col min="3" max="3" width="13.421875" style="2" customWidth="1"/>
    <col min="4" max="4" width="12.57421875" style="2" customWidth="1"/>
    <col min="5" max="5" width="11.421875" style="2" customWidth="1"/>
    <col min="6" max="9" width="13.8515625" style="2" customWidth="1"/>
    <col min="10" max="10" width="43.28125" style="2" customWidth="1"/>
    <col min="11" max="11" width="40.7109375" style="2" customWidth="1"/>
    <col min="12" max="12" width="9.140625" style="43" customWidth="1"/>
    <col min="13" max="221" width="9.140625" style="1" customWidth="1"/>
    <col min="222" max="16384" width="9.140625" style="1" customWidth="1"/>
  </cols>
  <sheetData>
    <row r="1" spans="7:11" ht="15.75">
      <c r="G1" s="3"/>
      <c r="H1" s="3"/>
      <c r="I1" s="3"/>
      <c r="J1" s="3"/>
      <c r="K1" s="12" t="s">
        <v>5</v>
      </c>
    </row>
    <row r="2" spans="1:11" ht="37.5" customHeight="1">
      <c r="A2" s="41" t="s">
        <v>4</v>
      </c>
      <c r="B2" s="41"/>
      <c r="C2" s="41"/>
      <c r="D2" s="41"/>
      <c r="E2" s="41"/>
      <c r="F2" s="41"/>
      <c r="G2" s="41"/>
      <c r="H2" s="41"/>
      <c r="I2" s="41"/>
      <c r="J2" s="41"/>
      <c r="K2" s="41"/>
    </row>
    <row r="3" spans="7:11" ht="15.75">
      <c r="G3" s="3"/>
      <c r="H3" s="3"/>
      <c r="I3" s="3"/>
      <c r="J3" s="3"/>
      <c r="K3" s="3" t="s">
        <v>1</v>
      </c>
    </row>
    <row r="4" spans="1:12" s="2" customFormat="1" ht="115.5" customHeight="1">
      <c r="A4" s="11" t="s">
        <v>3</v>
      </c>
      <c r="B4" s="11" t="s">
        <v>54</v>
      </c>
      <c r="C4" s="11" t="s">
        <v>58</v>
      </c>
      <c r="D4" s="11" t="s">
        <v>59</v>
      </c>
      <c r="E4" s="11" t="s">
        <v>60</v>
      </c>
      <c r="F4" s="11" t="s">
        <v>61</v>
      </c>
      <c r="G4" s="11" t="s">
        <v>62</v>
      </c>
      <c r="H4" s="11" t="s">
        <v>56</v>
      </c>
      <c r="I4" s="11" t="s">
        <v>57</v>
      </c>
      <c r="J4" s="11" t="s">
        <v>63</v>
      </c>
      <c r="K4" s="11" t="s">
        <v>6</v>
      </c>
      <c r="L4" s="44"/>
    </row>
    <row r="5" spans="1:12" s="28" customFormat="1" ht="25.5">
      <c r="A5" s="23" t="s">
        <v>7</v>
      </c>
      <c r="B5" s="24">
        <v>921.6</v>
      </c>
      <c r="C5" s="24">
        <v>2509.6</v>
      </c>
      <c r="D5" s="24">
        <v>2486.4</v>
      </c>
      <c r="E5" s="24">
        <v>2486.4</v>
      </c>
      <c r="F5" s="25">
        <f>E5-C5</f>
        <v>-23.199999999999818</v>
      </c>
      <c r="G5" s="26">
        <f>E5/C5</f>
        <v>0.9907554988842844</v>
      </c>
      <c r="H5" s="25">
        <f aca="true" t="shared" si="0" ref="H5:H55">E5-D5</f>
        <v>0</v>
      </c>
      <c r="I5" s="26">
        <f>E5/D5</f>
        <v>1</v>
      </c>
      <c r="J5" s="27"/>
      <c r="K5" s="27"/>
      <c r="L5" s="42"/>
    </row>
    <row r="6" spans="1:12" s="2" customFormat="1" ht="38.25" hidden="1">
      <c r="A6" s="13" t="s">
        <v>8</v>
      </c>
      <c r="B6" s="14">
        <v>0</v>
      </c>
      <c r="C6" s="14">
        <v>0</v>
      </c>
      <c r="D6" s="14">
        <v>0</v>
      </c>
      <c r="E6" s="14">
        <v>0</v>
      </c>
      <c r="F6" s="19">
        <f aca="true" t="shared" si="1" ref="F6:F56">E6-C6</f>
        <v>0</v>
      </c>
      <c r="G6" s="20">
        <v>0</v>
      </c>
      <c r="H6" s="15">
        <f t="shared" si="0"/>
        <v>0</v>
      </c>
      <c r="I6" s="16">
        <v>0</v>
      </c>
      <c r="J6" s="6"/>
      <c r="K6" s="6"/>
      <c r="L6" s="44"/>
    </row>
    <row r="7" spans="1:12" s="28" customFormat="1" ht="63.75">
      <c r="A7" s="23" t="s">
        <v>9</v>
      </c>
      <c r="B7" s="24">
        <f>SUM(B8:B10)</f>
        <v>20233.6</v>
      </c>
      <c r="C7" s="24">
        <f>SUM(C8:C10)</f>
        <v>16368.4</v>
      </c>
      <c r="D7" s="24">
        <f>SUM(D8:D10)</f>
        <v>47820.6</v>
      </c>
      <c r="E7" s="24">
        <f>SUM(E8:E10)</f>
        <v>47818.1</v>
      </c>
      <c r="F7" s="25">
        <f t="shared" si="1"/>
        <v>31449.699999999997</v>
      </c>
      <c r="G7" s="26">
        <f aca="true" t="shared" si="2" ref="G6:G56">E7/C7</f>
        <v>2.9213667798929643</v>
      </c>
      <c r="H7" s="25">
        <f t="shared" si="0"/>
        <v>-2.5</v>
      </c>
      <c r="I7" s="26">
        <f aca="true" t="shared" si="3" ref="I6:I56">E7/D7</f>
        <v>0.9999477212749317</v>
      </c>
      <c r="J7" s="27"/>
      <c r="K7" s="27"/>
      <c r="L7" s="42"/>
    </row>
    <row r="8" spans="1:12" s="9" customFormat="1" ht="62.25" customHeight="1">
      <c r="A8" s="17" t="s">
        <v>31</v>
      </c>
      <c r="B8" s="18">
        <v>19374.6</v>
      </c>
      <c r="C8" s="18">
        <v>15949</v>
      </c>
      <c r="D8" s="18">
        <v>47404.2</v>
      </c>
      <c r="E8" s="18">
        <v>47401.7</v>
      </c>
      <c r="F8" s="19">
        <f t="shared" si="1"/>
        <v>31452.699999999997</v>
      </c>
      <c r="G8" s="20">
        <f t="shared" si="2"/>
        <v>2.972079754216565</v>
      </c>
      <c r="H8" s="19">
        <f t="shared" si="0"/>
        <v>-2.5</v>
      </c>
      <c r="I8" s="20">
        <f>E8/D8</f>
        <v>0.9999472620569485</v>
      </c>
      <c r="J8" s="7" t="s">
        <v>82</v>
      </c>
      <c r="K8" s="7"/>
      <c r="L8" s="45"/>
    </row>
    <row r="9" spans="1:12" s="9" customFormat="1" ht="51">
      <c r="A9" s="17" t="s">
        <v>32</v>
      </c>
      <c r="B9" s="18">
        <v>239</v>
      </c>
      <c r="C9" s="18">
        <v>264</v>
      </c>
      <c r="D9" s="18">
        <v>261</v>
      </c>
      <c r="E9" s="18">
        <v>261</v>
      </c>
      <c r="F9" s="19">
        <f t="shared" si="1"/>
        <v>-3</v>
      </c>
      <c r="G9" s="20">
        <f t="shared" si="2"/>
        <v>0.9886363636363636</v>
      </c>
      <c r="H9" s="19">
        <f t="shared" si="0"/>
        <v>0</v>
      </c>
      <c r="I9" s="20">
        <f>E9/D9</f>
        <v>1</v>
      </c>
      <c r="J9" s="7"/>
      <c r="K9" s="22"/>
      <c r="L9" s="45"/>
    </row>
    <row r="10" spans="1:12" s="9" customFormat="1" ht="51">
      <c r="A10" s="17" t="s">
        <v>33</v>
      </c>
      <c r="B10" s="18">
        <v>620</v>
      </c>
      <c r="C10" s="18">
        <v>155.4</v>
      </c>
      <c r="D10" s="18">
        <v>155.4</v>
      </c>
      <c r="E10" s="18">
        <v>155.4</v>
      </c>
      <c r="F10" s="19">
        <f t="shared" si="1"/>
        <v>0</v>
      </c>
      <c r="G10" s="20">
        <f t="shared" si="2"/>
        <v>1</v>
      </c>
      <c r="H10" s="19">
        <f t="shared" si="0"/>
        <v>0</v>
      </c>
      <c r="I10" s="20">
        <f>E10/D10</f>
        <v>1</v>
      </c>
      <c r="J10" s="7"/>
      <c r="K10" s="7"/>
      <c r="L10" s="45"/>
    </row>
    <row r="11" spans="1:12" s="2" customFormat="1" ht="25.5" hidden="1">
      <c r="A11" s="13" t="s">
        <v>10</v>
      </c>
      <c r="B11" s="14">
        <v>0</v>
      </c>
      <c r="C11" s="14">
        <v>0</v>
      </c>
      <c r="D11" s="14">
        <v>0</v>
      </c>
      <c r="E11" s="14">
        <v>0</v>
      </c>
      <c r="F11" s="15">
        <f t="shared" si="1"/>
        <v>0</v>
      </c>
      <c r="G11" s="16">
        <v>0</v>
      </c>
      <c r="H11" s="15">
        <f t="shared" si="0"/>
        <v>0</v>
      </c>
      <c r="I11" s="16">
        <v>0</v>
      </c>
      <c r="J11" s="6"/>
      <c r="K11" s="6"/>
      <c r="L11" s="44"/>
    </row>
    <row r="12" spans="1:12" s="28" customFormat="1" ht="38.25">
      <c r="A12" s="23" t="s">
        <v>11</v>
      </c>
      <c r="B12" s="24">
        <f>SUM(B13:B14)</f>
        <v>275881.6</v>
      </c>
      <c r="C12" s="24">
        <f>SUM(C13:C14)</f>
        <v>358839.8</v>
      </c>
      <c r="D12" s="24">
        <f>SUM(D13:D14)</f>
        <v>347028.1</v>
      </c>
      <c r="E12" s="24">
        <f>SUM(E13:E14)</f>
        <v>341613.2</v>
      </c>
      <c r="F12" s="25">
        <f t="shared" si="1"/>
        <v>-17226.599999999977</v>
      </c>
      <c r="G12" s="26">
        <f t="shared" si="2"/>
        <v>0.951993619436863</v>
      </c>
      <c r="H12" s="25">
        <f t="shared" si="0"/>
        <v>-5414.899999999965</v>
      </c>
      <c r="I12" s="26">
        <f t="shared" si="3"/>
        <v>0.9843963644442627</v>
      </c>
      <c r="J12" s="29"/>
      <c r="K12" s="29"/>
      <c r="L12" s="42"/>
    </row>
    <row r="13" spans="1:12" s="9" customFormat="1" ht="54" customHeight="1">
      <c r="A13" s="17" t="s">
        <v>34</v>
      </c>
      <c r="B13" s="18">
        <v>55835</v>
      </c>
      <c r="C13" s="18">
        <v>51721.8</v>
      </c>
      <c r="D13" s="18">
        <v>56265.5</v>
      </c>
      <c r="E13" s="18">
        <v>53779.5</v>
      </c>
      <c r="F13" s="19">
        <f t="shared" si="1"/>
        <v>2057.699999999997</v>
      </c>
      <c r="G13" s="20">
        <f t="shared" si="2"/>
        <v>1.0397839982367203</v>
      </c>
      <c r="H13" s="19">
        <f t="shared" si="0"/>
        <v>-2486</v>
      </c>
      <c r="I13" s="20">
        <f t="shared" si="3"/>
        <v>0.9558166194204264</v>
      </c>
      <c r="J13" s="34"/>
      <c r="K13" s="7"/>
      <c r="L13" s="45"/>
    </row>
    <row r="14" spans="1:12" s="9" customFormat="1" ht="48">
      <c r="A14" s="17" t="s">
        <v>35</v>
      </c>
      <c r="B14" s="18">
        <v>220046.6</v>
      </c>
      <c r="C14" s="18">
        <v>307118</v>
      </c>
      <c r="D14" s="18">
        <v>290762.6</v>
      </c>
      <c r="E14" s="18">
        <v>287833.7</v>
      </c>
      <c r="F14" s="19">
        <f t="shared" si="1"/>
        <v>-19284.29999999999</v>
      </c>
      <c r="G14" s="20">
        <f t="shared" si="2"/>
        <v>0.9372088252723709</v>
      </c>
      <c r="H14" s="19">
        <f t="shared" si="0"/>
        <v>-2928.899999999965</v>
      </c>
      <c r="I14" s="20">
        <f t="shared" si="3"/>
        <v>0.9899268337812361</v>
      </c>
      <c r="J14" s="7" t="s">
        <v>69</v>
      </c>
      <c r="K14" s="7"/>
      <c r="L14" s="45"/>
    </row>
    <row r="15" spans="1:12" s="28" customFormat="1" ht="25.5">
      <c r="A15" s="23" t="s">
        <v>12</v>
      </c>
      <c r="B15" s="24">
        <f>SUM(B16:B17)</f>
        <v>201802.7</v>
      </c>
      <c r="C15" s="24">
        <f>SUM(C16:C17)</f>
        <v>260864.1</v>
      </c>
      <c r="D15" s="24">
        <f>SUM(D16:D17)</f>
        <v>247247.4</v>
      </c>
      <c r="E15" s="24">
        <f>SUM(E16:E17)</f>
        <v>245532</v>
      </c>
      <c r="F15" s="25">
        <f t="shared" si="1"/>
        <v>-15332.100000000006</v>
      </c>
      <c r="G15" s="26">
        <f t="shared" si="2"/>
        <v>0.9412257186788063</v>
      </c>
      <c r="H15" s="25">
        <f t="shared" si="0"/>
        <v>-1715.3999999999942</v>
      </c>
      <c r="I15" s="26">
        <f t="shared" si="3"/>
        <v>0.993062009954402</v>
      </c>
      <c r="J15" s="27"/>
      <c r="K15" s="27"/>
      <c r="L15" s="42"/>
    </row>
    <row r="16" spans="1:12" s="9" customFormat="1" ht="38.25">
      <c r="A16" s="17" t="s">
        <v>36</v>
      </c>
      <c r="B16" s="18">
        <v>76015.9</v>
      </c>
      <c r="C16" s="18">
        <v>86241.9</v>
      </c>
      <c r="D16" s="18">
        <v>85648.6</v>
      </c>
      <c r="E16" s="18">
        <v>85514.3</v>
      </c>
      <c r="F16" s="19">
        <f t="shared" si="1"/>
        <v>-727.5999999999913</v>
      </c>
      <c r="G16" s="20">
        <f t="shared" si="2"/>
        <v>0.9915632656516149</v>
      </c>
      <c r="H16" s="19">
        <f t="shared" si="0"/>
        <v>-134.3000000000029</v>
      </c>
      <c r="I16" s="20">
        <f t="shared" si="3"/>
        <v>0.9984319650292007</v>
      </c>
      <c r="J16" s="7"/>
      <c r="K16" s="7"/>
      <c r="L16" s="45"/>
    </row>
    <row r="17" spans="1:12" s="9" customFormat="1" ht="51" customHeight="1">
      <c r="A17" s="17" t="s">
        <v>37</v>
      </c>
      <c r="B17" s="18">
        <v>125786.8</v>
      </c>
      <c r="C17" s="18">
        <v>174622.2</v>
      </c>
      <c r="D17" s="18">
        <v>161598.8</v>
      </c>
      <c r="E17" s="18">
        <v>160017.7</v>
      </c>
      <c r="F17" s="19">
        <f t="shared" si="1"/>
        <v>-14604.5</v>
      </c>
      <c r="G17" s="20">
        <f t="shared" si="2"/>
        <v>0.9163651586109899</v>
      </c>
      <c r="H17" s="19">
        <f t="shared" si="0"/>
        <v>-1581.0999999999767</v>
      </c>
      <c r="I17" s="20">
        <f t="shared" si="3"/>
        <v>0.9902158926922726</v>
      </c>
      <c r="J17" s="7" t="s">
        <v>69</v>
      </c>
      <c r="K17" s="7"/>
      <c r="L17" s="45"/>
    </row>
    <row r="18" spans="1:12" s="28" customFormat="1" ht="38.25">
      <c r="A18" s="23" t="s">
        <v>13</v>
      </c>
      <c r="B18" s="24">
        <f>SUM(B19:B23)</f>
        <v>6145959</v>
      </c>
      <c r="C18" s="24">
        <f>SUM(C19:C23)</f>
        <v>6783352.6</v>
      </c>
      <c r="D18" s="24">
        <f>SUM(D19:D23)</f>
        <v>6676431.4</v>
      </c>
      <c r="E18" s="24">
        <f>SUM(E19:E23)</f>
        <v>6665095.300000001</v>
      </c>
      <c r="F18" s="25">
        <f t="shared" si="1"/>
        <v>-118257.29999999888</v>
      </c>
      <c r="G18" s="26">
        <f t="shared" si="2"/>
        <v>0.9825665409166554</v>
      </c>
      <c r="H18" s="25">
        <f t="shared" si="0"/>
        <v>-11336.099999999627</v>
      </c>
      <c r="I18" s="26">
        <f t="shared" si="3"/>
        <v>0.9983020719721617</v>
      </c>
      <c r="J18" s="29"/>
      <c r="K18" s="29"/>
      <c r="L18" s="42"/>
    </row>
    <row r="19" spans="1:12" s="9" customFormat="1" ht="25.5">
      <c r="A19" s="17" t="s">
        <v>38</v>
      </c>
      <c r="B19" s="18">
        <v>4620741.3</v>
      </c>
      <c r="C19" s="18">
        <v>4730356.1</v>
      </c>
      <c r="D19" s="18">
        <v>4868728.1</v>
      </c>
      <c r="E19" s="18">
        <v>4858380.7</v>
      </c>
      <c r="F19" s="19">
        <f t="shared" si="1"/>
        <v>128024.60000000056</v>
      </c>
      <c r="G19" s="20">
        <f t="shared" si="2"/>
        <v>1.0270644740678192</v>
      </c>
      <c r="H19" s="19">
        <f t="shared" si="0"/>
        <v>-10347.399999999441</v>
      </c>
      <c r="I19" s="20">
        <f t="shared" si="3"/>
        <v>0.9978747221476592</v>
      </c>
      <c r="J19" s="7"/>
      <c r="K19" s="7"/>
      <c r="L19" s="45"/>
    </row>
    <row r="20" spans="1:12" s="9" customFormat="1" ht="40.5" customHeight="1">
      <c r="A20" s="17" t="s">
        <v>39</v>
      </c>
      <c r="B20" s="18">
        <v>529</v>
      </c>
      <c r="C20" s="18">
        <v>424</v>
      </c>
      <c r="D20" s="18">
        <v>582</v>
      </c>
      <c r="E20" s="18">
        <v>543.9</v>
      </c>
      <c r="F20" s="19">
        <f t="shared" si="1"/>
        <v>119.89999999999998</v>
      </c>
      <c r="G20" s="20">
        <f t="shared" si="2"/>
        <v>1.2827830188679246</v>
      </c>
      <c r="H20" s="19">
        <f t="shared" si="0"/>
        <v>-38.10000000000002</v>
      </c>
      <c r="I20" s="20">
        <f t="shared" si="3"/>
        <v>0.9345360824742268</v>
      </c>
      <c r="J20" s="7" t="s">
        <v>71</v>
      </c>
      <c r="K20" s="7" t="s">
        <v>70</v>
      </c>
      <c r="L20" s="45"/>
    </row>
    <row r="21" spans="1:12" s="9" customFormat="1" ht="36">
      <c r="A21" s="17" t="s">
        <v>40</v>
      </c>
      <c r="B21" s="18">
        <v>4087.7</v>
      </c>
      <c r="C21" s="18">
        <v>3606.8</v>
      </c>
      <c r="D21" s="18">
        <v>3780.9</v>
      </c>
      <c r="E21" s="18">
        <v>3512.6</v>
      </c>
      <c r="F21" s="19">
        <f t="shared" si="1"/>
        <v>-94.20000000000027</v>
      </c>
      <c r="G21" s="20">
        <f t="shared" si="2"/>
        <v>0.9738826660751913</v>
      </c>
      <c r="H21" s="19">
        <f t="shared" si="0"/>
        <v>-268.3000000000002</v>
      </c>
      <c r="I21" s="20">
        <f t="shared" si="3"/>
        <v>0.9290380597212303</v>
      </c>
      <c r="J21" s="7"/>
      <c r="K21" s="7" t="s">
        <v>70</v>
      </c>
      <c r="L21" s="45"/>
    </row>
    <row r="22" spans="1:12" s="9" customFormat="1" ht="60">
      <c r="A22" s="17" t="s">
        <v>41</v>
      </c>
      <c r="B22" s="18">
        <v>1520514.9</v>
      </c>
      <c r="C22" s="18">
        <v>2048878.5</v>
      </c>
      <c r="D22" s="18">
        <v>1803253.2</v>
      </c>
      <c r="E22" s="18">
        <v>1802571.2</v>
      </c>
      <c r="F22" s="19">
        <f t="shared" si="1"/>
        <v>-246307.30000000005</v>
      </c>
      <c r="G22" s="20">
        <f t="shared" si="2"/>
        <v>0.8797843307936513</v>
      </c>
      <c r="H22" s="19">
        <f t="shared" si="0"/>
        <v>-682</v>
      </c>
      <c r="I22" s="20">
        <f t="shared" si="3"/>
        <v>0.9996217946542394</v>
      </c>
      <c r="J22" s="5" t="s">
        <v>83</v>
      </c>
      <c r="K22" s="4"/>
      <c r="L22" s="45"/>
    </row>
    <row r="23" spans="1:12" s="9" customFormat="1" ht="38.25">
      <c r="A23" s="17" t="s">
        <v>42</v>
      </c>
      <c r="B23" s="18">
        <v>86.1</v>
      </c>
      <c r="C23" s="18">
        <v>87.2</v>
      </c>
      <c r="D23" s="18">
        <v>87.2</v>
      </c>
      <c r="E23" s="18">
        <v>86.9</v>
      </c>
      <c r="F23" s="19">
        <f t="shared" si="1"/>
        <v>-0.29999999999999716</v>
      </c>
      <c r="G23" s="20">
        <f t="shared" si="2"/>
        <v>0.9965596330275229</v>
      </c>
      <c r="H23" s="19">
        <f t="shared" si="0"/>
        <v>-0.29999999999999716</v>
      </c>
      <c r="I23" s="20">
        <f t="shared" si="3"/>
        <v>0.9965596330275229</v>
      </c>
      <c r="J23" s="7"/>
      <c r="K23" s="21"/>
      <c r="L23" s="45"/>
    </row>
    <row r="24" spans="1:12" s="28" customFormat="1" ht="161.25" customHeight="1">
      <c r="A24" s="23" t="s">
        <v>14</v>
      </c>
      <c r="B24" s="24">
        <v>204889.2</v>
      </c>
      <c r="C24" s="24">
        <v>164485.2</v>
      </c>
      <c r="D24" s="24">
        <v>468206</v>
      </c>
      <c r="E24" s="24">
        <v>463025.6</v>
      </c>
      <c r="F24" s="25">
        <f t="shared" si="1"/>
        <v>298540.39999999997</v>
      </c>
      <c r="G24" s="26">
        <f t="shared" si="2"/>
        <v>2.8149985530613084</v>
      </c>
      <c r="H24" s="25">
        <f t="shared" si="0"/>
        <v>-5180.400000000023</v>
      </c>
      <c r="I24" s="26">
        <f t="shared" si="3"/>
        <v>0.9889356394407589</v>
      </c>
      <c r="J24" s="29" t="s">
        <v>84</v>
      </c>
      <c r="K24" s="29"/>
      <c r="L24" s="42"/>
    </row>
    <row r="25" spans="1:12" s="28" customFormat="1" ht="72">
      <c r="A25" s="23" t="s">
        <v>15</v>
      </c>
      <c r="B25" s="24">
        <v>298907.7</v>
      </c>
      <c r="C25" s="24">
        <v>149873.1</v>
      </c>
      <c r="D25" s="24">
        <v>163447.4</v>
      </c>
      <c r="E25" s="24">
        <v>159419.6</v>
      </c>
      <c r="F25" s="25">
        <f t="shared" si="1"/>
        <v>9546.5</v>
      </c>
      <c r="G25" s="26">
        <f t="shared" si="2"/>
        <v>1.0636972211824536</v>
      </c>
      <c r="H25" s="25">
        <f t="shared" si="0"/>
        <v>-4027.7999999999884</v>
      </c>
      <c r="I25" s="26">
        <f t="shared" si="3"/>
        <v>0.975357209720069</v>
      </c>
      <c r="J25" s="29" t="s">
        <v>85</v>
      </c>
      <c r="K25" s="38"/>
      <c r="L25" s="42"/>
    </row>
    <row r="26" spans="1:12" s="28" customFormat="1" ht="63.75">
      <c r="A26" s="23" t="s">
        <v>16</v>
      </c>
      <c r="B26" s="24">
        <f>SUM(B27)</f>
        <v>95596.7</v>
      </c>
      <c r="C26" s="24">
        <f>SUM(C27)</f>
        <v>14347.9</v>
      </c>
      <c r="D26" s="24">
        <f>SUM(D27)</f>
        <v>12493.7</v>
      </c>
      <c r="E26" s="24">
        <f>SUM(E27)</f>
        <v>12493.7</v>
      </c>
      <c r="F26" s="25">
        <f t="shared" si="1"/>
        <v>-1854.199999999999</v>
      </c>
      <c r="G26" s="26">
        <f t="shared" si="2"/>
        <v>0.8707685445256798</v>
      </c>
      <c r="H26" s="25">
        <f t="shared" si="0"/>
        <v>0</v>
      </c>
      <c r="I26" s="26">
        <f t="shared" si="3"/>
        <v>1</v>
      </c>
      <c r="J26" s="27"/>
      <c r="K26" s="29"/>
      <c r="L26" s="42"/>
    </row>
    <row r="27" spans="1:12" s="9" customFormat="1" ht="48">
      <c r="A27" s="17" t="s">
        <v>43</v>
      </c>
      <c r="B27" s="18">
        <v>95596.7</v>
      </c>
      <c r="C27" s="18">
        <v>14347.9</v>
      </c>
      <c r="D27" s="18">
        <v>12493.7</v>
      </c>
      <c r="E27" s="18">
        <v>12493.7</v>
      </c>
      <c r="F27" s="19">
        <f t="shared" si="1"/>
        <v>-1854.199999999999</v>
      </c>
      <c r="G27" s="20">
        <f t="shared" si="2"/>
        <v>0.8707685445256798</v>
      </c>
      <c r="H27" s="19">
        <f t="shared" si="0"/>
        <v>0</v>
      </c>
      <c r="I27" s="20">
        <f t="shared" si="3"/>
        <v>1</v>
      </c>
      <c r="J27" s="38" t="s">
        <v>69</v>
      </c>
      <c r="K27" s="7"/>
      <c r="L27" s="45"/>
    </row>
    <row r="28" spans="1:12" s="28" customFormat="1" ht="96">
      <c r="A28" s="23" t="s">
        <v>17</v>
      </c>
      <c r="B28" s="24">
        <v>1143785.4</v>
      </c>
      <c r="C28" s="24">
        <v>876856.9</v>
      </c>
      <c r="D28" s="24">
        <v>1128256.8</v>
      </c>
      <c r="E28" s="24">
        <v>1117188.4</v>
      </c>
      <c r="F28" s="25">
        <f t="shared" si="1"/>
        <v>240331.49999999988</v>
      </c>
      <c r="G28" s="26">
        <f t="shared" si="2"/>
        <v>1.2740829204856572</v>
      </c>
      <c r="H28" s="25">
        <f t="shared" si="0"/>
        <v>-11068.40000000014</v>
      </c>
      <c r="I28" s="26">
        <f t="shared" si="3"/>
        <v>0.9901898220334234</v>
      </c>
      <c r="J28" s="39" t="s">
        <v>72</v>
      </c>
      <c r="K28" s="31"/>
      <c r="L28" s="42"/>
    </row>
    <row r="29" spans="1:12" s="28" customFormat="1" ht="76.5">
      <c r="A29" s="23" t="s">
        <v>18</v>
      </c>
      <c r="B29" s="24">
        <v>454545.5</v>
      </c>
      <c r="C29" s="24">
        <v>454545.5</v>
      </c>
      <c r="D29" s="24">
        <v>454545.5</v>
      </c>
      <c r="E29" s="24">
        <v>454545.5</v>
      </c>
      <c r="F29" s="25">
        <f t="shared" si="1"/>
        <v>0</v>
      </c>
      <c r="G29" s="26">
        <f t="shared" si="2"/>
        <v>1</v>
      </c>
      <c r="H29" s="25">
        <f t="shared" si="0"/>
        <v>0</v>
      </c>
      <c r="I29" s="26">
        <f t="shared" si="3"/>
        <v>1</v>
      </c>
      <c r="J29" s="27"/>
      <c r="K29" s="30"/>
      <c r="L29" s="42"/>
    </row>
    <row r="30" spans="1:12" s="28" customFormat="1" ht="48">
      <c r="A30" s="23" t="s">
        <v>19</v>
      </c>
      <c r="B30" s="24">
        <v>127939.6</v>
      </c>
      <c r="C30" s="24">
        <v>373136.4</v>
      </c>
      <c r="D30" s="24">
        <v>134322.4</v>
      </c>
      <c r="E30" s="24">
        <v>131497.9</v>
      </c>
      <c r="F30" s="25">
        <f t="shared" si="1"/>
        <v>-241638.50000000003</v>
      </c>
      <c r="G30" s="26">
        <f t="shared" si="2"/>
        <v>0.3524124154062696</v>
      </c>
      <c r="H30" s="25">
        <f t="shared" si="0"/>
        <v>-2824.5</v>
      </c>
      <c r="I30" s="26">
        <f t="shared" si="3"/>
        <v>0.9789722339684223</v>
      </c>
      <c r="J30" s="31" t="s">
        <v>73</v>
      </c>
      <c r="K30" s="37"/>
      <c r="L30" s="42"/>
    </row>
    <row r="31" spans="1:12" s="28" customFormat="1" ht="108">
      <c r="A31" s="23" t="s">
        <v>20</v>
      </c>
      <c r="B31" s="24">
        <v>464447.6</v>
      </c>
      <c r="C31" s="24">
        <v>307737.6</v>
      </c>
      <c r="D31" s="24">
        <v>555742.7</v>
      </c>
      <c r="E31" s="24">
        <v>555369.8</v>
      </c>
      <c r="F31" s="25">
        <f t="shared" si="1"/>
        <v>247632.20000000007</v>
      </c>
      <c r="G31" s="26">
        <f t="shared" si="2"/>
        <v>1.8046862001913322</v>
      </c>
      <c r="H31" s="25">
        <f t="shared" si="0"/>
        <v>-372.89999999990687</v>
      </c>
      <c r="I31" s="26">
        <f t="shared" si="3"/>
        <v>0.9993290060310286</v>
      </c>
      <c r="J31" s="39" t="s">
        <v>86</v>
      </c>
      <c r="K31" s="31"/>
      <c r="L31" s="42"/>
    </row>
    <row r="32" spans="1:12" s="28" customFormat="1" ht="38.25">
      <c r="A32" s="23" t="s">
        <v>30</v>
      </c>
      <c r="B32" s="24">
        <f>SUM(B33:B37)</f>
        <v>353025.80000000005</v>
      </c>
      <c r="C32" s="24">
        <f>SUM(C33:C37)</f>
        <v>439349</v>
      </c>
      <c r="D32" s="24">
        <f>SUM(D33:D37)</f>
        <v>459014</v>
      </c>
      <c r="E32" s="24">
        <f>SUM(E33:E37)</f>
        <v>418684</v>
      </c>
      <c r="F32" s="25">
        <f t="shared" si="1"/>
        <v>-20665</v>
      </c>
      <c r="G32" s="26">
        <f t="shared" si="2"/>
        <v>0.9529644997484915</v>
      </c>
      <c r="H32" s="25">
        <f t="shared" si="0"/>
        <v>-40330</v>
      </c>
      <c r="I32" s="26">
        <f t="shared" si="3"/>
        <v>0.9121377561468713</v>
      </c>
      <c r="J32" s="27"/>
      <c r="K32" s="27"/>
      <c r="L32" s="42"/>
    </row>
    <row r="33" spans="1:12" s="8" customFormat="1" ht="60">
      <c r="A33" s="17" t="s">
        <v>44</v>
      </c>
      <c r="B33" s="18">
        <v>12301.8</v>
      </c>
      <c r="C33" s="18">
        <v>13165</v>
      </c>
      <c r="D33" s="18">
        <v>10152.3</v>
      </c>
      <c r="E33" s="18">
        <v>10152.3</v>
      </c>
      <c r="F33" s="19">
        <f t="shared" si="1"/>
        <v>-3012.7000000000007</v>
      </c>
      <c r="G33" s="20">
        <f t="shared" si="2"/>
        <v>0.7711583744777819</v>
      </c>
      <c r="H33" s="19">
        <f t="shared" si="0"/>
        <v>0</v>
      </c>
      <c r="I33" s="20">
        <f t="shared" si="3"/>
        <v>1</v>
      </c>
      <c r="J33" s="7" t="s">
        <v>74</v>
      </c>
      <c r="K33" s="7"/>
      <c r="L33" s="46"/>
    </row>
    <row r="34" spans="1:12" s="8" customFormat="1" ht="76.5">
      <c r="A34" s="17" t="s">
        <v>45</v>
      </c>
      <c r="B34" s="18">
        <v>80169.6</v>
      </c>
      <c r="C34" s="18">
        <v>136038.3</v>
      </c>
      <c r="D34" s="18">
        <v>141215.5</v>
      </c>
      <c r="E34" s="18">
        <v>112059.9</v>
      </c>
      <c r="F34" s="19">
        <f t="shared" si="1"/>
        <v>-23978.399999999994</v>
      </c>
      <c r="G34" s="20">
        <f t="shared" si="2"/>
        <v>0.8237378738193583</v>
      </c>
      <c r="H34" s="19">
        <f t="shared" si="0"/>
        <v>-29155.600000000006</v>
      </c>
      <c r="I34" s="20">
        <f t="shared" si="3"/>
        <v>0.793538244739423</v>
      </c>
      <c r="J34" s="5" t="s">
        <v>88</v>
      </c>
      <c r="K34" s="22" t="s">
        <v>67</v>
      </c>
      <c r="L34" s="46"/>
    </row>
    <row r="35" spans="1:12" s="8" customFormat="1" ht="48">
      <c r="A35" s="17" t="s">
        <v>46</v>
      </c>
      <c r="B35" s="18">
        <v>9422.7</v>
      </c>
      <c r="C35" s="18">
        <v>12401.5</v>
      </c>
      <c r="D35" s="18">
        <v>9014.6</v>
      </c>
      <c r="E35" s="18">
        <v>4039.6</v>
      </c>
      <c r="F35" s="19">
        <f t="shared" si="1"/>
        <v>-8361.9</v>
      </c>
      <c r="G35" s="20">
        <f t="shared" si="2"/>
        <v>0.32573479014635326</v>
      </c>
      <c r="H35" s="19">
        <f t="shared" si="0"/>
        <v>-4975</v>
      </c>
      <c r="I35" s="20">
        <f t="shared" si="3"/>
        <v>0.4481174982805671</v>
      </c>
      <c r="J35" s="7" t="s">
        <v>75</v>
      </c>
      <c r="K35" s="22" t="s">
        <v>67</v>
      </c>
      <c r="L35" s="46"/>
    </row>
    <row r="36" spans="1:12" s="8" customFormat="1" ht="51">
      <c r="A36" s="17" t="s">
        <v>47</v>
      </c>
      <c r="B36" s="18">
        <v>112445.3</v>
      </c>
      <c r="C36" s="18">
        <v>128769.5</v>
      </c>
      <c r="D36" s="18">
        <v>128391.3</v>
      </c>
      <c r="E36" s="18">
        <v>122922.3</v>
      </c>
      <c r="F36" s="19">
        <f t="shared" si="1"/>
        <v>-5847.199999999997</v>
      </c>
      <c r="G36" s="20">
        <f t="shared" si="2"/>
        <v>0.9545917317377174</v>
      </c>
      <c r="H36" s="19">
        <f t="shared" si="0"/>
        <v>-5469</v>
      </c>
      <c r="I36" s="20">
        <f t="shared" si="3"/>
        <v>0.9574036558551865</v>
      </c>
      <c r="J36" s="5" t="s">
        <v>88</v>
      </c>
      <c r="K36" s="7"/>
      <c r="L36" s="46"/>
    </row>
    <row r="37" spans="1:12" s="8" customFormat="1" ht="228">
      <c r="A37" s="17" t="s">
        <v>48</v>
      </c>
      <c r="B37" s="18">
        <v>138686.4</v>
      </c>
      <c r="C37" s="18">
        <v>148974.7</v>
      </c>
      <c r="D37" s="18">
        <v>170240.3</v>
      </c>
      <c r="E37" s="18">
        <v>169509.9</v>
      </c>
      <c r="F37" s="19">
        <f t="shared" si="1"/>
        <v>20535.199999999983</v>
      </c>
      <c r="G37" s="20">
        <f t="shared" si="2"/>
        <v>1.1378435398762339</v>
      </c>
      <c r="H37" s="19">
        <f t="shared" si="0"/>
        <v>-730.3999999999942</v>
      </c>
      <c r="I37" s="20">
        <f t="shared" si="3"/>
        <v>0.9957095940267963</v>
      </c>
      <c r="J37" s="7" t="s">
        <v>66</v>
      </c>
      <c r="K37" s="7"/>
      <c r="L37" s="46"/>
    </row>
    <row r="38" spans="1:12" s="2" customFormat="1" ht="38.25" hidden="1">
      <c r="A38" s="13" t="s">
        <v>21</v>
      </c>
      <c r="B38" s="14">
        <v>0</v>
      </c>
      <c r="C38" s="14">
        <v>0</v>
      </c>
      <c r="D38" s="14">
        <v>0</v>
      </c>
      <c r="E38" s="14">
        <v>0</v>
      </c>
      <c r="F38" s="19">
        <f t="shared" si="1"/>
        <v>0</v>
      </c>
      <c r="G38" s="20" t="e">
        <f t="shared" si="2"/>
        <v>#DIV/0!</v>
      </c>
      <c r="H38" s="15">
        <f t="shared" si="0"/>
        <v>0</v>
      </c>
      <c r="I38" s="16" t="e">
        <f t="shared" si="3"/>
        <v>#DIV/0!</v>
      </c>
      <c r="J38" s="6"/>
      <c r="K38" s="6"/>
      <c r="L38" s="44"/>
    </row>
    <row r="39" spans="1:12" s="28" customFormat="1" ht="111.75" customHeight="1">
      <c r="A39" s="23" t="s">
        <v>68</v>
      </c>
      <c r="B39" s="24">
        <v>2862.8</v>
      </c>
      <c r="C39" s="24">
        <v>3097.2</v>
      </c>
      <c r="D39" s="24">
        <v>2478.8</v>
      </c>
      <c r="E39" s="24">
        <v>2478.8</v>
      </c>
      <c r="F39" s="25">
        <f t="shared" si="1"/>
        <v>-618.3999999999996</v>
      </c>
      <c r="G39" s="26">
        <f t="shared" si="2"/>
        <v>0.8003357871625986</v>
      </c>
      <c r="H39" s="25">
        <f t="shared" si="0"/>
        <v>0</v>
      </c>
      <c r="I39" s="26">
        <f t="shared" si="3"/>
        <v>1</v>
      </c>
      <c r="J39" s="27" t="s">
        <v>76</v>
      </c>
      <c r="K39" s="27"/>
      <c r="L39" s="42"/>
    </row>
    <row r="40" spans="1:12" s="2" customFormat="1" ht="38.25" hidden="1">
      <c r="A40" s="13" t="s">
        <v>22</v>
      </c>
      <c r="B40" s="14">
        <v>0</v>
      </c>
      <c r="C40" s="14">
        <v>0</v>
      </c>
      <c r="D40" s="14">
        <v>0</v>
      </c>
      <c r="E40" s="14">
        <v>0</v>
      </c>
      <c r="F40" s="15">
        <f t="shared" si="1"/>
        <v>0</v>
      </c>
      <c r="G40" s="16" t="e">
        <f t="shared" si="2"/>
        <v>#DIV/0!</v>
      </c>
      <c r="H40" s="15">
        <f t="shared" si="0"/>
        <v>0</v>
      </c>
      <c r="I40" s="16" t="e">
        <f t="shared" si="3"/>
        <v>#DIV/0!</v>
      </c>
      <c r="J40" s="6"/>
      <c r="K40" s="6"/>
      <c r="L40" s="44"/>
    </row>
    <row r="41" spans="1:12" s="2" customFormat="1" ht="38.25" hidden="1">
      <c r="A41" s="13" t="s">
        <v>23</v>
      </c>
      <c r="B41" s="14">
        <v>0</v>
      </c>
      <c r="C41" s="14">
        <v>0</v>
      </c>
      <c r="D41" s="14">
        <v>0</v>
      </c>
      <c r="E41" s="14">
        <v>0</v>
      </c>
      <c r="F41" s="15">
        <f t="shared" si="1"/>
        <v>0</v>
      </c>
      <c r="G41" s="16" t="e">
        <f t="shared" si="2"/>
        <v>#DIV/0!</v>
      </c>
      <c r="H41" s="15">
        <f t="shared" si="0"/>
        <v>0</v>
      </c>
      <c r="I41" s="16" t="e">
        <f t="shared" si="3"/>
        <v>#DIV/0!</v>
      </c>
      <c r="J41" s="6"/>
      <c r="K41" s="6"/>
      <c r="L41" s="44"/>
    </row>
    <row r="42" spans="1:12" s="28" customFormat="1" ht="63.75">
      <c r="A42" s="23" t="s">
        <v>24</v>
      </c>
      <c r="B42" s="24">
        <f>SUM(B43:B44)</f>
        <v>138669.6</v>
      </c>
      <c r="C42" s="24">
        <f>SUM(C43:C44)</f>
        <v>148777.30000000002</v>
      </c>
      <c r="D42" s="24">
        <f>SUM(D43:D44)</f>
        <v>163950</v>
      </c>
      <c r="E42" s="24">
        <f>SUM(E43:E44)</f>
        <v>162805.2</v>
      </c>
      <c r="F42" s="25">
        <f t="shared" si="1"/>
        <v>14027.899999999994</v>
      </c>
      <c r="G42" s="26">
        <f t="shared" si="2"/>
        <v>1.0942879054802042</v>
      </c>
      <c r="H42" s="25">
        <f t="shared" si="0"/>
        <v>-1144.7999999999884</v>
      </c>
      <c r="I42" s="26">
        <f t="shared" si="3"/>
        <v>0.9930173833485819</v>
      </c>
      <c r="J42" s="27"/>
      <c r="K42" s="30"/>
      <c r="L42" s="42"/>
    </row>
    <row r="43" spans="1:12" s="8" customFormat="1" ht="76.5" customHeight="1">
      <c r="A43" s="17" t="s">
        <v>55</v>
      </c>
      <c r="B43" s="18">
        <v>21100.1</v>
      </c>
      <c r="C43" s="18">
        <v>18667.7</v>
      </c>
      <c r="D43" s="18">
        <v>19839.2</v>
      </c>
      <c r="E43" s="18">
        <v>19243.5</v>
      </c>
      <c r="F43" s="19">
        <f t="shared" si="1"/>
        <v>575.7999999999993</v>
      </c>
      <c r="G43" s="20">
        <f t="shared" si="2"/>
        <v>1.0308447210957965</v>
      </c>
      <c r="H43" s="19">
        <f t="shared" si="0"/>
        <v>-595.7000000000007</v>
      </c>
      <c r="I43" s="20">
        <f t="shared" si="3"/>
        <v>0.969973587644663</v>
      </c>
      <c r="J43" s="38"/>
      <c r="K43" s="40"/>
      <c r="L43" s="46"/>
    </row>
    <row r="44" spans="1:12" s="8" customFormat="1" ht="51">
      <c r="A44" s="17" t="s">
        <v>49</v>
      </c>
      <c r="B44" s="18">
        <v>117569.5</v>
      </c>
      <c r="C44" s="18">
        <v>130109.6</v>
      </c>
      <c r="D44" s="18">
        <v>144110.8</v>
      </c>
      <c r="E44" s="18">
        <v>143561.7</v>
      </c>
      <c r="F44" s="19">
        <f t="shared" si="1"/>
        <v>13452.100000000006</v>
      </c>
      <c r="G44" s="20">
        <f t="shared" si="2"/>
        <v>1.1033905261410382</v>
      </c>
      <c r="H44" s="19">
        <f t="shared" si="0"/>
        <v>-549.0999999999767</v>
      </c>
      <c r="I44" s="20">
        <f t="shared" si="3"/>
        <v>0.9961897373409906</v>
      </c>
      <c r="J44" s="38" t="s">
        <v>77</v>
      </c>
      <c r="K44" s="10"/>
      <c r="L44" s="46"/>
    </row>
    <row r="45" spans="1:12" s="28" customFormat="1" ht="51">
      <c r="A45" s="23" t="s">
        <v>25</v>
      </c>
      <c r="B45" s="24">
        <v>154554.3</v>
      </c>
      <c r="C45" s="24">
        <v>163828.2</v>
      </c>
      <c r="D45" s="24">
        <v>163873.6</v>
      </c>
      <c r="E45" s="24">
        <v>161635.5</v>
      </c>
      <c r="F45" s="25">
        <f t="shared" si="1"/>
        <v>-2192.7000000000116</v>
      </c>
      <c r="G45" s="26">
        <f t="shared" si="2"/>
        <v>0.9866158573432412</v>
      </c>
      <c r="H45" s="25">
        <f t="shared" si="0"/>
        <v>-2238.100000000006</v>
      </c>
      <c r="I45" s="26">
        <f t="shared" si="3"/>
        <v>0.9863425225295593</v>
      </c>
      <c r="J45" s="27"/>
      <c r="K45" s="29"/>
      <c r="L45" s="42"/>
    </row>
    <row r="46" spans="1:12" s="28" customFormat="1" ht="84">
      <c r="A46" s="23" t="s">
        <v>26</v>
      </c>
      <c r="B46" s="24">
        <v>0</v>
      </c>
      <c r="C46" s="24">
        <v>28053.2</v>
      </c>
      <c r="D46" s="24">
        <v>15004</v>
      </c>
      <c r="E46" s="24">
        <v>15004</v>
      </c>
      <c r="F46" s="25">
        <f t="shared" si="1"/>
        <v>-13049.2</v>
      </c>
      <c r="G46" s="26">
        <f t="shared" si="2"/>
        <v>0.5348409450615259</v>
      </c>
      <c r="H46" s="25">
        <f t="shared" si="0"/>
        <v>0</v>
      </c>
      <c r="I46" s="26">
        <f t="shared" si="3"/>
        <v>1</v>
      </c>
      <c r="J46" s="27" t="s">
        <v>64</v>
      </c>
      <c r="K46" s="29"/>
      <c r="L46" s="42"/>
    </row>
    <row r="47" spans="1:12" s="28" customFormat="1" ht="84">
      <c r="A47" s="23" t="s">
        <v>27</v>
      </c>
      <c r="B47" s="24">
        <v>242913.9</v>
      </c>
      <c r="C47" s="24">
        <v>24696.4</v>
      </c>
      <c r="D47" s="24">
        <v>598036.8</v>
      </c>
      <c r="E47" s="24">
        <v>597587</v>
      </c>
      <c r="F47" s="25">
        <f t="shared" si="1"/>
        <v>572890.6</v>
      </c>
      <c r="G47" s="26">
        <f t="shared" si="2"/>
        <v>24.197332404722953</v>
      </c>
      <c r="H47" s="25">
        <f t="shared" si="0"/>
        <v>-449.80000000004657</v>
      </c>
      <c r="I47" s="26">
        <f t="shared" si="3"/>
        <v>0.9992478723717335</v>
      </c>
      <c r="J47" s="29" t="s">
        <v>78</v>
      </c>
      <c r="K47" s="31"/>
      <c r="L47" s="42"/>
    </row>
    <row r="48" spans="1:12" s="28" customFormat="1" ht="48">
      <c r="A48" s="23" t="s">
        <v>28</v>
      </c>
      <c r="B48" s="24">
        <v>630100.2</v>
      </c>
      <c r="C48" s="24">
        <v>630821.8</v>
      </c>
      <c r="D48" s="24">
        <v>596655.9</v>
      </c>
      <c r="E48" s="24">
        <v>583488.8</v>
      </c>
      <c r="F48" s="25">
        <f t="shared" si="1"/>
        <v>-47333</v>
      </c>
      <c r="G48" s="26">
        <f t="shared" si="2"/>
        <v>0.9249661314811886</v>
      </c>
      <c r="H48" s="25">
        <f t="shared" si="0"/>
        <v>-13167.099999999977</v>
      </c>
      <c r="I48" s="26">
        <f t="shared" si="3"/>
        <v>0.9779318364236406</v>
      </c>
      <c r="J48" s="7" t="s">
        <v>75</v>
      </c>
      <c r="K48" s="27"/>
      <c r="L48" s="42"/>
    </row>
    <row r="49" spans="1:12" s="28" customFormat="1" ht="38.25">
      <c r="A49" s="23" t="s">
        <v>29</v>
      </c>
      <c r="B49" s="24">
        <f>SUM(B50:B54)</f>
        <v>83747.20000000001</v>
      </c>
      <c r="C49" s="24">
        <f>SUM(C50:C54)</f>
        <v>60071.4</v>
      </c>
      <c r="D49" s="24">
        <f>SUM(D50:D54)</f>
        <v>92312.70000000001</v>
      </c>
      <c r="E49" s="24">
        <f>SUM(E50:E54)</f>
        <v>91990.29999999999</v>
      </c>
      <c r="F49" s="25">
        <f t="shared" si="1"/>
        <v>31918.899999999987</v>
      </c>
      <c r="G49" s="26">
        <f t="shared" si="2"/>
        <v>1.5313493609271631</v>
      </c>
      <c r="H49" s="25">
        <f t="shared" si="0"/>
        <v>-322.4000000000233</v>
      </c>
      <c r="I49" s="26">
        <f t="shared" si="3"/>
        <v>0.9965075228002211</v>
      </c>
      <c r="J49" s="27"/>
      <c r="K49" s="27"/>
      <c r="L49" s="42"/>
    </row>
    <row r="50" spans="1:12" s="8" customFormat="1" ht="60.75" customHeight="1">
      <c r="A50" s="17" t="s">
        <v>50</v>
      </c>
      <c r="B50" s="18">
        <v>16084.2</v>
      </c>
      <c r="C50" s="18">
        <v>9393.3</v>
      </c>
      <c r="D50" s="18">
        <v>10987.4</v>
      </c>
      <c r="E50" s="18">
        <v>10987.4</v>
      </c>
      <c r="F50" s="19">
        <f t="shared" si="1"/>
        <v>1594.1000000000004</v>
      </c>
      <c r="G50" s="20">
        <f t="shared" si="2"/>
        <v>1.169706067090373</v>
      </c>
      <c r="H50" s="19">
        <f t="shared" si="0"/>
        <v>0</v>
      </c>
      <c r="I50" s="20">
        <f t="shared" si="3"/>
        <v>1</v>
      </c>
      <c r="J50" s="7" t="s">
        <v>79</v>
      </c>
      <c r="K50" s="7"/>
      <c r="L50" s="46"/>
    </row>
    <row r="51" spans="1:12" s="8" customFormat="1" ht="84">
      <c r="A51" s="17" t="s">
        <v>51</v>
      </c>
      <c r="B51" s="18">
        <v>31705.4</v>
      </c>
      <c r="C51" s="18">
        <v>16312</v>
      </c>
      <c r="D51" s="18">
        <v>44205</v>
      </c>
      <c r="E51" s="18">
        <v>44205</v>
      </c>
      <c r="F51" s="19">
        <f t="shared" si="1"/>
        <v>27893</v>
      </c>
      <c r="G51" s="20">
        <f t="shared" si="2"/>
        <v>2.709968121628249</v>
      </c>
      <c r="H51" s="19">
        <f t="shared" si="0"/>
        <v>0</v>
      </c>
      <c r="I51" s="20">
        <f t="shared" si="3"/>
        <v>1</v>
      </c>
      <c r="J51" s="7" t="s">
        <v>80</v>
      </c>
      <c r="K51" s="35"/>
      <c r="L51" s="46"/>
    </row>
    <row r="52" spans="1:12" s="8" customFormat="1" ht="60">
      <c r="A52" s="17" t="s">
        <v>52</v>
      </c>
      <c r="B52" s="18">
        <v>0</v>
      </c>
      <c r="C52" s="18">
        <v>1000</v>
      </c>
      <c r="D52" s="18">
        <v>0</v>
      </c>
      <c r="E52" s="18">
        <v>0</v>
      </c>
      <c r="F52" s="19">
        <f t="shared" si="1"/>
        <v>-1000</v>
      </c>
      <c r="G52" s="20">
        <f t="shared" si="2"/>
        <v>0</v>
      </c>
      <c r="H52" s="19">
        <f>E52-D52</f>
        <v>0</v>
      </c>
      <c r="I52" s="20">
        <v>0</v>
      </c>
      <c r="J52" s="7" t="s">
        <v>87</v>
      </c>
      <c r="K52" s="7"/>
      <c r="L52" s="46"/>
    </row>
    <row r="53" spans="1:12" s="8" customFormat="1" ht="64.5" customHeight="1">
      <c r="A53" s="17" t="s">
        <v>52</v>
      </c>
      <c r="B53" s="18">
        <v>4184.1</v>
      </c>
      <c r="C53" s="18">
        <v>9959.5</v>
      </c>
      <c r="D53" s="18">
        <v>11453.4</v>
      </c>
      <c r="E53" s="18">
        <v>11131</v>
      </c>
      <c r="F53" s="19">
        <f t="shared" si="1"/>
        <v>1171.5</v>
      </c>
      <c r="G53" s="20">
        <f t="shared" si="2"/>
        <v>1.1176263868668106</v>
      </c>
      <c r="H53" s="19">
        <f t="shared" si="0"/>
        <v>-322.39999999999964</v>
      </c>
      <c r="I53" s="20">
        <f t="shared" si="3"/>
        <v>0.9718511533693052</v>
      </c>
      <c r="J53" s="7" t="s">
        <v>65</v>
      </c>
      <c r="K53" s="36"/>
      <c r="L53" s="46"/>
    </row>
    <row r="54" spans="1:12" s="8" customFormat="1" ht="84">
      <c r="A54" s="17" t="s">
        <v>53</v>
      </c>
      <c r="B54" s="18">
        <v>31773.5</v>
      </c>
      <c r="C54" s="18">
        <v>23406.6</v>
      </c>
      <c r="D54" s="18">
        <v>25666.9</v>
      </c>
      <c r="E54" s="18">
        <v>25666.9</v>
      </c>
      <c r="F54" s="19">
        <f t="shared" si="1"/>
        <v>2260.300000000003</v>
      </c>
      <c r="G54" s="20">
        <f t="shared" si="2"/>
        <v>1.0965667803098273</v>
      </c>
      <c r="H54" s="19">
        <f t="shared" si="0"/>
        <v>0</v>
      </c>
      <c r="I54" s="20">
        <f t="shared" si="3"/>
        <v>1</v>
      </c>
      <c r="J54" s="7" t="s">
        <v>81</v>
      </c>
      <c r="K54" s="36"/>
      <c r="L54" s="46"/>
    </row>
    <row r="55" spans="1:12" s="28" customFormat="1" ht="15.75">
      <c r="A55" s="23" t="s">
        <v>0</v>
      </c>
      <c r="B55" s="24">
        <v>0</v>
      </c>
      <c r="C55" s="24">
        <v>0</v>
      </c>
      <c r="D55" s="24">
        <v>0</v>
      </c>
      <c r="E55" s="24">
        <v>0</v>
      </c>
      <c r="F55" s="25">
        <f t="shared" si="1"/>
        <v>0</v>
      </c>
      <c r="G55" s="26">
        <v>0</v>
      </c>
      <c r="H55" s="25">
        <f t="shared" si="0"/>
        <v>0</v>
      </c>
      <c r="I55" s="26">
        <v>0</v>
      </c>
      <c r="J55" s="27"/>
      <c r="K55" s="27"/>
      <c r="L55" s="42"/>
    </row>
    <row r="56" spans="1:12" s="33" customFormat="1" ht="19.5" customHeight="1">
      <c r="A56" s="32" t="s">
        <v>2</v>
      </c>
      <c r="B56" s="24">
        <f>B5+B6+B7+B11+B12+B15+B18+B24+B25+B26++B28+B29+B30+B31+B32+B38+B39+B40+B41+B42+B45+B46+B47+B48+B49+B55</f>
        <v>11040784</v>
      </c>
      <c r="C56" s="24">
        <f>C5+C6+C7+C11+C12+C15+C18+C24+C25+C26++C28+C29+C30+C31+C32+C38+C39+C40+C41+C42+C45+C46+C47+C48+C49+C55</f>
        <v>11261611.6</v>
      </c>
      <c r="D56" s="24">
        <f>D5+D6+D7+D11+D12+D15+D18+D24+D25+D26++D28+D29+D30+D31+D32+D38+D39+D40+D41+D42+D45+D46+D47+D48+D49+D55</f>
        <v>12329354.200000001</v>
      </c>
      <c r="E56" s="24">
        <f>E5+E6+E7+E11+E12+E15+E18+E24+E25+E26++E28+E29+E30+E31+E32+E38+E39+E40+E41+E42+E45+E46+E47+E48+E49+E55</f>
        <v>12229759.100000003</v>
      </c>
      <c r="F56" s="25">
        <f t="shared" si="1"/>
        <v>968147.5000000037</v>
      </c>
      <c r="G56" s="26">
        <f t="shared" si="2"/>
        <v>1.0859688235030236</v>
      </c>
      <c r="H56" s="25">
        <f>H5+H6+H7+H11+H12+H15+H18+H24+H25+H26++H28+H29+H30+H31+H32+H38+H39+H40+H41+H42+H45+H46+H47+H48+H49+H55</f>
        <v>-99595.09999999969</v>
      </c>
      <c r="I56" s="26">
        <f t="shared" si="3"/>
        <v>0.9919221154340754</v>
      </c>
      <c r="J56" s="30"/>
      <c r="K56" s="30"/>
      <c r="L56" s="47"/>
    </row>
  </sheetData>
  <sheetProtection/>
  <mergeCells count="1">
    <mergeCell ref="A2:K2"/>
  </mergeCells>
  <printOptions horizontalCentered="1"/>
  <pageMargins left="0.3937007874015748" right="0.1968503937007874" top="0.3937007874015748" bottom="0.3937007874015748" header="0" footer="0"/>
  <pageSetup fitToHeight="5" horizontalDpi="600" verticalDpi="600" orientation="landscape" paperSize="8"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LazarevaOS</dc:creator>
  <cp:keywords/>
  <dc:description/>
  <cp:lastModifiedBy>Павловская Татьяна Александровна</cp:lastModifiedBy>
  <cp:lastPrinted>2023-03-01T07:09:14Z</cp:lastPrinted>
  <dcterms:created xsi:type="dcterms:W3CDTF">2017-08-11T09:41:13Z</dcterms:created>
  <dcterms:modified xsi:type="dcterms:W3CDTF">2023-04-13T05:21:07Z</dcterms:modified>
  <cp:category/>
  <cp:version/>
  <cp:contentType/>
  <cp:contentStatus/>
</cp:coreProperties>
</file>