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5\обмен\Павловская Т.А\Исполнение бюджета за 2024 год\1 квартал 2024 года\на сайт\"/>
    </mc:Choice>
  </mc:AlternateContent>
  <bookViews>
    <workbookView xWindow="0" yWindow="0" windowWidth="21570" windowHeight="9015"/>
  </bookViews>
  <sheets>
    <sheet name="Вып.плана._4" sheetId="2" r:id="rId1"/>
  </sheets>
  <calcPr calcId="152511"/>
</workbook>
</file>

<file path=xl/calcChain.xml><?xml version="1.0" encoding="utf-8"?>
<calcChain xmlns="http://schemas.openxmlformats.org/spreadsheetml/2006/main">
  <c r="E25" i="2" l="1"/>
  <c r="D27" i="2"/>
  <c r="C27" i="2"/>
  <c r="D35" i="2"/>
  <c r="C35" i="2"/>
  <c r="D49" i="2"/>
  <c r="D33" i="2"/>
  <c r="D24" i="2"/>
  <c r="D56" i="2"/>
  <c r="D44" i="2"/>
  <c r="C49" i="2"/>
  <c r="C44" i="2"/>
  <c r="C39" i="2"/>
  <c r="C38" i="2" s="1"/>
  <c r="D38" i="2"/>
  <c r="C33" i="2"/>
  <c r="D31" i="2"/>
  <c r="C31" i="2"/>
  <c r="C28" i="2"/>
  <c r="C24" i="2"/>
  <c r="D21" i="2"/>
  <c r="D17" i="2"/>
  <c r="D12" i="2"/>
  <c r="D10" i="2"/>
  <c r="D8" i="2"/>
  <c r="C10" i="2"/>
  <c r="C8" i="2"/>
  <c r="C21" i="2"/>
  <c r="C17" i="2"/>
  <c r="C12" i="2"/>
  <c r="C7" i="2" l="1"/>
  <c r="D48" i="2"/>
  <c r="D7" i="2"/>
  <c r="E55" i="2"/>
  <c r="E57" i="2"/>
  <c r="E45" i="2"/>
  <c r="E14" i="2"/>
  <c r="E24" i="2"/>
  <c r="E26" i="2"/>
  <c r="E42" i="2"/>
  <c r="E7" i="2" l="1"/>
  <c r="D58" i="2"/>
  <c r="E9" i="2"/>
  <c r="E11" i="2"/>
  <c r="E13" i="2"/>
  <c r="E15" i="2"/>
  <c r="E16" i="2"/>
  <c r="E18" i="2"/>
  <c r="E19" i="2"/>
  <c r="E20" i="2"/>
  <c r="E22" i="2"/>
  <c r="E23" i="2"/>
  <c r="E28" i="2"/>
  <c r="E30" i="2"/>
  <c r="E32" i="2"/>
  <c r="E34" i="2"/>
  <c r="E36" i="2"/>
  <c r="E37" i="2"/>
  <c r="E39" i="2"/>
  <c r="E40" i="2"/>
  <c r="E41" i="2"/>
  <c r="E46" i="2"/>
  <c r="E50" i="2"/>
  <c r="E51" i="2"/>
  <c r="E52" i="2"/>
  <c r="E53" i="2"/>
  <c r="C54" i="2"/>
  <c r="E54" i="2" s="1"/>
  <c r="C56" i="2"/>
  <c r="E56" i="2" l="1"/>
  <c r="C48" i="2"/>
  <c r="C58" i="2" s="1"/>
  <c r="E27" i="2"/>
  <c r="E44" i="2" l="1"/>
  <c r="E49" i="2" l="1"/>
  <c r="E38" i="2"/>
  <c r="E35" i="2"/>
  <c r="E33" i="2"/>
  <c r="E31" i="2"/>
  <c r="E21" i="2"/>
  <c r="E17" i="2"/>
  <c r="E12" i="2"/>
  <c r="E10" i="2"/>
  <c r="E8" i="2"/>
  <c r="E48" i="2" l="1"/>
  <c r="E58" i="2" l="1"/>
</calcChain>
</file>

<file path=xl/sharedStrings.xml><?xml version="1.0" encoding="utf-8"?>
<sst xmlns="http://schemas.openxmlformats.org/spreadsheetml/2006/main" count="110" uniqueCount="110">
  <si>
    <t>ВОЗВРАТ ОСТАТКОВ СУБСИДИЙ, СУБВЕНЦИЙ И ИНЫХ МЕЖБЮДЖЕТНЫХ ТРАНСФЕРТОВ, ИМЕЮЩИХ ЦЕЛЕВОЕ НАЗНАЧЕНИЕ, ПРОШЛЫХ ЛЕТ</t>
  </si>
  <si>
    <t>000.2.19.00.000.00.0000.000</t>
  </si>
  <si>
    <t>Прочие безвозмездные поступления в бюджеты городских округов</t>
  </si>
  <si>
    <t>ПРОЧИЕ БЕЗВОЗМЕЗДНЫЕ ПОСТУПЛЕНИЯ</t>
  </si>
  <si>
    <t>000.2.07.00.000.00.0000.000</t>
  </si>
  <si>
    <t>Иные межбюджетные трансферты</t>
  </si>
  <si>
    <t>Субвенции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</si>
  <si>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</si>
  <si>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БЕЗВОЗМЕЗДНЫЕ ПОСТУПЛЕНИЯ ОТ ДРУГИХ БЮДЖЕТОВ БЮДЖЕТНОЙ СИСТЕМЫ РОССИЙСКОЙ ФЕДЕРАЦИИ</t>
  </si>
  <si>
    <t>000.2.02.00.000.00.0000.000</t>
  </si>
  <si>
    <t xml:space="preserve">БЕЗВОЗМЕЗДНЫЕ ПОСТУПЛЕНИЯ </t>
  </si>
  <si>
    <t>000.2.00.00.000.00.0000.000</t>
  </si>
  <si>
    <t>Прочие неналоговые доходы</t>
  </si>
  <si>
    <t>000.1.17.05.000.00.0000.180</t>
  </si>
  <si>
    <t>Невыясненные поступления</t>
  </si>
  <si>
    <t>000.1.17.01.000.00.0000.180</t>
  </si>
  <si>
    <t>ПРОЧИЕ НЕНАЛОГОВЫЕ ДОХОДЫ</t>
  </si>
  <si>
    <t>000.1.17.00.000.00.0000.000</t>
  </si>
  <si>
    <t>ШТРАФЫ, САНКЦИИ, ВОЗМЕЩЕНИЕ УЩЕРБА</t>
  </si>
  <si>
    <t>000.1.16.00.000.00.0000.000</t>
  </si>
  <si>
    <t>Доходы от продажи земельных участков, находящихся в государственной и муниципальной собственности</t>
  </si>
  <si>
    <t>000.1.14.06.000.00.0000.430</t>
  </si>
  <si>
    <t>Доходы от продажи квартир</t>
  </si>
  <si>
    <t>000.1.14.01.000.00.0000.410</t>
  </si>
  <si>
    <t>ДОХОДЫ ОТ ПРОДАЖИ МАТЕРИАЛЬНЫХ И НЕМАТЕРИАЛЬНЫХ АКТИВОВ</t>
  </si>
  <si>
    <t>000.1.14.00.000.00.0000.000</t>
  </si>
  <si>
    <t>Доходы от компенсации затрат государства</t>
  </si>
  <si>
    <t>000.1.13.02.000.00.0000.130</t>
  </si>
  <si>
    <t>000.1.13.00.000.00.0000.000</t>
  </si>
  <si>
    <t>Плата за негативное воздействие на окружающую среду</t>
  </si>
  <si>
    <t>000.1.12.01.000.01.0000.120</t>
  </si>
  <si>
    <t>ПЛАТЕЖИ ПРИ ПОЛЬЗОВАНИИ ПРИРОДНЫМИ РЕСУРСАМИ</t>
  </si>
  <si>
    <t>000.1.12.00.000.00.0000.000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</si>
  <si>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</si>
  <si>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000.1.11.09.000.00.0000.120</t>
  </si>
  <si>
    <t>Платежи от государственных и муниципальных унитарных предприятий</t>
  </si>
  <si>
    <t>000.1.11.07.000.00.0000.120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</si>
  <si>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</si>
  <si>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000.1.11.05.000.00.0000.120</t>
  </si>
  <si>
    <t>ДОХОДЫ ОТ ИСПОЛЬЗОВАНИЯ ИМУЩЕСТВА, НАХОДЯЩЕГОСЯ В ГОСУДАРСТВЕННОЙ И МУНИЦИПАЛЬНОЙ СОБСТВЕННОСТИ</t>
  </si>
  <si>
    <t>000.1.11.00.000.00.0000.000</t>
  </si>
  <si>
    <t>ЗАДОЛЖЕННОСТЬ И ПЕРЕРАСЧЕТЫ ПО ОТМЕНЕННЫМ НАЛОГАМ, СБОРАМ И ИНЫМ ОБЯЗАТЕЛЬНЫМ ПЛАТЕЖАМ</t>
  </si>
  <si>
    <t>000.1.09.00.000.00.0000.000</t>
  </si>
  <si>
    <t>Государственная пошлина за государственную регистрацию, а также за совершение прочих юридически значимых действий</t>
  </si>
  <si>
    <t>000.1.08.07.000.01.0000.110</t>
  </si>
  <si>
    <t>Государственная пошлина по делам, рассматриваемым в судах общей юрисдикции, мировыми судьями</t>
  </si>
  <si>
    <t>000.1.08.03.000.01.0000.110</t>
  </si>
  <si>
    <t>ГОСУДАРСТВЕННАЯ ПОШЛИНА</t>
  </si>
  <si>
    <t>000.1.08.00.000.00.0000.000</t>
  </si>
  <si>
    <t>Земельный налог</t>
  </si>
  <si>
    <t>000.1.06.06.000.00.0000.110</t>
  </si>
  <si>
    <t>Налог на имущество физических лиц</t>
  </si>
  <si>
    <t>000.1.06.01.000.00.0000.110</t>
  </si>
  <si>
    <t>НАЛОГИ НА ИМУЩЕСТВО</t>
  </si>
  <si>
    <t>000.1.06.00.000.00.0000.000</t>
  </si>
  <si>
    <t>Налог, взимаемый в связи с применением патентной системы налогообложения</t>
  </si>
  <si>
    <t>000.1.05.04.000.02.0000.110</t>
  </si>
  <si>
    <t>Единый сельскохозяйственный налог</t>
  </si>
  <si>
    <t>000.1.05.03.000.01.0000.110</t>
  </si>
  <si>
    <t>Единый налог на вмененный доход для отдельных видов деятельности</t>
  </si>
  <si>
    <t>000.1.05.02.000.02.0000.110</t>
  </si>
  <si>
    <t>Налог, взимаемый в связи с применением упрощенной системы налогообложения</t>
  </si>
  <si>
    <t>000.1.05.01.000.00.0000.110</t>
  </si>
  <si>
    <t>НАЛОГИ НА СОВОКУПНЫЙ ДОХОД</t>
  </si>
  <si>
    <t>000.1.05.00.000.00.0000.000</t>
  </si>
  <si>
    <t>Акцизы по подакцизным товарам (продукции), производимым на территории Российской Федерации</t>
  </si>
  <si>
    <t>000.1.03.02.000.01.0000.110</t>
  </si>
  <si>
    <t>НАЛОГИ НА ТОВАРЫ (РАБОТЫ, УСЛУГИ), РЕАЛИЗУЕМЫЕ НА ТЕРРИТОРИИ РОССИЙСКОЙ ФЕДЕРАЦИИ</t>
  </si>
  <si>
    <t>000.1.03.00.000.00.0000.000</t>
  </si>
  <si>
    <t>Налог на доходы физических лиц</t>
  </si>
  <si>
    <t>000.1.01.02.000.01.0000.110</t>
  </si>
  <si>
    <t>НАЛОГИ НА ПРИБЫЛЬ, ДОХОДЫ</t>
  </si>
  <si>
    <t>000.1.01.00.000.00.0000.000</t>
  </si>
  <si>
    <t xml:space="preserve">НАЛОГОВЫЕ И НЕНАЛОГОВЫЕ ДОХОДЫ </t>
  </si>
  <si>
    <t>000.1.00.00.000.00.0000.000</t>
  </si>
  <si>
    <t>ВСЕГО</t>
  </si>
  <si>
    <t>КД</t>
  </si>
  <si>
    <t>Наименование показателя</t>
  </si>
  <si>
    <t>000.1.09.04.000.00.0000.110</t>
  </si>
  <si>
    <t>Налоги на имущество</t>
  </si>
  <si>
    <t>ДОХОДЫ ОТ ОКАЗАНИЯ ПЛАТНЫХ УСЛУГ И КОМПЕНСАЦИИ ЗАТРАТ ГОСУДАРСТВА</t>
  </si>
  <si>
    <t>000.2.02.10.000.00.0000.150</t>
  </si>
  <si>
    <t>Дотации бюджетам бюджетной системы Российской Федерации</t>
  </si>
  <si>
    <t>000.2.02.20.000.00.0000.150</t>
  </si>
  <si>
    <t>000.2.02.30.000.00.0000.150</t>
  </si>
  <si>
    <t>000.2.02.40.000.00.0000.150</t>
  </si>
  <si>
    <t>000.2.07.04.000.04.0000.150</t>
  </si>
  <si>
    <t>000.2.19.00.000.13.0000.150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</si>
  <si>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</si>
  <si>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000.1.06.04.000.02.0000.110</t>
  </si>
  <si>
    <t>Транспортный налог</t>
  </si>
  <si>
    <t>000.1.16.01.000.01.0000.140</t>
  </si>
  <si>
    <t>Административные штрафы, установленные Кодексом Российской Федерации об административных правонарушениях</t>
  </si>
  <si>
    <t>000.1.16.02.000.02.0000.140</t>
  </si>
  <si>
    <t>Административные штрафы, установленные законами субъектов Российской Федерации об административных правонарушениях</t>
  </si>
  <si>
    <t>000.1.16.07.000.01.0000.140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</si>
  <si>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</si>
  <si>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000.1.16.10.000.00.0000.140</t>
  </si>
  <si>
    <t>Платежи в целях возмещения причиненного ущерба (убытков)</t>
  </si>
  <si>
    <t>000.1.16.11.000.01.0000.140</t>
  </si>
  <si>
    <t>Платежи, уплачиваемые в целях возмещения вреда</t>
  </si>
  <si>
    <t>000.1.17.15.000.00.0000.150</t>
  </si>
  <si>
    <t xml:space="preserve">Инициативные платежи </t>
  </si>
  <si>
    <t xml:space="preserve">000 1 09 07 000 00 0000 110 </t>
  </si>
  <si>
    <t>Прочие налоги и сборы (по отмененным местным налогам и сборам)</t>
  </si>
  <si>
    <t>(рублей)</t>
  </si>
  <si>
    <t>Исполнено за 1 квартал 2023 года</t>
  </si>
  <si>
    <t>Исполнено за 1 квартал 2024 года</t>
  </si>
  <si>
    <t>% исполнения  2024 года  к исполнению за 2023 год</t>
  </si>
  <si>
    <t xml:space="preserve">Сведения о поступлении доходов в разрезе видов доходов за 1 квартал 2024 года в сравнении с соответствующим периодом 2023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</si>
</sst>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\-#,##0.00"/>
    <numFmt numFmtId="165" formatCode="#,##0.00;[Red]\-#,##0.00;0.00"/>
    <numFmt numFmtId="166" formatCode="#,##0.00_ ;[Red]\-#,##0.00\ 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6" fillId="0" borderId="0"/>
  </cellStyleXfs>
  <cellXfs count="41">
    <xf numFmtId="0" fontId="0" fillId="0" borderId="0" xfId="0"/>
    <xf numFmtId="0" fontId="1" fillId="0" borderId="0" xfId="1"/>
    <xf numFmtId="0" fontId="1" fillId="0" borderId="0" xfId="1" applyFill="1"/>
    <xf numFmtId="0" fontId="2" fillId="0" borderId="0" xfId="1" applyNumberFormat="1" applyFont="1" applyFill="1" applyAlignment="1" applyProtection="1">
      <alignment horizontal="centerContinuous"/>
      <protection hidden="1"/>
    </xf>
    <xf numFmtId="0" fontId="2" fillId="0" borderId="0" xfId="1" applyFont="1" applyProtection="1">
      <protection hidden="1"/>
    </xf>
    <xf numFmtId="0" fontId="2" fillId="0" borderId="0" xfId="1" applyFont="1"/>
    <xf numFmtId="0" fontId="3" fillId="0" borderId="1" xfId="5" applyNumberFormat="1" applyFont="1" applyFill="1" applyBorder="1" applyAlignment="1" applyProtection="1">
      <alignment horizontal="centerContinuous" vertical="center" wrapText="1"/>
      <protection hidden="1"/>
    </xf>
    <xf numFmtId="0" fontId="3" fillId="0" borderId="1" xfId="3" applyNumberFormat="1" applyFont="1" applyFill="1" applyBorder="1" applyAlignment="1" applyProtection="1">
      <alignment horizontal="center" vertical="center" wrapText="1"/>
      <protection hidden="1"/>
    </xf>
    <xf numFmtId="0" fontId="3" fillId="4" borderId="1" xfId="3" applyNumberFormat="1" applyFont="1" applyFill="1" applyBorder="1" applyAlignment="1" applyProtection="1">
      <alignment horizontal="center" vertical="center"/>
      <protection hidden="1"/>
    </xf>
    <xf numFmtId="0" fontId="3" fillId="4" borderId="1" xfId="3" applyNumberFormat="1" applyFont="1" applyFill="1" applyBorder="1" applyAlignment="1" applyProtection="1">
      <alignment horizontal="left" vertical="center" wrapText="1"/>
      <protection hidden="1"/>
    </xf>
    <xf numFmtId="165" fontId="3" fillId="4" borderId="1" xfId="3" applyNumberFormat="1" applyFont="1" applyFill="1" applyBorder="1" applyAlignment="1" applyProtection="1">
      <alignment horizontal="right" vertical="center"/>
      <protection hidden="1"/>
    </xf>
    <xf numFmtId="0" fontId="3" fillId="2" borderId="1" xfId="3" applyNumberFormat="1" applyFont="1" applyFill="1" applyBorder="1" applyAlignment="1" applyProtection="1">
      <alignment horizontal="center" vertical="center"/>
      <protection hidden="1"/>
    </xf>
    <xf numFmtId="0" fontId="3" fillId="2" borderId="1" xfId="3" applyNumberFormat="1" applyFont="1" applyFill="1" applyBorder="1" applyAlignment="1" applyProtection="1">
      <alignment horizontal="left" vertical="center" wrapText="1"/>
      <protection hidden="1"/>
    </xf>
    <xf numFmtId="165" fontId="3" fillId="2" borderId="1" xfId="3" applyNumberFormat="1" applyFont="1" applyFill="1" applyBorder="1" applyAlignment="1" applyProtection="1">
      <alignment horizontal="right" vertical="center"/>
      <protection hidden="1"/>
    </xf>
    <xf numFmtId="0" fontId="3" fillId="3" borderId="1" xfId="5" applyNumberFormat="1" applyFont="1" applyFill="1" applyBorder="1" applyAlignment="1" applyProtection="1">
      <alignment horizontal="left" vertical="center"/>
      <protection hidden="1"/>
    </xf>
    <xf numFmtId="0" fontId="3" fillId="0" borderId="1" xfId="3" applyNumberFormat="1" applyFont="1" applyFill="1" applyBorder="1" applyAlignment="1" applyProtection="1">
      <alignment horizontal="center" vertical="center"/>
      <protection hidden="1"/>
    </xf>
    <xf numFmtId="0" fontId="3" fillId="0" borderId="1" xfId="3" applyNumberFormat="1" applyFont="1" applyFill="1" applyBorder="1" applyAlignment="1" applyProtection="1">
      <alignment horizontal="left" vertical="center" wrapText="1"/>
      <protection hidden="1"/>
    </xf>
    <xf numFmtId="165" fontId="3" fillId="0" borderId="1" xfId="3" applyNumberFormat="1" applyFont="1" applyFill="1" applyBorder="1" applyAlignment="1" applyProtection="1">
      <alignment horizontal="right" vertical="center"/>
      <protection hidden="1"/>
    </xf>
    <xf numFmtId="165" fontId="3" fillId="3" borderId="1" xfId="3" applyNumberFormat="1" applyFont="1" applyFill="1" applyBorder="1" applyAlignment="1" applyProtection="1">
      <alignment horizontal="right" vertical="center"/>
      <protection hidden="1"/>
    </xf>
    <xf numFmtId="0" fontId="3" fillId="3" borderId="1" xfId="3" applyNumberFormat="1" applyFont="1" applyFill="1" applyBorder="1" applyAlignment="1" applyProtection="1">
      <alignment horizontal="left" vertical="center"/>
      <protection hidden="1"/>
    </xf>
    <xf numFmtId="164" fontId="3" fillId="3" borderId="1" xfId="3" applyNumberFormat="1" applyFont="1" applyFill="1" applyBorder="1" applyAlignment="1" applyProtection="1">
      <alignment horizontal="right" vertical="center"/>
      <protection hidden="1"/>
    </xf>
    <xf numFmtId="165" fontId="3" fillId="2" borderId="1" xfId="3" applyNumberFormat="1" applyFont="1" applyFill="1" applyBorder="1" applyAlignment="1" applyProtection="1">
      <alignment horizontal="right" vertical="center" wrapText="1"/>
      <protection hidden="1"/>
    </xf>
    <xf numFmtId="0" fontId="3" fillId="0" borderId="2" xfId="1" applyNumberFormat="1" applyFont="1" applyFill="1" applyBorder="1" applyAlignment="1" applyProtection="1">
      <alignment horizontal="left" vertical="center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/>
      <protection hidden="1"/>
    </xf>
    <xf numFmtId="0" fontId="3" fillId="0" borderId="2" xfId="1" applyNumberFormat="1" applyFont="1" applyFill="1" applyBorder="1" applyAlignment="1" applyProtection="1">
      <alignment horizontal="left" vertical="center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/>
      <protection hidden="1"/>
    </xf>
    <xf numFmtId="0" fontId="3" fillId="0" borderId="2" xfId="1" applyNumberFormat="1" applyFont="1" applyFill="1" applyBorder="1" applyAlignment="1" applyProtection="1">
      <alignment horizontal="left" vertical="center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/>
      <protection hidden="1"/>
    </xf>
    <xf numFmtId="0" fontId="3" fillId="0" borderId="2" xfId="1" applyNumberFormat="1" applyFont="1" applyFill="1" applyBorder="1" applyAlignment="1" applyProtection="1">
      <alignment horizontal="left" vertical="center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/>
      <protection hidden="1"/>
    </xf>
    <xf numFmtId="0" fontId="3" fillId="0" borderId="2" xfId="1" applyNumberFormat="1" applyFont="1" applyFill="1" applyBorder="1" applyAlignment="1" applyProtection="1">
      <alignment horizontal="left" vertical="center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/>
      <protection hidden="1"/>
    </xf>
    <xf numFmtId="0" fontId="3" fillId="0" borderId="2" xfId="1" applyNumberFormat="1" applyFont="1" applyFill="1" applyBorder="1" applyAlignment="1" applyProtection="1">
      <alignment horizontal="left" vertical="center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/>
      <protection hidden="1"/>
    </xf>
    <xf numFmtId="0" fontId="3" fillId="0" borderId="1" xfId="5" applyNumberFormat="1" applyFont="1" applyFill="1" applyBorder="1" applyAlignment="1" applyProtection="1">
      <alignment horizontal="center" vertical="center" wrapText="1"/>
      <protection hidden="1"/>
    </xf>
    <xf numFmtId="165" fontId="3" fillId="5" borderId="1" xfId="3" applyNumberFormat="1" applyFont="1" applyFill="1" applyBorder="1" applyAlignment="1" applyProtection="1">
      <alignment horizontal="right" vertical="center"/>
      <protection hidden="1"/>
    </xf>
    <xf numFmtId="166" fontId="7" fillId="0" borderId="4" xfId="0" applyNumberFormat="1" applyFont="1" applyBorder="1" applyAlignment="1">
      <alignment horizontal="right" vertical="center"/>
    </xf>
    <xf numFmtId="166" fontId="7" fillId="0" borderId="2" xfId="0" applyNumberFormat="1" applyFont="1" applyBorder="1" applyAlignment="1">
      <alignment vertical="center"/>
    </xf>
    <xf numFmtId="0" fontId="4" fillId="0" borderId="0" xfId="1" applyNumberFormat="1" applyFont="1" applyFill="1" applyAlignment="1" applyProtection="1">
      <alignment horizontal="center" wrapText="1"/>
      <protection hidden="1"/>
    </xf>
    <xf numFmtId="0" fontId="1" fillId="0" borderId="0" xfId="1" applyNumberFormat="1" applyFont="1" applyFill="1" applyAlignment="1" applyProtection="1">
      <alignment horizontal="right" wrapText="1"/>
      <protection hidden="1"/>
    </xf>
    <xf numFmtId="0" fontId="4" fillId="0" borderId="0" xfId="1" applyNumberFormat="1" applyFont="1" applyFill="1" applyAlignment="1" applyProtection="1">
      <alignment horizontal="center" wrapText="1"/>
      <protection hidden="1"/>
    </xf>
  </cellXfs>
  <cellStyles count="7">
    <cellStyle name="Обычный" xfId="0" builtinId="0"/>
    <cellStyle name="Обычный 2" xfId="1"/>
    <cellStyle name="Обычный 2 2" xfId="2"/>
    <cellStyle name="Обычный 2 2 2" xfId="5"/>
    <cellStyle name="Обычный 2 3" xfId="4"/>
    <cellStyle name="Обычный 2 4" xfId="3"/>
    <cellStyle name="Обычный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8"/>
  <sheetViews>
    <sheetView showGridLines="0" tabSelected="1" zoomScaleNormal="100" workbookViewId="0">
      <selection activeCell="A4" sqref="A4"/>
    </sheetView>
  </sheetViews>
  <sheetFormatPr defaultColWidth="9.140625" defaultRowHeight="12.75" x14ac:dyDescent="0.2"/>
  <cols>
    <col min="1" max="1" width="21.140625" style="5" customWidth="1"/>
    <col min="2" max="2" width="58.42578125" style="5" customWidth="1"/>
    <col min="3" max="3" width="17.140625" style="5" customWidth="1"/>
    <col min="4" max="4" width="17" style="5" customWidth="1"/>
    <col min="5" max="5" width="14.42578125" style="5" customWidth="1"/>
    <col min="6" max="227" width="9.140625" style="1" customWidth="1"/>
    <col min="228" max="16384" width="9.140625" style="1"/>
  </cols>
  <sheetData>
    <row r="1" spans="1:5" ht="16.5" customHeight="1" x14ac:dyDescent="0.2">
      <c r="A1" s="3"/>
      <c r="B1" s="3"/>
      <c r="C1" s="4"/>
      <c r="D1" s="4"/>
      <c r="E1" s="4"/>
    </row>
    <row r="2" spans="1:5" ht="36" customHeight="1" x14ac:dyDescent="0.2">
      <c r="A2" s="40" t="s">
        <v>109</v>
      </c>
      <c r="B2" s="40"/>
      <c r="C2" s="40"/>
      <c r="D2" s="40"/>
      <c r="E2" s="40"/>
    </row>
    <row r="3" spans="1:5" ht="14.25" customHeight="1" x14ac:dyDescent="0.2">
      <c r="A3" s="40"/>
      <c r="B3" s="40"/>
      <c r="C3" s="40"/>
      <c r="D3" s="40"/>
      <c r="E3" s="40"/>
    </row>
    <row r="4" spans="1:5" ht="14.25" customHeight="1" x14ac:dyDescent="0.2">
      <c r="A4" s="38"/>
      <c r="B4" s="38"/>
      <c r="C4" s="38"/>
      <c r="D4" s="38"/>
      <c r="E4" s="39" t="s">
        <v>105</v>
      </c>
    </row>
    <row r="6" spans="1:5" ht="45" x14ac:dyDescent="0.2">
      <c r="A6" s="7" t="s">
        <v>76</v>
      </c>
      <c r="B6" s="7" t="s">
        <v>77</v>
      </c>
      <c r="C6" s="34" t="s">
        <v>106</v>
      </c>
      <c r="D6" s="34" t="s">
        <v>107</v>
      </c>
      <c r="E6" s="6" t="s">
        <v>108</v>
      </c>
    </row>
    <row r="7" spans="1:5" x14ac:dyDescent="0.2">
      <c r="A7" s="8" t="s">
        <v>74</v>
      </c>
      <c r="B7" s="9" t="s">
        <v>73</v>
      </c>
      <c r="C7" s="10">
        <f>C8+C10+C12+C17+C21+C24+C27+C31+C33+C35+C38+C44</f>
        <v>896331553.5</v>
      </c>
      <c r="D7" s="10">
        <f>D8+D10+D12+D17+D21+D24+D27+D31+D33+D35+D38+D44</f>
        <v>1120254093.22</v>
      </c>
      <c r="E7" s="10">
        <f>D7/C7*100</f>
        <v>124.98211056451444</v>
      </c>
    </row>
    <row r="8" spans="1:5" x14ac:dyDescent="0.2">
      <c r="A8" s="11" t="s">
        <v>72</v>
      </c>
      <c r="B8" s="12" t="s">
        <v>71</v>
      </c>
      <c r="C8" s="13">
        <f>C9</f>
        <v>727114524.26999998</v>
      </c>
      <c r="D8" s="13">
        <f>D9</f>
        <v>876869489.16999996</v>
      </c>
      <c r="E8" s="18">
        <f t="shared" ref="E8:E14" si="0">D8/C8*100</f>
        <v>120.59578785753857</v>
      </c>
    </row>
    <row r="9" spans="1:5" x14ac:dyDescent="0.2">
      <c r="A9" s="15" t="s">
        <v>70</v>
      </c>
      <c r="B9" s="16" t="s">
        <v>69</v>
      </c>
      <c r="C9" s="36">
        <v>727114524.26999998</v>
      </c>
      <c r="D9" s="17">
        <v>876869489.16999996</v>
      </c>
      <c r="E9" s="10">
        <f t="shared" si="0"/>
        <v>120.59578785753857</v>
      </c>
    </row>
    <row r="10" spans="1:5" ht="22.5" x14ac:dyDescent="0.2">
      <c r="A10" s="11" t="s">
        <v>68</v>
      </c>
      <c r="B10" s="12" t="s">
        <v>67</v>
      </c>
      <c r="C10" s="21">
        <f>C11</f>
        <v>8531337.5099999998</v>
      </c>
      <c r="D10" s="21">
        <f>D11</f>
        <v>9821256.8699999992</v>
      </c>
      <c r="E10" s="18">
        <f t="shared" si="0"/>
        <v>115.11977879773272</v>
      </c>
    </row>
    <row r="11" spans="1:5" ht="22.5" x14ac:dyDescent="0.2">
      <c r="A11" s="15" t="s">
        <v>66</v>
      </c>
      <c r="B11" s="16" t="s">
        <v>65</v>
      </c>
      <c r="C11" s="17">
        <v>8531337.5099999998</v>
      </c>
      <c r="D11" s="17">
        <v>9821256.8699999992</v>
      </c>
      <c r="E11" s="10">
        <f t="shared" si="0"/>
        <v>115.11977879773272</v>
      </c>
    </row>
    <row r="12" spans="1:5" x14ac:dyDescent="0.2">
      <c r="A12" s="11" t="s">
        <v>64</v>
      </c>
      <c r="B12" s="12" t="s">
        <v>63</v>
      </c>
      <c r="C12" s="13">
        <f>C13+C14+C15+C16</f>
        <v>78750730.040000007</v>
      </c>
      <c r="D12" s="13">
        <f>D13+D14+D15+D16</f>
        <v>141653992.40000001</v>
      </c>
      <c r="E12" s="18">
        <f t="shared" si="0"/>
        <v>179.87641807009209</v>
      </c>
    </row>
    <row r="13" spans="1:5" s="2" customFormat="1" ht="22.5" x14ac:dyDescent="0.2">
      <c r="A13" s="15" t="s">
        <v>62</v>
      </c>
      <c r="B13" s="16" t="s">
        <v>61</v>
      </c>
      <c r="C13" s="17">
        <v>83537636.209999993</v>
      </c>
      <c r="D13" s="17">
        <v>117187920.67</v>
      </c>
      <c r="E13" s="17">
        <f t="shared" si="0"/>
        <v>140.28158562615857</v>
      </c>
    </row>
    <row r="14" spans="1:5" s="2" customFormat="1" x14ac:dyDescent="0.2">
      <c r="A14" s="15" t="s">
        <v>60</v>
      </c>
      <c r="B14" s="16" t="s">
        <v>59</v>
      </c>
      <c r="C14" s="17">
        <v>-899418.91</v>
      </c>
      <c r="D14" s="17">
        <v>94595.46</v>
      </c>
      <c r="E14" s="17">
        <f t="shared" si="0"/>
        <v>-10.517397282652198</v>
      </c>
    </row>
    <row r="15" spans="1:5" s="2" customFormat="1" x14ac:dyDescent="0.2">
      <c r="A15" s="15" t="s">
        <v>58</v>
      </c>
      <c r="B15" s="16" t="s">
        <v>57</v>
      </c>
      <c r="C15" s="17">
        <v>4090346.79</v>
      </c>
      <c r="D15" s="17">
        <v>8751693.8000000007</v>
      </c>
      <c r="E15" s="17">
        <f t="shared" ref="E15:E26" si="1">D15/C15*100</f>
        <v>213.95970193519949</v>
      </c>
    </row>
    <row r="16" spans="1:5" s="2" customFormat="1" ht="22.5" x14ac:dyDescent="0.2">
      <c r="A16" s="15" t="s">
        <v>56</v>
      </c>
      <c r="B16" s="16" t="s">
        <v>55</v>
      </c>
      <c r="C16" s="17">
        <v>-7977834.0499999998</v>
      </c>
      <c r="D16" s="17">
        <v>15619782.470000001</v>
      </c>
      <c r="E16" s="17">
        <f t="shared" si="1"/>
        <v>-195.78976414030572</v>
      </c>
    </row>
    <row r="17" spans="1:5" x14ac:dyDescent="0.2">
      <c r="A17" s="11" t="s">
        <v>54</v>
      </c>
      <c r="B17" s="12" t="s">
        <v>53</v>
      </c>
      <c r="C17" s="13">
        <f>C18+C19+C20</f>
        <v>15497343.43</v>
      </c>
      <c r="D17" s="13">
        <f>D18+D19+D20</f>
        <v>26698462.690000001</v>
      </c>
      <c r="E17" s="18">
        <f t="shared" si="1"/>
        <v>172.27767333539697</v>
      </c>
    </row>
    <row r="18" spans="1:5" s="2" customFormat="1" x14ac:dyDescent="0.2">
      <c r="A18" s="15" t="s">
        <v>52</v>
      </c>
      <c r="B18" s="16" t="s">
        <v>51</v>
      </c>
      <c r="C18" s="37">
        <v>757842.32</v>
      </c>
      <c r="D18" s="17">
        <v>3189430.27</v>
      </c>
      <c r="E18" s="17">
        <f t="shared" si="1"/>
        <v>420.85671198726413</v>
      </c>
    </row>
    <row r="19" spans="1:5" s="2" customFormat="1" x14ac:dyDescent="0.2">
      <c r="A19" s="23" t="s">
        <v>89</v>
      </c>
      <c r="B19" s="22" t="s">
        <v>90</v>
      </c>
      <c r="C19" s="37">
        <v>3794080.06</v>
      </c>
      <c r="D19" s="17">
        <v>6249921</v>
      </c>
      <c r="E19" s="17">
        <f t="shared" si="1"/>
        <v>164.72823190768409</v>
      </c>
    </row>
    <row r="20" spans="1:5" s="2" customFormat="1" x14ac:dyDescent="0.2">
      <c r="A20" s="15" t="s">
        <v>50</v>
      </c>
      <c r="B20" s="16" t="s">
        <v>49</v>
      </c>
      <c r="C20" s="37">
        <v>10945421.050000001</v>
      </c>
      <c r="D20" s="17">
        <v>17259111.420000002</v>
      </c>
      <c r="E20" s="17">
        <f t="shared" si="1"/>
        <v>157.68339418975572</v>
      </c>
    </row>
    <row r="21" spans="1:5" x14ac:dyDescent="0.2">
      <c r="A21" s="11" t="s">
        <v>48</v>
      </c>
      <c r="B21" s="12" t="s">
        <v>47</v>
      </c>
      <c r="C21" s="13">
        <f>C22+C23</f>
        <v>7489266.6900000004</v>
      </c>
      <c r="D21" s="13">
        <f>D22+D23</f>
        <v>6409505.3300000001</v>
      </c>
      <c r="E21" s="18">
        <f t="shared" si="1"/>
        <v>85.582548937110957</v>
      </c>
    </row>
    <row r="22" spans="1:5" s="2" customFormat="1" ht="22.5" x14ac:dyDescent="0.2">
      <c r="A22" s="15" t="s">
        <v>46</v>
      </c>
      <c r="B22" s="16" t="s">
        <v>45</v>
      </c>
      <c r="C22" s="37">
        <v>7484266.6900000004</v>
      </c>
      <c r="D22" s="17">
        <v>6409505.3300000001</v>
      </c>
      <c r="E22" s="17">
        <f t="shared" si="1"/>
        <v>85.639723909945275</v>
      </c>
    </row>
    <row r="23" spans="1:5" s="2" customFormat="1" ht="22.5" x14ac:dyDescent="0.2">
      <c r="A23" s="15" t="s">
        <v>44</v>
      </c>
      <c r="B23" s="16" t="s">
        <v>43</v>
      </c>
      <c r="C23" s="37">
        <v>5000</v>
      </c>
      <c r="D23" s="17">
        <v>0</v>
      </c>
      <c r="E23" s="17">
        <f t="shared" si="1"/>
        <v>0</v>
      </c>
    </row>
    <row r="24" spans="1:5" ht="22.5" x14ac:dyDescent="0.2">
      <c r="A24" s="11" t="s">
        <v>42</v>
      </c>
      <c r="B24" s="12" t="s">
        <v>41</v>
      </c>
      <c r="C24" s="13">
        <f>C25+C26</f>
        <v>245.08999999999997</v>
      </c>
      <c r="D24" s="13">
        <f>D25+D26</f>
        <v>0.75</v>
      </c>
      <c r="E24" s="13">
        <f t="shared" si="1"/>
        <v>0.30601003712921787</v>
      </c>
    </row>
    <row r="25" spans="1:5" s="2" customFormat="1" x14ac:dyDescent="0.2">
      <c r="A25" s="15" t="s">
        <v>78</v>
      </c>
      <c r="B25" s="16" t="s">
        <v>79</v>
      </c>
      <c r="C25" s="17">
        <v>445.09</v>
      </c>
      <c r="D25" s="17">
        <v>0</v>
      </c>
      <c r="E25" s="35">
        <f t="shared" si="1"/>
        <v>0</v>
      </c>
    </row>
    <row r="26" spans="1:5" s="2" customFormat="1" x14ac:dyDescent="0.2">
      <c r="A26" s="15" t="s">
        <v>103</v>
      </c>
      <c r="B26" s="16" t="s">
        <v>104</v>
      </c>
      <c r="C26" s="17">
        <v>-200</v>
      </c>
      <c r="D26" s="17">
        <v>0.75</v>
      </c>
      <c r="E26" s="17">
        <f t="shared" si="1"/>
        <v>-0.375</v>
      </c>
    </row>
    <row r="27" spans="1:5" ht="22.5" x14ac:dyDescent="0.2">
      <c r="A27" s="11" t="s">
        <v>40</v>
      </c>
      <c r="B27" s="12" t="s">
        <v>39</v>
      </c>
      <c r="C27" s="13">
        <f>C28+C29+C30</f>
        <v>38843318.740000002</v>
      </c>
      <c r="D27" s="13">
        <f>D28+D29+D30</f>
        <v>13846110.76</v>
      </c>
      <c r="E27" s="18">
        <f>D27/C27*100</f>
        <v>35.646054995145349</v>
      </c>
    </row>
    <row r="28" spans="1:5" s="2" customFormat="1" ht="56.25" x14ac:dyDescent="0.2">
      <c r="A28" s="15" t="s">
        <v>38</v>
      </c>
      <c r="B28" s="16" t="s">
        <v>37</v>
      </c>
      <c r="C28" s="17">
        <f>34381864.36+8.2</f>
        <v>34381872.560000002</v>
      </c>
      <c r="D28" s="17">
        <v>7078261.21</v>
      </c>
      <c r="E28" s="17">
        <f t="shared" ref="E28:E36" si="2">D28/C28*100</f>
        <v>20.587189361625626</v>
      </c>
    </row>
    <row r="29" spans="1:5" s="2" customFormat="1" x14ac:dyDescent="0.2">
      <c r="A29" s="15" t="s">
        <v>36</v>
      </c>
      <c r="B29" s="16" t="s">
        <v>35</v>
      </c>
      <c r="C29" s="17">
        <v>0</v>
      </c>
      <c r="D29" s="17">
        <v>228449.8</v>
      </c>
      <c r="E29" s="17"/>
    </row>
    <row r="30" spans="1:5" s="2" customFormat="1" ht="56.25" x14ac:dyDescent="0.2">
      <c r="A30" s="15" t="s">
        <v>34</v>
      </c>
      <c r="B30" s="16" t="s">
        <v>33</v>
      </c>
      <c r="C30" s="17">
        <v>4461446.18</v>
      </c>
      <c r="D30" s="17">
        <v>6539399.75</v>
      </c>
      <c r="E30" s="17">
        <f t="shared" si="2"/>
        <v>146.57578476044733</v>
      </c>
    </row>
    <row r="31" spans="1:5" x14ac:dyDescent="0.2">
      <c r="A31" s="11" t="s">
        <v>32</v>
      </c>
      <c r="B31" s="12" t="s">
        <v>31</v>
      </c>
      <c r="C31" s="13">
        <f>C32</f>
        <v>-1232600.3999999999</v>
      </c>
      <c r="D31" s="13">
        <f>D32</f>
        <v>1945326.45</v>
      </c>
      <c r="E31" s="18">
        <f t="shared" si="2"/>
        <v>-157.82296111537852</v>
      </c>
    </row>
    <row r="32" spans="1:5" s="2" customFormat="1" x14ac:dyDescent="0.2">
      <c r="A32" s="15" t="s">
        <v>30</v>
      </c>
      <c r="B32" s="16" t="s">
        <v>29</v>
      </c>
      <c r="C32" s="17">
        <v>-1232600.3999999999</v>
      </c>
      <c r="D32" s="17">
        <v>1945326.45</v>
      </c>
      <c r="E32" s="17">
        <f t="shared" si="2"/>
        <v>-157.82296111537852</v>
      </c>
    </row>
    <row r="33" spans="1:5" ht="22.5" x14ac:dyDescent="0.2">
      <c r="A33" s="11" t="s">
        <v>28</v>
      </c>
      <c r="B33" s="12" t="s">
        <v>80</v>
      </c>
      <c r="C33" s="13">
        <f>C34</f>
        <v>3129157.04</v>
      </c>
      <c r="D33" s="13">
        <f>D34</f>
        <v>4599429.51</v>
      </c>
      <c r="E33" s="18">
        <f t="shared" si="2"/>
        <v>146.98621549527599</v>
      </c>
    </row>
    <row r="34" spans="1:5" s="2" customFormat="1" x14ac:dyDescent="0.2">
      <c r="A34" s="15" t="s">
        <v>27</v>
      </c>
      <c r="B34" s="16" t="s">
        <v>26</v>
      </c>
      <c r="C34" s="17">
        <v>3129157.04</v>
      </c>
      <c r="D34" s="17">
        <v>4599429.51</v>
      </c>
      <c r="E34" s="17">
        <f t="shared" si="2"/>
        <v>146.98621549527599</v>
      </c>
    </row>
    <row r="35" spans="1:5" x14ac:dyDescent="0.2">
      <c r="A35" s="11" t="s">
        <v>25</v>
      </c>
      <c r="B35" s="12" t="s">
        <v>24</v>
      </c>
      <c r="C35" s="13">
        <f>C36+C37</f>
        <v>14937544.08</v>
      </c>
      <c r="D35" s="13">
        <f>D36+D37</f>
        <v>30015530.52</v>
      </c>
      <c r="E35" s="18">
        <f t="shared" si="2"/>
        <v>200.94019712509527</v>
      </c>
    </row>
    <row r="36" spans="1:5" s="2" customFormat="1" x14ac:dyDescent="0.2">
      <c r="A36" s="15" t="s">
        <v>23</v>
      </c>
      <c r="B36" s="16" t="s">
        <v>22</v>
      </c>
      <c r="C36" s="17">
        <v>11803291.76</v>
      </c>
      <c r="D36" s="17">
        <v>14472633.25</v>
      </c>
      <c r="E36" s="17">
        <f t="shared" si="2"/>
        <v>122.6152292451678</v>
      </c>
    </row>
    <row r="37" spans="1:5" s="2" customFormat="1" ht="22.5" x14ac:dyDescent="0.2">
      <c r="A37" s="15" t="s">
        <v>21</v>
      </c>
      <c r="B37" s="16" t="s">
        <v>20</v>
      </c>
      <c r="C37" s="17">
        <v>3134252.32</v>
      </c>
      <c r="D37" s="17">
        <v>15542897.27</v>
      </c>
      <c r="E37" s="17">
        <f>D37/C37*100</f>
        <v>495.90446725744152</v>
      </c>
    </row>
    <row r="38" spans="1:5" x14ac:dyDescent="0.2">
      <c r="A38" s="11" t="s">
        <v>19</v>
      </c>
      <c r="B38" s="12" t="s">
        <v>18</v>
      </c>
      <c r="C38" s="13">
        <f>C39+C40+C41+C42+C43</f>
        <v>4427760.67</v>
      </c>
      <c r="D38" s="13">
        <f>D39+D40+D41+D42+D43</f>
        <v>7058353.9800000004</v>
      </c>
      <c r="E38" s="18">
        <f>D38/C38*100</f>
        <v>159.41137080473683</v>
      </c>
    </row>
    <row r="39" spans="1:5" s="2" customFormat="1" ht="22.5" x14ac:dyDescent="0.2">
      <c r="A39" s="25" t="s">
        <v>91</v>
      </c>
      <c r="B39" s="24" t="s">
        <v>92</v>
      </c>
      <c r="C39" s="17">
        <f>2710818.56+149106.17</f>
        <v>2859924.73</v>
      </c>
      <c r="D39" s="17">
        <v>3456075.74</v>
      </c>
      <c r="E39" s="17">
        <f>D39/C39*100</f>
        <v>120.84498951131488</v>
      </c>
    </row>
    <row r="40" spans="1:5" s="2" customFormat="1" ht="22.5" x14ac:dyDescent="0.2">
      <c r="A40" s="27" t="s">
        <v>93</v>
      </c>
      <c r="B40" s="26" t="s">
        <v>94</v>
      </c>
      <c r="C40" s="17">
        <v>191903.28</v>
      </c>
      <c r="D40" s="17">
        <v>38605.61</v>
      </c>
      <c r="E40" s="17">
        <f>D40/C40*100</f>
        <v>20.117222592547662</v>
      </c>
    </row>
    <row r="41" spans="1:5" s="2" customFormat="1" ht="67.5" x14ac:dyDescent="0.2">
      <c r="A41" s="29" t="s">
        <v>95</v>
      </c>
      <c r="B41" s="28" t="s">
        <v>96</v>
      </c>
      <c r="C41" s="17">
        <v>1465511.03</v>
      </c>
      <c r="D41" s="17">
        <v>3254344.8</v>
      </c>
      <c r="E41" s="17">
        <f>D41/C41*100</f>
        <v>222.06211576585676</v>
      </c>
    </row>
    <row r="42" spans="1:5" s="2" customFormat="1" x14ac:dyDescent="0.2">
      <c r="A42" s="31" t="s">
        <v>97</v>
      </c>
      <c r="B42" s="30" t="s">
        <v>98</v>
      </c>
      <c r="C42" s="17">
        <v>-89578.37</v>
      </c>
      <c r="D42" s="17">
        <v>303314.5</v>
      </c>
      <c r="E42" s="17">
        <f t="shared" ref="E42" si="3">D42/C42*100</f>
        <v>-338.60238805416981</v>
      </c>
    </row>
    <row r="43" spans="1:5" s="2" customFormat="1" x14ac:dyDescent="0.2">
      <c r="A43" s="33" t="s">
        <v>99</v>
      </c>
      <c r="B43" s="32" t="s">
        <v>100</v>
      </c>
      <c r="C43" s="17">
        <v>0</v>
      </c>
      <c r="D43" s="17">
        <v>6013.33</v>
      </c>
      <c r="E43" s="17"/>
    </row>
    <row r="44" spans="1:5" x14ac:dyDescent="0.2">
      <c r="A44" s="11" t="s">
        <v>17</v>
      </c>
      <c r="B44" s="12" t="s">
        <v>16</v>
      </c>
      <c r="C44" s="13">
        <f>C45+C46</f>
        <v>-1157073.6600000001</v>
      </c>
      <c r="D44" s="13">
        <f>D45+D46</f>
        <v>1336634.79</v>
      </c>
      <c r="E44" s="18">
        <f>D44/C44*100</f>
        <v>-115.51855652819889</v>
      </c>
    </row>
    <row r="45" spans="1:5" s="2" customFormat="1" x14ac:dyDescent="0.2">
      <c r="A45" s="15" t="s">
        <v>15</v>
      </c>
      <c r="B45" s="16" t="s">
        <v>14</v>
      </c>
      <c r="C45" s="17">
        <v>-1275127.3400000001</v>
      </c>
      <c r="D45" s="17">
        <v>642504.06999999995</v>
      </c>
      <c r="E45" s="35">
        <f>D45/C45*100</f>
        <v>-50.387443657195831</v>
      </c>
    </row>
    <row r="46" spans="1:5" s="2" customFormat="1" ht="12" customHeight="1" x14ac:dyDescent="0.2">
      <c r="A46" s="15" t="s">
        <v>13</v>
      </c>
      <c r="B46" s="16" t="s">
        <v>12</v>
      </c>
      <c r="C46" s="17">
        <v>118053.68</v>
      </c>
      <c r="D46" s="17">
        <v>694130.72</v>
      </c>
      <c r="E46" s="17">
        <f>D46/C46*100</f>
        <v>587.97889231407271</v>
      </c>
    </row>
    <row r="47" spans="1:5" s="2" customFormat="1" ht="1.5" hidden="1" customHeight="1" x14ac:dyDescent="0.2">
      <c r="A47" s="15" t="s">
        <v>101</v>
      </c>
      <c r="B47" s="16" t="s">
        <v>102</v>
      </c>
      <c r="C47" s="17">
        <v>0</v>
      </c>
      <c r="D47" s="17">
        <v>0</v>
      </c>
      <c r="E47" s="17"/>
    </row>
    <row r="48" spans="1:5" x14ac:dyDescent="0.2">
      <c r="A48" s="8" t="s">
        <v>11</v>
      </c>
      <c r="B48" s="9" t="s">
        <v>10</v>
      </c>
      <c r="C48" s="10">
        <f>C49+C56</f>
        <v>1470516491.3899999</v>
      </c>
      <c r="D48" s="10">
        <f>D49+D56</f>
        <v>1218708748.2</v>
      </c>
      <c r="E48" s="10">
        <f t="shared" ref="E48:E57" si="4">D48/C48*100</f>
        <v>82.876238065716663</v>
      </c>
    </row>
    <row r="49" spans="1:5" ht="22.5" x14ac:dyDescent="0.2">
      <c r="A49" s="11" t="s">
        <v>9</v>
      </c>
      <c r="B49" s="12" t="s">
        <v>8</v>
      </c>
      <c r="C49" s="13">
        <f>C50+C51+C52+C53</f>
        <v>1479327305.8</v>
      </c>
      <c r="D49" s="13">
        <f>D50+D51+D52+D53</f>
        <v>1220182364.99</v>
      </c>
      <c r="E49" s="18">
        <f t="shared" si="4"/>
        <v>82.48224447733979</v>
      </c>
    </row>
    <row r="50" spans="1:5" s="2" customFormat="1" x14ac:dyDescent="0.2">
      <c r="A50" s="15" t="s">
        <v>81</v>
      </c>
      <c r="B50" s="16" t="s">
        <v>82</v>
      </c>
      <c r="C50" s="17">
        <v>168381100</v>
      </c>
      <c r="D50" s="17">
        <v>74682000</v>
      </c>
      <c r="E50" s="35">
        <f t="shared" si="4"/>
        <v>44.35295885345802</v>
      </c>
    </row>
    <row r="51" spans="1:5" s="2" customFormat="1" ht="22.5" x14ac:dyDescent="0.2">
      <c r="A51" s="15" t="s">
        <v>83</v>
      </c>
      <c r="B51" s="16" t="s">
        <v>7</v>
      </c>
      <c r="C51" s="17">
        <v>480236515.47000003</v>
      </c>
      <c r="D51" s="17">
        <v>208513709.84999999</v>
      </c>
      <c r="E51" s="17">
        <f t="shared" si="4"/>
        <v>43.418961935022963</v>
      </c>
    </row>
    <row r="52" spans="1:5" s="2" customFormat="1" x14ac:dyDescent="0.2">
      <c r="A52" s="15" t="s">
        <v>84</v>
      </c>
      <c r="B52" s="16" t="s">
        <v>6</v>
      </c>
      <c r="C52" s="17">
        <v>786561220.64999998</v>
      </c>
      <c r="D52" s="17">
        <v>901155205.13999999</v>
      </c>
      <c r="E52" s="17">
        <f t="shared" si="4"/>
        <v>114.56898477594682</v>
      </c>
    </row>
    <row r="53" spans="1:5" s="2" customFormat="1" x14ac:dyDescent="0.2">
      <c r="A53" s="15" t="s">
        <v>85</v>
      </c>
      <c r="B53" s="16" t="s">
        <v>5</v>
      </c>
      <c r="C53" s="17">
        <v>44148469.68</v>
      </c>
      <c r="D53" s="17">
        <v>35831450</v>
      </c>
      <c r="E53" s="17">
        <f t="shared" si="4"/>
        <v>81.16125034393265</v>
      </c>
    </row>
    <row r="54" spans="1:5" ht="0.75" customHeight="1" x14ac:dyDescent="0.2">
      <c r="A54" s="11" t="s">
        <v>4</v>
      </c>
      <c r="B54" s="12" t="s">
        <v>3</v>
      </c>
      <c r="C54" s="13">
        <f t="shared" ref="C54" si="5">C55</f>
        <v>0</v>
      </c>
      <c r="D54" s="13">
        <v>0</v>
      </c>
      <c r="E54" s="17" t="e">
        <f t="shared" si="4"/>
        <v>#DIV/0!</v>
      </c>
    </row>
    <row r="55" spans="1:5" s="2" customFormat="1" ht="22.5" hidden="1" customHeight="1" x14ac:dyDescent="0.2">
      <c r="A55" s="15" t="s">
        <v>86</v>
      </c>
      <c r="B55" s="16" t="s">
        <v>2</v>
      </c>
      <c r="C55" s="17">
        <v>0</v>
      </c>
      <c r="D55" s="17">
        <v>0</v>
      </c>
      <c r="E55" s="17" t="e">
        <f t="shared" si="4"/>
        <v>#DIV/0!</v>
      </c>
    </row>
    <row r="56" spans="1:5" ht="33.75" x14ac:dyDescent="0.2">
      <c r="A56" s="11" t="s">
        <v>1</v>
      </c>
      <c r="B56" s="12" t="s">
        <v>0</v>
      </c>
      <c r="C56" s="13">
        <f t="shared" ref="C56:D56" si="6">C57</f>
        <v>-8810814.4100000001</v>
      </c>
      <c r="D56" s="13">
        <f t="shared" si="6"/>
        <v>-1473616.79</v>
      </c>
      <c r="E56" s="13">
        <f t="shared" si="4"/>
        <v>16.725091704661157</v>
      </c>
    </row>
    <row r="57" spans="1:5" s="2" customFormat="1" ht="33.75" x14ac:dyDescent="0.2">
      <c r="A57" s="15" t="s">
        <v>87</v>
      </c>
      <c r="B57" s="16" t="s">
        <v>88</v>
      </c>
      <c r="C57" s="17">
        <v>-8810814.4100000001</v>
      </c>
      <c r="D57" s="17">
        <v>-1473616.79</v>
      </c>
      <c r="E57" s="17">
        <f t="shared" si="4"/>
        <v>16.725091704661157</v>
      </c>
    </row>
    <row r="58" spans="1:5" x14ac:dyDescent="0.2">
      <c r="A58" s="19"/>
      <c r="B58" s="14" t="s">
        <v>75</v>
      </c>
      <c r="C58" s="20">
        <f>C7+C48</f>
        <v>2366848044.8899999</v>
      </c>
      <c r="D58" s="20">
        <f>D7+D48</f>
        <v>2338962841.4200001</v>
      </c>
      <c r="E58" s="18">
        <f>D58/C58*100</f>
        <v>98.821842258517449</v>
      </c>
    </row>
  </sheetData>
  <mergeCells count="1">
    <mergeCell ref="A2:E3"/>
  </mergeCells>
  <pageMargins left="0.19685039370078741" right="0.19685039370078741" top="0.39370078740157483" bottom="0.19685039370078741" header="0.19685039370078741" footer="0.19685039370078741"/>
  <pageSetup paperSize="9" scale="5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Вып.плана._4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OhranovaEA</dc:creator>
  <cp:lastModifiedBy>Павловская Татьяна Александровна</cp:lastModifiedBy>
  <cp:lastPrinted>2019-05-06T10:40:50Z</cp:lastPrinted>
  <dcterms:created xsi:type="dcterms:W3CDTF">2018-10-22T06:13:22Z</dcterms:created>
  <dcterms:modified xsi:type="dcterms:W3CDTF">2024-05-20T04:25:57Z</dcterms:modified>
</cp:coreProperties>
</file>