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9 месяцев 2023 года\на сайт\"/>
    </mc:Choice>
  </mc:AlternateContent>
  <bookViews>
    <workbookView xWindow="0" yWindow="0" windowWidth="17340" windowHeight="1159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E53" i="2" l="1"/>
  <c r="E42" i="2"/>
  <c r="D42" i="2"/>
  <c r="I54" i="2" l="1"/>
  <c r="H54" i="2"/>
  <c r="G54" i="2"/>
  <c r="C28" i="2"/>
  <c r="H29" i="2"/>
  <c r="G29" i="2"/>
  <c r="F25" i="2"/>
  <c r="F28" i="2" l="1"/>
  <c r="D53" i="2" l="1"/>
  <c r="I32" i="2" l="1"/>
  <c r="F48" i="2" l="1"/>
  <c r="E48" i="2"/>
  <c r="D48" i="2"/>
  <c r="C48" i="2"/>
  <c r="I43" i="2"/>
  <c r="I44" i="2"/>
  <c r="I39" i="2"/>
  <c r="G48" i="2" l="1"/>
  <c r="H48" i="2"/>
  <c r="I45" i="2"/>
  <c r="I41" i="2"/>
  <c r="I20" i="2"/>
  <c r="G20" i="2"/>
  <c r="D28" i="2"/>
  <c r="C53" i="2"/>
  <c r="F53" i="2"/>
  <c r="C58" i="2"/>
  <c r="D58" i="2"/>
  <c r="D52" i="2" s="1"/>
  <c r="E58" i="2"/>
  <c r="F58" i="2"/>
  <c r="C60" i="2"/>
  <c r="D60" i="2"/>
  <c r="E60" i="2"/>
  <c r="E52" i="2" s="1"/>
  <c r="F60" i="2"/>
  <c r="F42" i="2"/>
  <c r="C42" i="2"/>
  <c r="G44" i="2"/>
  <c r="H44" i="2"/>
  <c r="G43" i="2"/>
  <c r="H43" i="2"/>
  <c r="D38" i="2"/>
  <c r="E38" i="2"/>
  <c r="F38" i="2"/>
  <c r="C38" i="2"/>
  <c r="D36" i="2"/>
  <c r="E36" i="2"/>
  <c r="F36" i="2"/>
  <c r="C36" i="2"/>
  <c r="F34" i="2"/>
  <c r="E28" i="2"/>
  <c r="D34" i="2"/>
  <c r="E34" i="2"/>
  <c r="C34" i="2"/>
  <c r="H20" i="2"/>
  <c r="D22" i="2"/>
  <c r="E22" i="2"/>
  <c r="F22" i="2"/>
  <c r="C22" i="2"/>
  <c r="D18" i="2"/>
  <c r="E18" i="2"/>
  <c r="F18" i="2"/>
  <c r="C18" i="2"/>
  <c r="D13" i="2"/>
  <c r="E13" i="2"/>
  <c r="F13" i="2"/>
  <c r="C13" i="2"/>
  <c r="D11" i="2"/>
  <c r="E11" i="2"/>
  <c r="F11" i="2"/>
  <c r="C11" i="2"/>
  <c r="C9" i="2"/>
  <c r="D9" i="2"/>
  <c r="E9" i="2"/>
  <c r="F9" i="2"/>
  <c r="I10" i="2"/>
  <c r="I12" i="2"/>
  <c r="I14" i="2"/>
  <c r="I16" i="2"/>
  <c r="I17" i="2"/>
  <c r="I19" i="2"/>
  <c r="I21" i="2"/>
  <c r="I23" i="2"/>
  <c r="I24" i="2"/>
  <c r="I31" i="2"/>
  <c r="I33" i="2"/>
  <c r="I35" i="2"/>
  <c r="I37" i="2"/>
  <c r="I50" i="2"/>
  <c r="I55" i="2"/>
  <c r="I56" i="2"/>
  <c r="I57" i="2"/>
  <c r="H10" i="2"/>
  <c r="H12" i="2"/>
  <c r="H14" i="2"/>
  <c r="H16" i="2"/>
  <c r="H17" i="2"/>
  <c r="H19" i="2"/>
  <c r="H21" i="2"/>
  <c r="H23" i="2"/>
  <c r="H24" i="2"/>
  <c r="H31" i="2"/>
  <c r="H32" i="2"/>
  <c r="H33" i="2"/>
  <c r="H35" i="2"/>
  <c r="H37" i="2"/>
  <c r="H39" i="2"/>
  <c r="H41" i="2"/>
  <c r="H45" i="2"/>
  <c r="H50" i="2"/>
  <c r="H55" i="2"/>
  <c r="H56" i="2"/>
  <c r="H57" i="2"/>
  <c r="G10" i="2"/>
  <c r="G12" i="2"/>
  <c r="G14" i="2"/>
  <c r="G16" i="2"/>
  <c r="G17" i="2"/>
  <c r="G19" i="2"/>
  <c r="G21" i="2"/>
  <c r="G23" i="2"/>
  <c r="G24" i="2"/>
  <c r="G31" i="2"/>
  <c r="G32" i="2"/>
  <c r="G33" i="2"/>
  <c r="G35" i="2"/>
  <c r="G37" i="2"/>
  <c r="G39" i="2"/>
  <c r="G41" i="2"/>
  <c r="G45" i="2"/>
  <c r="G50" i="2"/>
  <c r="G55" i="2"/>
  <c r="G56" i="2"/>
  <c r="G57" i="2"/>
  <c r="G34" i="2" l="1"/>
  <c r="H34" i="2"/>
  <c r="F8" i="2"/>
  <c r="H36" i="2"/>
  <c r="H18" i="2"/>
  <c r="G42" i="2"/>
  <c r="G22" i="2"/>
  <c r="H38" i="2"/>
  <c r="H13" i="2"/>
  <c r="F52" i="2"/>
  <c r="G53" i="2"/>
  <c r="H42" i="2"/>
  <c r="I42" i="2"/>
  <c r="I28" i="2"/>
  <c r="I13" i="2"/>
  <c r="H53" i="2"/>
  <c r="C52" i="2"/>
  <c r="I48" i="2"/>
  <c r="E8" i="2"/>
  <c r="C8" i="2"/>
  <c r="G38" i="2"/>
  <c r="I38" i="2"/>
  <c r="H28" i="2"/>
  <c r="G28" i="2"/>
  <c r="I22" i="2"/>
  <c r="I18" i="2"/>
  <c r="G13" i="2"/>
  <c r="H11" i="2"/>
  <c r="G11" i="2"/>
  <c r="I11" i="2"/>
  <c r="D8" i="2"/>
  <c r="D62" i="2" s="1"/>
  <c r="I9" i="2"/>
  <c r="I53" i="2"/>
  <c r="H9" i="2"/>
  <c r="G9" i="2"/>
  <c r="H22" i="2"/>
  <c r="I36" i="2"/>
  <c r="G36" i="2"/>
  <c r="I34" i="2"/>
  <c r="G18" i="2"/>
  <c r="G8" i="2" l="1"/>
  <c r="H8" i="2"/>
  <c r="I8" i="2"/>
  <c r="C62" i="2"/>
  <c r="G52" i="2"/>
  <c r="F62" i="2"/>
  <c r="E62" i="2"/>
  <c r="H52" i="2"/>
  <c r="I52" i="2"/>
  <c r="G62" i="2" l="1"/>
  <c r="H62" i="2"/>
  <c r="I62" i="2"/>
</calcChain>
</file>

<file path=xl/sharedStrings.xml><?xml version="1.0" encoding="utf-8"?>
<sst xmlns="http://schemas.openxmlformats.org/spreadsheetml/2006/main" count="120" uniqueCount="120">
  <si>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</si>
  <si>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</si>
  <si>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</si>
  <si>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</si>
  <si>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</si>
  <si>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</si>
  <si>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</si>
  <si>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</si>
  <si>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</si>
  <si>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</si>
  <si>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</si>
  <si>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</si>
  <si>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</si>
  <si>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</si>
  <si>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</si>
  <si>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</si>
  <si>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</si>
  <si>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</si>
  <si>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</si>
  <si>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</si>
  <si>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</si>
  <si>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</si>
  <si>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</si>
  <si>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</si>
  <si>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</si>
  <si>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</si>
  <si>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</si>
  <si>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</si>
  <si>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</si>
  <si>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</si>
  <si>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</si>
  <si>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</si>
  <si>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</si>
  <si>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</si>
  <si>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</si>
  <si>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</si>
  <si>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</si>
  <si>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</si>
  <si>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</si>
  <si>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</si>
  <si>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</si>
  <si>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</si>
  <si>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</si>
  <si>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</si>
  <si>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</si>
  <si>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</si>
  <si>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</si>
  <si>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</si>
  <si>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</si>
  <si>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</si>
  <si>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</si>
  <si>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</si>
  <si>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</si>
  <si>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</si>
  <si>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</si>
  <si>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</si>
  <si>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</si>
  <si>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</si>
  <si>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</si>
  <si>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</si>
  <si>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</si>
  <si>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</si>
  <si>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</si>
  <si>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</si>
  <si>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</si>
  <si>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</si>
  <si>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</si>
  <si>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</si>
  <si>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</si>
  <si>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</si>
  <si>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</si>
  <si>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</si>
  <si>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</si>
  <si>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</si>
  <si>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</si>
  <si>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</si>
  <si>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</si>
  <si>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</si>
  <si>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</si>
  <si>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</si>
  <si>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</si>
  <si>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</si>
  <si>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КД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</si>
  <si>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</si>
  <si>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</si>
  <si>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</si>
  <si>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</si>
  <si>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</si>
  <si>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</si>
  <si>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</si>
  <si>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</si>
  <si>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</si>
  <si>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</si>
  <si>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</si>
  <si>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</si>
  <si>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</si>
  <si>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</si>
  <si>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</si>
  <si>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</si>
  <si>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</si>
  <si>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</si>
  <si>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</si>
  <si>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</si>
  <si>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</si>
  <si>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</si>
  <si>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</si>
  <si>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</si>
  <si>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</si>
  <si>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</si>
  <si>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000.1.17.15.000.00.0000.150</t>
  </si>
  <si>
    <t xml:space="preserve">Инициативные платежи </t>
  </si>
  <si>
    <t>Утвержденный план на 2023 год (РД от 23.12.2022 №127 -VII РД)</t>
  </si>
  <si>
    <t>Уточненный план на 2023 год</t>
  </si>
  <si>
    <t xml:space="preserve">000 1 09 07 000 00 0000 110 </t>
  </si>
  <si>
    <t>Прочие налоги и сборы (по отмененным местным налогам и сборам)</t>
  </si>
  <si>
    <t>% исполнения к плану, установленному на полугодие 2023 год</t>
  </si>
  <si>
    <t>Исполнено за девять месяцев 2023 года</t>
  </si>
  <si>
    <t>План, установленный на девять месяцев 2023 год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</si>
  <si>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</si>
  <si>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Сведения об исполнении бюджета города Ханты-Мансийска по доходам в разрезе видов доходов в сравнении с запланированными значениями за девять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</si>
</sst>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Normal="100" workbookViewId="0">
      <selection activeCell="A7" sqref="A7"/>
    </sheetView>
  </sheetViews>
  <sheetFormatPr defaultColWidth="9.140625" defaultRowHeight="12.75" x14ac:dyDescent="0.2"/>
  <cols>
    <col min="1" max="1" width="21.140625" style="7" customWidth="1"/>
    <col min="2" max="2" width="51.85546875" style="7" customWidth="1"/>
    <col min="3" max="3" width="14.85546875" style="7" customWidth="1"/>
    <col min="4" max="4" width="14.140625" style="7" customWidth="1"/>
    <col min="5" max="9" width="13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 x14ac:dyDescent="0.2">
      <c r="A1" s="4"/>
      <c r="B1" s="4"/>
      <c r="C1" s="4"/>
      <c r="D1" s="5"/>
      <c r="E1" s="5"/>
      <c r="F1" s="5"/>
      <c r="G1" s="5"/>
      <c r="H1" s="5"/>
      <c r="I1" s="5"/>
      <c r="J1" s="2"/>
    </row>
    <row r="2" spans="1:10" ht="16.5" customHeight="1" x14ac:dyDescent="0.2">
      <c r="A2" s="42" t="s">
        <v>119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4.2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2"/>
    </row>
    <row r="4" spans="1:10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1.75" customHeight="1" x14ac:dyDescent="0.2">
      <c r="A5" s="6"/>
      <c r="B5" s="6"/>
      <c r="C5" s="6"/>
      <c r="D5" s="5"/>
      <c r="E5" s="5"/>
      <c r="F5" s="5"/>
      <c r="G5" s="5"/>
      <c r="H5" s="8"/>
      <c r="I5" s="8" t="s">
        <v>81</v>
      </c>
      <c r="J5" s="2"/>
    </row>
    <row r="7" spans="1:10" ht="56.25" x14ac:dyDescent="0.2">
      <c r="A7" s="13" t="s">
        <v>82</v>
      </c>
      <c r="B7" s="13" t="s">
        <v>83</v>
      </c>
      <c r="C7" s="10" t="s">
        <v>111</v>
      </c>
      <c r="D7" s="11" t="s">
        <v>112</v>
      </c>
      <c r="E7" s="12" t="s">
        <v>117</v>
      </c>
      <c r="F7" s="40" t="s">
        <v>116</v>
      </c>
      <c r="G7" s="12" t="s">
        <v>79</v>
      </c>
      <c r="H7" s="12" t="s">
        <v>80</v>
      </c>
      <c r="I7" s="12" t="s">
        <v>115</v>
      </c>
    </row>
    <row r="8" spans="1:10" x14ac:dyDescent="0.2">
      <c r="A8" s="14" t="s">
        <v>77</v>
      </c>
      <c r="B8" s="15" t="s">
        <v>76</v>
      </c>
      <c r="C8" s="16">
        <f t="shared" ref="C8:E8" si="0">C9+C11+C13+C18+C22+C25+C28+C34+C36+C38+C42+C48</f>
        <v>4983031900</v>
      </c>
      <c r="D8" s="16">
        <f t="shared" si="0"/>
        <v>4983031900</v>
      </c>
      <c r="E8" s="16">
        <f t="shared" si="0"/>
        <v>3337339595</v>
      </c>
      <c r="F8" s="16">
        <f>F9+F11+F13+F18+F22+F25+F28+F34+F36+F38+F42+F48</f>
        <v>3665630134.2599998</v>
      </c>
      <c r="G8" s="16">
        <f>F8/C8*100</f>
        <v>73.562244991046512</v>
      </c>
      <c r="H8" s="16">
        <f>F8/D8*100</f>
        <v>73.562244991046512</v>
      </c>
      <c r="I8" s="16">
        <f>F8/E8*100</f>
        <v>109.83689342708318</v>
      </c>
    </row>
    <row r="9" spans="1:10" x14ac:dyDescent="0.2">
      <c r="A9" s="17" t="s">
        <v>75</v>
      </c>
      <c r="B9" s="18" t="s">
        <v>74</v>
      </c>
      <c r="C9" s="19">
        <f t="shared" ref="C9:E9" si="1">C10</f>
        <v>3959541000</v>
      </c>
      <c r="D9" s="19">
        <f t="shared" si="1"/>
        <v>3959541000</v>
      </c>
      <c r="E9" s="19">
        <f t="shared" si="1"/>
        <v>2644329490</v>
      </c>
      <c r="F9" s="19">
        <f>F10</f>
        <v>2870511296.6300001</v>
      </c>
      <c r="G9" s="24">
        <f t="shared" ref="G9:G24" si="2">F9/C9*100</f>
        <v>72.496061958444187</v>
      </c>
      <c r="H9" s="24">
        <f t="shared" ref="H9:H57" si="3">F9/D9*100</f>
        <v>72.496061958444187</v>
      </c>
      <c r="I9" s="24">
        <f t="shared" ref="I9:I57" si="4">F9/E9*100</f>
        <v>108.55346534860149</v>
      </c>
    </row>
    <row r="10" spans="1:10" x14ac:dyDescent="0.2">
      <c r="A10" s="21" t="s">
        <v>73</v>
      </c>
      <c r="B10" s="22" t="s">
        <v>72</v>
      </c>
      <c r="C10" s="23">
        <v>3959541000</v>
      </c>
      <c r="D10" s="23">
        <v>3959541000</v>
      </c>
      <c r="E10" s="23">
        <v>2644329490</v>
      </c>
      <c r="F10" s="23">
        <v>2870511296.6300001</v>
      </c>
      <c r="G10" s="16">
        <f t="shared" si="2"/>
        <v>72.496061958444187</v>
      </c>
      <c r="H10" s="16">
        <f t="shared" si="3"/>
        <v>72.496061958444187</v>
      </c>
      <c r="I10" s="16">
        <f t="shared" si="4"/>
        <v>108.55346534860149</v>
      </c>
    </row>
    <row r="11" spans="1:10" ht="22.5" x14ac:dyDescent="0.2">
      <c r="A11" s="17" t="s">
        <v>71</v>
      </c>
      <c r="B11" s="18" t="s">
        <v>70</v>
      </c>
      <c r="C11" s="27">
        <f>C12</f>
        <v>28273500</v>
      </c>
      <c r="D11" s="27">
        <f t="shared" ref="D11:F11" si="5">D12</f>
        <v>28273500</v>
      </c>
      <c r="E11" s="27">
        <f t="shared" si="5"/>
        <v>21204540</v>
      </c>
      <c r="F11" s="27">
        <f t="shared" si="5"/>
        <v>26721161.73</v>
      </c>
      <c r="G11" s="24">
        <f t="shared" si="2"/>
        <v>94.509564539232855</v>
      </c>
      <c r="H11" s="24">
        <f t="shared" si="3"/>
        <v>94.509564539232855</v>
      </c>
      <c r="I11" s="24">
        <f t="shared" si="4"/>
        <v>126.01622921317795</v>
      </c>
    </row>
    <row r="12" spans="1:10" ht="22.5" x14ac:dyDescent="0.2">
      <c r="A12" s="21" t="s">
        <v>69</v>
      </c>
      <c r="B12" s="22" t="s">
        <v>68</v>
      </c>
      <c r="C12" s="23">
        <v>28273500</v>
      </c>
      <c r="D12" s="23">
        <v>28273500</v>
      </c>
      <c r="E12" s="23">
        <v>21204540</v>
      </c>
      <c r="F12" s="23">
        <v>26721161.73</v>
      </c>
      <c r="G12" s="16">
        <f t="shared" si="2"/>
        <v>94.509564539232855</v>
      </c>
      <c r="H12" s="16">
        <f t="shared" si="3"/>
        <v>94.509564539232855</v>
      </c>
      <c r="I12" s="16">
        <f t="shared" si="4"/>
        <v>126.01622921317795</v>
      </c>
    </row>
    <row r="13" spans="1:10" x14ac:dyDescent="0.2">
      <c r="A13" s="17" t="s">
        <v>67</v>
      </c>
      <c r="B13" s="18" t="s">
        <v>66</v>
      </c>
      <c r="C13" s="19">
        <f>C14+C15+C16+C17</f>
        <v>599264000</v>
      </c>
      <c r="D13" s="19">
        <f t="shared" ref="D13:F13" si="6">D14+D15+D16+D17</f>
        <v>599264000</v>
      </c>
      <c r="E13" s="19">
        <f t="shared" si="6"/>
        <v>434229780</v>
      </c>
      <c r="F13" s="19">
        <f t="shared" si="6"/>
        <v>450464516.15999997</v>
      </c>
      <c r="G13" s="24">
        <f t="shared" si="2"/>
        <v>75.169627436321889</v>
      </c>
      <c r="H13" s="24">
        <f t="shared" si="3"/>
        <v>75.169627436321889</v>
      </c>
      <c r="I13" s="24">
        <f t="shared" si="4"/>
        <v>103.73874315114912</v>
      </c>
    </row>
    <row r="14" spans="1:10" s="3" customFormat="1" ht="22.5" x14ac:dyDescent="0.2">
      <c r="A14" s="21" t="s">
        <v>65</v>
      </c>
      <c r="B14" s="22" t="s">
        <v>64</v>
      </c>
      <c r="C14" s="23">
        <v>575000000</v>
      </c>
      <c r="D14" s="23">
        <v>575000000</v>
      </c>
      <c r="E14" s="23">
        <v>431517780</v>
      </c>
      <c r="F14" s="23">
        <v>442592021.56</v>
      </c>
      <c r="G14" s="23">
        <f t="shared" si="2"/>
        <v>76.972525488695652</v>
      </c>
      <c r="H14" s="23">
        <f t="shared" si="3"/>
        <v>76.972525488695652</v>
      </c>
      <c r="I14" s="23">
        <f t="shared" si="4"/>
        <v>102.56634652690325</v>
      </c>
    </row>
    <row r="15" spans="1:10" s="3" customFormat="1" ht="22.5" x14ac:dyDescent="0.2">
      <c r="A15" s="21" t="s">
        <v>63</v>
      </c>
      <c r="B15" s="22" t="s">
        <v>62</v>
      </c>
      <c r="C15" s="23">
        <v>0</v>
      </c>
      <c r="D15" s="23">
        <v>0</v>
      </c>
      <c r="E15" s="23">
        <v>0</v>
      </c>
      <c r="F15" s="23">
        <v>-548632.99</v>
      </c>
      <c r="G15" s="23"/>
      <c r="H15" s="23"/>
      <c r="I15" s="23"/>
    </row>
    <row r="16" spans="1:10" s="3" customFormat="1" x14ac:dyDescent="0.2">
      <c r="A16" s="21" t="s">
        <v>61</v>
      </c>
      <c r="B16" s="22" t="s">
        <v>60</v>
      </c>
      <c r="C16" s="23">
        <v>154000</v>
      </c>
      <c r="D16" s="23">
        <v>154000</v>
      </c>
      <c r="E16" s="23">
        <v>154000</v>
      </c>
      <c r="F16" s="23">
        <v>3910210.39</v>
      </c>
      <c r="G16" s="23">
        <f t="shared" si="2"/>
        <v>2539.0976558441557</v>
      </c>
      <c r="H16" s="23">
        <f t="shared" si="3"/>
        <v>2539.0976558441557</v>
      </c>
      <c r="I16" s="23">
        <f t="shared" si="4"/>
        <v>2539.0976558441557</v>
      </c>
    </row>
    <row r="17" spans="1:9" s="3" customFormat="1" ht="22.5" x14ac:dyDescent="0.2">
      <c r="A17" s="21" t="s">
        <v>59</v>
      </c>
      <c r="B17" s="22" t="s">
        <v>58</v>
      </c>
      <c r="C17" s="23">
        <v>24110000</v>
      </c>
      <c r="D17" s="23">
        <v>24110000</v>
      </c>
      <c r="E17" s="23">
        <v>2558000</v>
      </c>
      <c r="F17" s="23">
        <v>4510917.2</v>
      </c>
      <c r="G17" s="23">
        <f t="shared" si="2"/>
        <v>18.70973537951058</v>
      </c>
      <c r="H17" s="23">
        <f t="shared" si="3"/>
        <v>18.70973537951058</v>
      </c>
      <c r="I17" s="23">
        <f t="shared" si="4"/>
        <v>176.34547302580143</v>
      </c>
    </row>
    <row r="18" spans="1:9" x14ac:dyDescent="0.2">
      <c r="A18" s="17" t="s">
        <v>57</v>
      </c>
      <c r="B18" s="18" t="s">
        <v>56</v>
      </c>
      <c r="C18" s="19">
        <f>C19+C20+C21</f>
        <v>130205000</v>
      </c>
      <c r="D18" s="19">
        <f t="shared" ref="D18:F18" si="7">D19+D20+D21</f>
        <v>130205000</v>
      </c>
      <c r="E18" s="19">
        <f t="shared" si="7"/>
        <v>51204910</v>
      </c>
      <c r="F18" s="19">
        <f t="shared" si="7"/>
        <v>67890394.640000001</v>
      </c>
      <c r="G18" s="24">
        <f t="shared" si="2"/>
        <v>52.141157897162174</v>
      </c>
      <c r="H18" s="24">
        <f t="shared" si="3"/>
        <v>52.141157897162174</v>
      </c>
      <c r="I18" s="24">
        <f t="shared" si="4"/>
        <v>132.58571226860863</v>
      </c>
    </row>
    <row r="19" spans="1:9" s="3" customFormat="1" x14ac:dyDescent="0.2">
      <c r="A19" s="21" t="s">
        <v>55</v>
      </c>
      <c r="B19" s="22" t="s">
        <v>54</v>
      </c>
      <c r="C19" s="23">
        <v>33150000</v>
      </c>
      <c r="D19" s="23">
        <v>33150000</v>
      </c>
      <c r="E19" s="23">
        <v>3283800</v>
      </c>
      <c r="F19" s="23">
        <v>7266364.5300000003</v>
      </c>
      <c r="G19" s="23">
        <f t="shared" si="2"/>
        <v>21.919651674208147</v>
      </c>
      <c r="H19" s="23">
        <f t="shared" si="3"/>
        <v>21.919651674208147</v>
      </c>
      <c r="I19" s="23">
        <f t="shared" si="4"/>
        <v>221.27914397953589</v>
      </c>
    </row>
    <row r="20" spans="1:9" s="3" customFormat="1" x14ac:dyDescent="0.2">
      <c r="A20" s="29" t="s">
        <v>97</v>
      </c>
      <c r="B20" s="28" t="s">
        <v>98</v>
      </c>
      <c r="C20" s="23">
        <v>39140000</v>
      </c>
      <c r="D20" s="23">
        <v>39140000</v>
      </c>
      <c r="E20" s="23">
        <v>13965760</v>
      </c>
      <c r="F20" s="23">
        <v>15101612.699999999</v>
      </c>
      <c r="G20" s="23">
        <f t="shared" si="2"/>
        <v>38.583578691875317</v>
      </c>
      <c r="H20" s="23">
        <f t="shared" si="3"/>
        <v>38.583578691875317</v>
      </c>
      <c r="I20" s="23">
        <f>F20/E20*100</f>
        <v>108.13312487111335</v>
      </c>
    </row>
    <row r="21" spans="1:9" s="3" customFormat="1" x14ac:dyDescent="0.2">
      <c r="A21" s="21" t="s">
        <v>53</v>
      </c>
      <c r="B21" s="22" t="s">
        <v>52</v>
      </c>
      <c r="C21" s="23">
        <v>57915000</v>
      </c>
      <c r="D21" s="23">
        <v>57915000</v>
      </c>
      <c r="E21" s="23">
        <v>33955350</v>
      </c>
      <c r="F21" s="23">
        <v>45522417.409999996</v>
      </c>
      <c r="G21" s="23">
        <f t="shared" si="2"/>
        <v>78.602119330052659</v>
      </c>
      <c r="H21" s="23">
        <f t="shared" si="3"/>
        <v>78.602119330052659</v>
      </c>
      <c r="I21" s="23">
        <f t="shared" si="4"/>
        <v>134.06552254652064</v>
      </c>
    </row>
    <row r="22" spans="1:9" x14ac:dyDescent="0.2">
      <c r="A22" s="17" t="s">
        <v>51</v>
      </c>
      <c r="B22" s="18" t="s">
        <v>50</v>
      </c>
      <c r="C22" s="19">
        <f>C23+C24</f>
        <v>33176200</v>
      </c>
      <c r="D22" s="19">
        <f t="shared" ref="D22:F22" si="8">D23+D24</f>
        <v>33176200</v>
      </c>
      <c r="E22" s="19">
        <f t="shared" si="8"/>
        <v>25600400</v>
      </c>
      <c r="F22" s="19">
        <f t="shared" si="8"/>
        <v>23339790.59</v>
      </c>
      <c r="G22" s="24">
        <f t="shared" si="2"/>
        <v>70.351006414236721</v>
      </c>
      <c r="H22" s="24">
        <f t="shared" si="3"/>
        <v>70.351006414236721</v>
      </c>
      <c r="I22" s="24">
        <f t="shared" si="4"/>
        <v>91.169632466680213</v>
      </c>
    </row>
    <row r="23" spans="1:9" s="3" customFormat="1" ht="22.5" x14ac:dyDescent="0.2">
      <c r="A23" s="21" t="s">
        <v>49</v>
      </c>
      <c r="B23" s="22" t="s">
        <v>48</v>
      </c>
      <c r="C23" s="23">
        <v>32983000</v>
      </c>
      <c r="D23" s="23">
        <v>32983000</v>
      </c>
      <c r="E23" s="23">
        <v>25474000</v>
      </c>
      <c r="F23" s="23">
        <v>23334790.59</v>
      </c>
      <c r="G23" s="23">
        <f t="shared" si="2"/>
        <v>70.74793254100598</v>
      </c>
      <c r="H23" s="23">
        <f t="shared" si="3"/>
        <v>70.74793254100598</v>
      </c>
      <c r="I23" s="23">
        <f t="shared" si="4"/>
        <v>91.602381212216372</v>
      </c>
    </row>
    <row r="24" spans="1:9" s="3" customFormat="1" ht="22.5" x14ac:dyDescent="0.2">
      <c r="A24" s="21" t="s">
        <v>47</v>
      </c>
      <c r="B24" s="22" t="s">
        <v>46</v>
      </c>
      <c r="C24" s="23">
        <v>193200</v>
      </c>
      <c r="D24" s="23">
        <v>193200</v>
      </c>
      <c r="E24" s="23">
        <v>126400</v>
      </c>
      <c r="F24" s="23">
        <v>5000</v>
      </c>
      <c r="G24" s="23">
        <f t="shared" si="2"/>
        <v>2.5879917184265011</v>
      </c>
      <c r="H24" s="23">
        <f t="shared" si="3"/>
        <v>2.5879917184265011</v>
      </c>
      <c r="I24" s="23">
        <f t="shared" si="4"/>
        <v>3.9556962025316458</v>
      </c>
    </row>
    <row r="25" spans="1:9" ht="22.5" x14ac:dyDescent="0.2">
      <c r="A25" s="17" t="s">
        <v>45</v>
      </c>
      <c r="B25" s="18" t="s">
        <v>44</v>
      </c>
      <c r="C25" s="19">
        <v>0</v>
      </c>
      <c r="D25" s="19">
        <v>0</v>
      </c>
      <c r="E25" s="19">
        <v>0</v>
      </c>
      <c r="F25" s="19">
        <f>F26+F27</f>
        <v>245.08999999999997</v>
      </c>
      <c r="G25" s="24"/>
      <c r="H25" s="24"/>
      <c r="I25" s="24"/>
    </row>
    <row r="26" spans="1:9" s="3" customFormat="1" x14ac:dyDescent="0.2">
      <c r="A26" s="21" t="s">
        <v>84</v>
      </c>
      <c r="B26" s="22" t="s">
        <v>85</v>
      </c>
      <c r="C26" s="23">
        <v>0</v>
      </c>
      <c r="D26" s="23">
        <v>0</v>
      </c>
      <c r="E26" s="23">
        <v>0</v>
      </c>
      <c r="F26" s="23">
        <v>445.09</v>
      </c>
      <c r="G26" s="23"/>
      <c r="H26" s="23"/>
      <c r="I26" s="23"/>
    </row>
    <row r="27" spans="1:9" s="3" customFormat="1" ht="22.5" x14ac:dyDescent="0.2">
      <c r="A27" s="21" t="s">
        <v>113</v>
      </c>
      <c r="B27" s="22" t="s">
        <v>114</v>
      </c>
      <c r="C27" s="23">
        <v>0</v>
      </c>
      <c r="D27" s="23">
        <v>0</v>
      </c>
      <c r="E27" s="23">
        <v>0</v>
      </c>
      <c r="F27" s="23">
        <v>-200</v>
      </c>
      <c r="G27" s="23"/>
      <c r="H27" s="23"/>
      <c r="I27" s="23"/>
    </row>
    <row r="28" spans="1:9" ht="22.5" x14ac:dyDescent="0.2">
      <c r="A28" s="17" t="s">
        <v>43</v>
      </c>
      <c r="B28" s="18" t="s">
        <v>42</v>
      </c>
      <c r="C28" s="19">
        <f>C29+C30+C31+C32+C33</f>
        <v>147570000</v>
      </c>
      <c r="D28" s="19">
        <f>D29+D30+D31+D32+D33</f>
        <v>147570000</v>
      </c>
      <c r="E28" s="19">
        <f t="shared" ref="E28" si="9">E29+E30+E31+E32+E33</f>
        <v>96813000</v>
      </c>
      <c r="F28" s="19">
        <f>F29+F30+F31+F32+F33</f>
        <v>149437874.63999999</v>
      </c>
      <c r="G28" s="24">
        <f>F28/C28*100</f>
        <v>101.2657549908518</v>
      </c>
      <c r="H28" s="24">
        <f t="shared" si="3"/>
        <v>101.2657549908518</v>
      </c>
      <c r="I28" s="24">
        <f t="shared" si="4"/>
        <v>154.35723987481018</v>
      </c>
    </row>
    <row r="29" spans="1:9" s="3" customFormat="1" ht="56.25" x14ac:dyDescent="0.2">
      <c r="A29" s="21" t="s">
        <v>41</v>
      </c>
      <c r="B29" s="22" t="s">
        <v>118</v>
      </c>
      <c r="C29" s="23">
        <v>4273000</v>
      </c>
      <c r="D29" s="23">
        <v>4273000</v>
      </c>
      <c r="E29" s="23">
        <v>4273000</v>
      </c>
      <c r="F29" s="23">
        <v>32499568</v>
      </c>
      <c r="G29" s="23">
        <f>F29/C29*100</f>
        <v>760.57963959747246</v>
      </c>
      <c r="H29" s="23">
        <f>F29/D29*100</f>
        <v>760.57963959747246</v>
      </c>
      <c r="I29" s="23"/>
    </row>
    <row r="30" spans="1:9" s="3" customFormat="1" ht="22.5" x14ac:dyDescent="0.2">
      <c r="A30" s="21" t="s">
        <v>86</v>
      </c>
      <c r="B30" s="22" t="s">
        <v>87</v>
      </c>
      <c r="C30" s="23">
        <v>0</v>
      </c>
      <c r="D30" s="23">
        <v>0</v>
      </c>
      <c r="E30" s="23">
        <v>0</v>
      </c>
      <c r="F30" s="23">
        <v>0</v>
      </c>
      <c r="G30" s="23"/>
      <c r="H30" s="23"/>
      <c r="I30" s="23"/>
    </row>
    <row r="31" spans="1:9" s="3" customFormat="1" ht="67.5" x14ac:dyDescent="0.2">
      <c r="A31" s="21" t="s">
        <v>40</v>
      </c>
      <c r="B31" s="22" t="s">
        <v>39</v>
      </c>
      <c r="C31" s="23">
        <v>128000000</v>
      </c>
      <c r="D31" s="23">
        <v>128000000</v>
      </c>
      <c r="E31" s="23">
        <v>82500000</v>
      </c>
      <c r="F31" s="23">
        <v>101652108.83</v>
      </c>
      <c r="G31" s="23">
        <f t="shared" ref="G31:G39" si="10">F31/C31*100</f>
        <v>79.415710023437498</v>
      </c>
      <c r="H31" s="23">
        <f t="shared" si="3"/>
        <v>79.415710023437498</v>
      </c>
      <c r="I31" s="23">
        <f t="shared" si="4"/>
        <v>123.21467736969696</v>
      </c>
    </row>
    <row r="32" spans="1:9" s="3" customFormat="1" ht="22.5" x14ac:dyDescent="0.2">
      <c r="A32" s="21" t="s">
        <v>38</v>
      </c>
      <c r="B32" s="22" t="s">
        <v>37</v>
      </c>
      <c r="C32" s="23">
        <v>490000</v>
      </c>
      <c r="D32" s="23">
        <v>490000</v>
      </c>
      <c r="E32" s="23">
        <v>490000</v>
      </c>
      <c r="F32" s="23">
        <v>1515619.02</v>
      </c>
      <c r="G32" s="23">
        <f t="shared" si="10"/>
        <v>309.31000408163266</v>
      </c>
      <c r="H32" s="23">
        <f t="shared" si="3"/>
        <v>309.31000408163266</v>
      </c>
      <c r="I32" s="23">
        <f t="shared" si="4"/>
        <v>309.31000408163266</v>
      </c>
    </row>
    <row r="33" spans="1:9" s="3" customFormat="1" ht="56.25" x14ac:dyDescent="0.2">
      <c r="A33" s="21" t="s">
        <v>36</v>
      </c>
      <c r="B33" s="22" t="s">
        <v>35</v>
      </c>
      <c r="C33" s="23">
        <v>14807000</v>
      </c>
      <c r="D33" s="23">
        <v>14807000</v>
      </c>
      <c r="E33" s="23">
        <v>9550000</v>
      </c>
      <c r="F33" s="23">
        <v>13770578.789999999</v>
      </c>
      <c r="G33" s="23">
        <f t="shared" si="10"/>
        <v>93.000464577564657</v>
      </c>
      <c r="H33" s="23">
        <f t="shared" si="3"/>
        <v>93.000464577564657</v>
      </c>
      <c r="I33" s="23">
        <f t="shared" si="4"/>
        <v>144.19454230366492</v>
      </c>
    </row>
    <row r="34" spans="1:9" x14ac:dyDescent="0.2">
      <c r="A34" s="17" t="s">
        <v>34</v>
      </c>
      <c r="B34" s="18" t="s">
        <v>33</v>
      </c>
      <c r="C34" s="19">
        <f>C35</f>
        <v>7187900</v>
      </c>
      <c r="D34" s="19">
        <f t="shared" ref="D34:E34" si="11">D35</f>
        <v>7187900</v>
      </c>
      <c r="E34" s="19">
        <f t="shared" si="11"/>
        <v>5390925</v>
      </c>
      <c r="F34" s="19">
        <f>F35</f>
        <v>347041.25</v>
      </c>
      <c r="G34" s="24">
        <f t="shared" si="10"/>
        <v>4.8281313039969946</v>
      </c>
      <c r="H34" s="24">
        <f t="shared" si="3"/>
        <v>4.8281313039969946</v>
      </c>
      <c r="I34" s="24">
        <f t="shared" si="4"/>
        <v>6.4375084053293268</v>
      </c>
    </row>
    <row r="35" spans="1:9" s="3" customFormat="1" x14ac:dyDescent="0.2">
      <c r="A35" s="21" t="s">
        <v>32</v>
      </c>
      <c r="B35" s="22" t="s">
        <v>31</v>
      </c>
      <c r="C35" s="23">
        <v>7187900</v>
      </c>
      <c r="D35" s="23">
        <v>7187900</v>
      </c>
      <c r="E35" s="23">
        <v>5390925</v>
      </c>
      <c r="F35" s="23">
        <v>347041.25</v>
      </c>
      <c r="G35" s="23">
        <f t="shared" si="10"/>
        <v>4.8281313039969946</v>
      </c>
      <c r="H35" s="23">
        <f t="shared" si="3"/>
        <v>4.8281313039969946</v>
      </c>
      <c r="I35" s="23">
        <f t="shared" si="4"/>
        <v>6.4375084053293268</v>
      </c>
    </row>
    <row r="36" spans="1:9" ht="22.5" x14ac:dyDescent="0.2">
      <c r="A36" s="17" t="s">
        <v>30</v>
      </c>
      <c r="B36" s="18" t="s">
        <v>88</v>
      </c>
      <c r="C36" s="19">
        <f>C37</f>
        <v>450000</v>
      </c>
      <c r="D36" s="19">
        <f t="shared" ref="D36:F36" si="12">D37</f>
        <v>450000</v>
      </c>
      <c r="E36" s="19">
        <f t="shared" si="12"/>
        <v>350000</v>
      </c>
      <c r="F36" s="19">
        <f t="shared" si="12"/>
        <v>4291319.72</v>
      </c>
      <c r="G36" s="24">
        <f t="shared" si="10"/>
        <v>953.62660444444441</v>
      </c>
      <c r="H36" s="24">
        <f t="shared" si="3"/>
        <v>953.62660444444441</v>
      </c>
      <c r="I36" s="24">
        <f t="shared" si="4"/>
        <v>1226.0913485714286</v>
      </c>
    </row>
    <row r="37" spans="1:9" s="3" customFormat="1" x14ac:dyDescent="0.2">
      <c r="A37" s="21" t="s">
        <v>29</v>
      </c>
      <c r="B37" s="22" t="s">
        <v>28</v>
      </c>
      <c r="C37" s="23">
        <v>450000</v>
      </c>
      <c r="D37" s="23">
        <v>450000</v>
      </c>
      <c r="E37" s="23">
        <v>350000</v>
      </c>
      <c r="F37" s="23">
        <v>4291319.72</v>
      </c>
      <c r="G37" s="23">
        <f t="shared" si="10"/>
        <v>953.62660444444441</v>
      </c>
      <c r="H37" s="23">
        <f t="shared" si="3"/>
        <v>953.62660444444441</v>
      </c>
      <c r="I37" s="23">
        <f t="shared" si="4"/>
        <v>1226.0913485714286</v>
      </c>
    </row>
    <row r="38" spans="1:9" ht="22.5" x14ac:dyDescent="0.2">
      <c r="A38" s="17" t="s">
        <v>27</v>
      </c>
      <c r="B38" s="18" t="s">
        <v>26</v>
      </c>
      <c r="C38" s="19">
        <f>C39+C40+C41</f>
        <v>66700100</v>
      </c>
      <c r="D38" s="19">
        <f t="shared" ref="D38:F38" si="13">D39+D40+D41</f>
        <v>66700100</v>
      </c>
      <c r="E38" s="19">
        <f t="shared" si="13"/>
        <v>50100000</v>
      </c>
      <c r="F38" s="19">
        <f t="shared" si="13"/>
        <v>55987095.090000004</v>
      </c>
      <c r="G38" s="24">
        <f t="shared" si="10"/>
        <v>83.938547453452088</v>
      </c>
      <c r="H38" s="24">
        <f t="shared" si="3"/>
        <v>83.938547453452088</v>
      </c>
      <c r="I38" s="24">
        <f t="shared" si="4"/>
        <v>111.75068880239523</v>
      </c>
    </row>
    <row r="39" spans="1:9" s="3" customFormat="1" x14ac:dyDescent="0.2">
      <c r="A39" s="21" t="s">
        <v>25</v>
      </c>
      <c r="B39" s="22" t="s">
        <v>24</v>
      </c>
      <c r="C39" s="23">
        <v>61400100</v>
      </c>
      <c r="D39" s="23">
        <v>61400100</v>
      </c>
      <c r="E39" s="23">
        <v>45500000</v>
      </c>
      <c r="F39" s="23">
        <v>42635565.170000002</v>
      </c>
      <c r="G39" s="23">
        <f t="shared" si="10"/>
        <v>69.438918128797837</v>
      </c>
      <c r="H39" s="23">
        <f t="shared" si="3"/>
        <v>69.438918128797837</v>
      </c>
      <c r="I39" s="23">
        <f>F39/E39*100</f>
        <v>93.70453883516484</v>
      </c>
    </row>
    <row r="40" spans="1:9" s="3" customFormat="1" ht="56.25" x14ac:dyDescent="0.2">
      <c r="A40" s="21" t="s">
        <v>23</v>
      </c>
      <c r="B40" s="22" t="s">
        <v>22</v>
      </c>
      <c r="C40" s="23">
        <v>0</v>
      </c>
      <c r="D40" s="23">
        <v>0</v>
      </c>
      <c r="E40" s="23">
        <v>0</v>
      </c>
      <c r="F40" s="23">
        <v>0</v>
      </c>
      <c r="G40" s="23"/>
      <c r="H40" s="23"/>
      <c r="I40" s="23"/>
    </row>
    <row r="41" spans="1:9" s="3" customFormat="1" ht="22.5" x14ac:dyDescent="0.2">
      <c r="A41" s="21" t="s">
        <v>21</v>
      </c>
      <c r="B41" s="22" t="s">
        <v>20</v>
      </c>
      <c r="C41" s="23">
        <v>5300000</v>
      </c>
      <c r="D41" s="23">
        <v>5300000</v>
      </c>
      <c r="E41" s="23">
        <v>4600000</v>
      </c>
      <c r="F41" s="23">
        <v>13351529.92</v>
      </c>
      <c r="G41" s="23">
        <f>F41/C41*100</f>
        <v>251.91565886792452</v>
      </c>
      <c r="H41" s="23">
        <f t="shared" si="3"/>
        <v>251.91565886792452</v>
      </c>
      <c r="I41" s="23">
        <f>F41/E41*100</f>
        <v>290.25065043478259</v>
      </c>
    </row>
    <row r="42" spans="1:9" x14ac:dyDescent="0.2">
      <c r="A42" s="17" t="s">
        <v>19</v>
      </c>
      <c r="B42" s="18" t="s">
        <v>18</v>
      </c>
      <c r="C42" s="19">
        <f>C43+C44+C45+C46+C47</f>
        <v>10604200</v>
      </c>
      <c r="D42" s="19">
        <f>D43+D44+D45+D46+D47</f>
        <v>10604200</v>
      </c>
      <c r="E42" s="19">
        <f>E43+E44+E45+E46+E47</f>
        <v>8085050</v>
      </c>
      <c r="F42" s="19">
        <f t="shared" ref="F42" si="14">F43+F44+F45+F46+F47</f>
        <v>17890294.289999999</v>
      </c>
      <c r="G42" s="24">
        <f>F42/C42*100</f>
        <v>168.7095140604666</v>
      </c>
      <c r="H42" s="24">
        <f t="shared" si="3"/>
        <v>168.7095140604666</v>
      </c>
      <c r="I42" s="24">
        <f>F42/E42*100</f>
        <v>221.2762356448012</v>
      </c>
    </row>
    <row r="43" spans="1:9" s="3" customFormat="1" ht="22.5" x14ac:dyDescent="0.2">
      <c r="A43" s="31" t="s">
        <v>99</v>
      </c>
      <c r="B43" s="30" t="s">
        <v>100</v>
      </c>
      <c r="C43" s="23">
        <v>10105700</v>
      </c>
      <c r="D43" s="23">
        <v>10105700</v>
      </c>
      <c r="E43" s="23">
        <v>7713450</v>
      </c>
      <c r="F43" s="23">
        <v>11116230.85</v>
      </c>
      <c r="G43" s="23">
        <f>F43/C43*100</f>
        <v>109.99961259487219</v>
      </c>
      <c r="H43" s="23">
        <f t="shared" si="3"/>
        <v>109.99961259487219</v>
      </c>
      <c r="I43" s="23">
        <f>F43/E43*100</f>
        <v>144.11490124393106</v>
      </c>
    </row>
    <row r="44" spans="1:9" s="3" customFormat="1" ht="22.5" x14ac:dyDescent="0.2">
      <c r="A44" s="33" t="s">
        <v>101</v>
      </c>
      <c r="B44" s="32" t="s">
        <v>102</v>
      </c>
      <c r="C44" s="23">
        <v>208500</v>
      </c>
      <c r="D44" s="23">
        <v>208500</v>
      </c>
      <c r="E44" s="23">
        <v>156600</v>
      </c>
      <c r="F44" s="23">
        <v>340063.16</v>
      </c>
      <c r="G44" s="23">
        <f>F44/C44*100</f>
        <v>163.09983693045561</v>
      </c>
      <c r="H44" s="23">
        <f t="shared" si="3"/>
        <v>163.09983693045561</v>
      </c>
      <c r="I44" s="23">
        <f>F44/E44*100</f>
        <v>217.15399744572156</v>
      </c>
    </row>
    <row r="45" spans="1:9" s="3" customFormat="1" ht="78.75" x14ac:dyDescent="0.2">
      <c r="A45" s="35" t="s">
        <v>103</v>
      </c>
      <c r="B45" s="34" t="s">
        <v>104</v>
      </c>
      <c r="C45" s="23">
        <v>290000</v>
      </c>
      <c r="D45" s="23">
        <v>290000</v>
      </c>
      <c r="E45" s="23">
        <v>215000</v>
      </c>
      <c r="F45" s="23">
        <v>4005003.05</v>
      </c>
      <c r="G45" s="23">
        <f>F45/C45*100</f>
        <v>1381.0355344827587</v>
      </c>
      <c r="H45" s="23">
        <f t="shared" si="3"/>
        <v>1381.0355344827587</v>
      </c>
      <c r="I45" s="23">
        <f>F45/E45*100</f>
        <v>1862.7921162790694</v>
      </c>
    </row>
    <row r="46" spans="1:9" s="3" customFormat="1" x14ac:dyDescent="0.2">
      <c r="A46" s="37" t="s">
        <v>105</v>
      </c>
      <c r="B46" s="36" t="s">
        <v>106</v>
      </c>
      <c r="C46" s="23">
        <v>0</v>
      </c>
      <c r="D46" s="23">
        <v>0</v>
      </c>
      <c r="E46" s="23">
        <v>0</v>
      </c>
      <c r="F46" s="23">
        <v>-841530.57</v>
      </c>
      <c r="G46" s="23"/>
      <c r="H46" s="23"/>
      <c r="I46" s="23"/>
    </row>
    <row r="47" spans="1:9" s="3" customFormat="1" x14ac:dyDescent="0.2">
      <c r="A47" s="39" t="s">
        <v>107</v>
      </c>
      <c r="B47" s="38" t="s">
        <v>108</v>
      </c>
      <c r="C47" s="23">
        <v>0</v>
      </c>
      <c r="D47" s="23">
        <v>0</v>
      </c>
      <c r="E47" s="23">
        <v>0</v>
      </c>
      <c r="F47" s="23">
        <v>3270527.8</v>
      </c>
      <c r="G47" s="23"/>
      <c r="H47" s="23"/>
      <c r="I47" s="23"/>
    </row>
    <row r="48" spans="1:9" x14ac:dyDescent="0.2">
      <c r="A48" s="17" t="s">
        <v>17</v>
      </c>
      <c r="B48" s="18" t="s">
        <v>16</v>
      </c>
      <c r="C48" s="19">
        <f>C49+C50+C51</f>
        <v>60000</v>
      </c>
      <c r="D48" s="19">
        <f t="shared" ref="D48" si="15">D49+D50+D51</f>
        <v>60000</v>
      </c>
      <c r="E48" s="19">
        <f>E49+E50+E51</f>
        <v>31500</v>
      </c>
      <c r="F48" s="19">
        <f>F49+F50+F51</f>
        <v>-1250895.57</v>
      </c>
      <c r="G48" s="24">
        <f>F48/C48*100</f>
        <v>-2084.8259499999999</v>
      </c>
      <c r="H48" s="24">
        <f>F48/D48*100</f>
        <v>-2084.8259499999999</v>
      </c>
      <c r="I48" s="24">
        <f>F48/E48*100</f>
        <v>-3971.0970476190473</v>
      </c>
    </row>
    <row r="49" spans="1:9" s="3" customFormat="1" x14ac:dyDescent="0.2">
      <c r="A49" s="21" t="s">
        <v>15</v>
      </c>
      <c r="B49" s="22" t="s">
        <v>14</v>
      </c>
      <c r="C49" s="23">
        <v>0</v>
      </c>
      <c r="D49" s="23">
        <v>0</v>
      </c>
      <c r="E49" s="23">
        <v>0</v>
      </c>
      <c r="F49" s="23">
        <v>-1399049.25</v>
      </c>
      <c r="G49" s="23"/>
      <c r="H49" s="23"/>
      <c r="I49" s="23"/>
    </row>
    <row r="50" spans="1:9" s="3" customFormat="1" x14ac:dyDescent="0.2">
      <c r="A50" s="21" t="s">
        <v>13</v>
      </c>
      <c r="B50" s="22" t="s">
        <v>12</v>
      </c>
      <c r="C50" s="23">
        <v>60000</v>
      </c>
      <c r="D50" s="23">
        <v>60000</v>
      </c>
      <c r="E50" s="23">
        <v>31500</v>
      </c>
      <c r="F50" s="23">
        <v>148153.68</v>
      </c>
      <c r="G50" s="23">
        <f>F50/C50*100</f>
        <v>246.92279999999997</v>
      </c>
      <c r="H50" s="23">
        <f t="shared" si="3"/>
        <v>246.92279999999997</v>
      </c>
      <c r="I50" s="23">
        <f t="shared" si="4"/>
        <v>470.32914285714281</v>
      </c>
    </row>
    <row r="51" spans="1:9" s="3" customFormat="1" x14ac:dyDescent="0.2">
      <c r="A51" s="21" t="s">
        <v>109</v>
      </c>
      <c r="B51" s="22" t="s">
        <v>110</v>
      </c>
      <c r="C51" s="23">
        <v>0</v>
      </c>
      <c r="D51" s="23">
        <v>0</v>
      </c>
      <c r="E51" s="23">
        <v>0</v>
      </c>
      <c r="F51" s="23">
        <v>0</v>
      </c>
      <c r="G51" s="23"/>
      <c r="H51" s="23"/>
      <c r="I51" s="23"/>
    </row>
    <row r="52" spans="1:9" x14ac:dyDescent="0.2">
      <c r="A52" s="14" t="s">
        <v>11</v>
      </c>
      <c r="B52" s="15" t="s">
        <v>10</v>
      </c>
      <c r="C52" s="16">
        <f t="shared" ref="C52:E52" si="16">C53+C58+C60</f>
        <v>7310075400</v>
      </c>
      <c r="D52" s="16">
        <f t="shared" si="16"/>
        <v>7310075400</v>
      </c>
      <c r="E52" s="16">
        <f t="shared" si="16"/>
        <v>4986397554.3499994</v>
      </c>
      <c r="F52" s="16">
        <f>F53+F58+F60</f>
        <v>4879601795.7099991</v>
      </c>
      <c r="G52" s="16">
        <f t="shared" ref="G52:G57" si="17">F52/C52*100</f>
        <v>66.751730026067847</v>
      </c>
      <c r="H52" s="16">
        <f t="shared" si="3"/>
        <v>66.751730026067847</v>
      </c>
      <c r="I52" s="16">
        <f t="shared" si="4"/>
        <v>97.858258242028157</v>
      </c>
    </row>
    <row r="53" spans="1:9" ht="22.5" x14ac:dyDescent="0.2">
      <c r="A53" s="17" t="s">
        <v>9</v>
      </c>
      <c r="B53" s="18" t="s">
        <v>8</v>
      </c>
      <c r="C53" s="19">
        <f t="shared" ref="C53" si="18">C54+C55+C56+C57</f>
        <v>7310075400</v>
      </c>
      <c r="D53" s="19">
        <f>D54+D55+D56+D57</f>
        <v>7310075400</v>
      </c>
      <c r="E53" s="24">
        <f>E54+E55+E56+E57</f>
        <v>4986397554.3499994</v>
      </c>
      <c r="F53" s="19">
        <f>F54+F55+F56+F57</f>
        <v>4986397554.3499994</v>
      </c>
      <c r="G53" s="24">
        <f t="shared" si="17"/>
        <v>68.212669247570261</v>
      </c>
      <c r="H53" s="24">
        <f t="shared" si="3"/>
        <v>68.212669247570261</v>
      </c>
      <c r="I53" s="24">
        <f>F53/E53*100</f>
        <v>100</v>
      </c>
    </row>
    <row r="54" spans="1:9" s="3" customFormat="1" x14ac:dyDescent="0.2">
      <c r="A54" s="21" t="s">
        <v>89</v>
      </c>
      <c r="B54" s="22" t="s">
        <v>90</v>
      </c>
      <c r="C54" s="23">
        <v>168381100</v>
      </c>
      <c r="D54" s="23">
        <v>168381100</v>
      </c>
      <c r="E54" s="23">
        <v>247150200</v>
      </c>
      <c r="F54" s="23">
        <v>247150200</v>
      </c>
      <c r="G54" s="41">
        <f t="shared" si="17"/>
        <v>146.7802502774955</v>
      </c>
      <c r="H54" s="41">
        <f t="shared" si="3"/>
        <v>146.7802502774955</v>
      </c>
      <c r="I54" s="41">
        <f>F54/E54*100</f>
        <v>100</v>
      </c>
    </row>
    <row r="55" spans="1:9" s="3" customFormat="1" ht="22.5" x14ac:dyDescent="0.2">
      <c r="A55" s="21" t="s">
        <v>91</v>
      </c>
      <c r="B55" s="22" t="s">
        <v>7</v>
      </c>
      <c r="C55" s="23">
        <v>2728253500</v>
      </c>
      <c r="D55" s="23">
        <v>2728253500</v>
      </c>
      <c r="E55" s="23">
        <v>1603688200.8399999</v>
      </c>
      <c r="F55" s="23">
        <v>1603688200.8399999</v>
      </c>
      <c r="G55" s="23">
        <f t="shared" si="17"/>
        <v>58.780762155716104</v>
      </c>
      <c r="H55" s="23">
        <f t="shared" si="3"/>
        <v>58.780762155716104</v>
      </c>
      <c r="I55" s="23">
        <f t="shared" si="4"/>
        <v>100</v>
      </c>
    </row>
    <row r="56" spans="1:9" s="3" customFormat="1" x14ac:dyDescent="0.2">
      <c r="A56" s="21" t="s">
        <v>92</v>
      </c>
      <c r="B56" s="22" t="s">
        <v>6</v>
      </c>
      <c r="C56" s="23">
        <v>4314242100</v>
      </c>
      <c r="D56" s="23">
        <v>4314242100</v>
      </c>
      <c r="E56" s="23">
        <v>3004692179.9299998</v>
      </c>
      <c r="F56" s="23">
        <v>3004692179.9299998</v>
      </c>
      <c r="G56" s="23">
        <f t="shared" si="17"/>
        <v>69.645887047692568</v>
      </c>
      <c r="H56" s="23">
        <f t="shared" si="3"/>
        <v>69.645887047692568</v>
      </c>
      <c r="I56" s="23">
        <f t="shared" si="4"/>
        <v>100</v>
      </c>
    </row>
    <row r="57" spans="1:9" s="3" customFormat="1" x14ac:dyDescent="0.2">
      <c r="A57" s="21" t="s">
        <v>93</v>
      </c>
      <c r="B57" s="22" t="s">
        <v>5</v>
      </c>
      <c r="C57" s="23">
        <v>99198700</v>
      </c>
      <c r="D57" s="23">
        <v>99198700</v>
      </c>
      <c r="E57" s="23">
        <v>130866973.58</v>
      </c>
      <c r="F57" s="23">
        <v>130866973.58</v>
      </c>
      <c r="G57" s="23">
        <f t="shared" si="17"/>
        <v>131.92408124300016</v>
      </c>
      <c r="H57" s="23">
        <f t="shared" si="3"/>
        <v>131.92408124300016</v>
      </c>
      <c r="I57" s="23">
        <f t="shared" si="4"/>
        <v>100</v>
      </c>
    </row>
    <row r="58" spans="1:9" ht="12.75" customHeight="1" x14ac:dyDescent="0.2">
      <c r="A58" s="17" t="s">
        <v>4</v>
      </c>
      <c r="B58" s="18" t="s">
        <v>3</v>
      </c>
      <c r="C58" s="19">
        <f t="shared" ref="C58:E58" si="19">C59</f>
        <v>0</v>
      </c>
      <c r="D58" s="19">
        <f t="shared" si="19"/>
        <v>0</v>
      </c>
      <c r="E58" s="19">
        <f t="shared" si="19"/>
        <v>0</v>
      </c>
      <c r="F58" s="19">
        <f>F59</f>
        <v>20000000</v>
      </c>
      <c r="G58" s="24"/>
      <c r="H58" s="24"/>
      <c r="I58" s="24"/>
    </row>
    <row r="59" spans="1:9" s="3" customFormat="1" ht="22.5" customHeight="1" x14ac:dyDescent="0.2">
      <c r="A59" s="21" t="s">
        <v>94</v>
      </c>
      <c r="B59" s="22" t="s">
        <v>2</v>
      </c>
      <c r="C59" s="23">
        <v>0</v>
      </c>
      <c r="D59" s="23">
        <v>0</v>
      </c>
      <c r="E59" s="23">
        <v>0</v>
      </c>
      <c r="F59" s="23">
        <v>20000000</v>
      </c>
      <c r="G59" s="23"/>
      <c r="H59" s="23"/>
      <c r="I59" s="23"/>
    </row>
    <row r="60" spans="1:9" ht="33.75" x14ac:dyDescent="0.2">
      <c r="A60" s="17" t="s">
        <v>1</v>
      </c>
      <c r="B60" s="18" t="s">
        <v>0</v>
      </c>
      <c r="C60" s="19">
        <f t="shared" ref="C60:E60" si="20">C61</f>
        <v>0</v>
      </c>
      <c r="D60" s="19">
        <f t="shared" si="20"/>
        <v>0</v>
      </c>
      <c r="E60" s="19">
        <f t="shared" si="20"/>
        <v>0</v>
      </c>
      <c r="F60" s="19">
        <f>F61</f>
        <v>-126795758.64</v>
      </c>
      <c r="G60" s="24"/>
      <c r="H60" s="24"/>
      <c r="I60" s="24"/>
    </row>
    <row r="61" spans="1:9" s="3" customFormat="1" ht="33.75" x14ac:dyDescent="0.2">
      <c r="A61" s="21" t="s">
        <v>95</v>
      </c>
      <c r="B61" s="22" t="s">
        <v>96</v>
      </c>
      <c r="C61" s="23">
        <v>0</v>
      </c>
      <c r="D61" s="23">
        <v>0</v>
      </c>
      <c r="E61" s="23">
        <v>0</v>
      </c>
      <c r="F61" s="23">
        <v>-126795758.64</v>
      </c>
      <c r="G61" s="23"/>
      <c r="H61" s="23"/>
      <c r="I61" s="23"/>
    </row>
    <row r="62" spans="1:9" x14ac:dyDescent="0.2">
      <c r="A62" s="25"/>
      <c r="B62" s="20" t="s">
        <v>78</v>
      </c>
      <c r="C62" s="26">
        <f>C8+C52</f>
        <v>12293107300</v>
      </c>
      <c r="D62" s="26">
        <f>D8+D52</f>
        <v>12293107300</v>
      </c>
      <c r="E62" s="26">
        <f t="shared" ref="E62:F62" si="21">E8+E52</f>
        <v>8323737149.3499994</v>
      </c>
      <c r="F62" s="26">
        <f t="shared" si="21"/>
        <v>8545231929.9699993</v>
      </c>
      <c r="G62" s="24">
        <f>F62/C62*100</f>
        <v>69.512383821542002</v>
      </c>
      <c r="H62" s="24">
        <f>F62/D62*100</f>
        <v>69.512383821542002</v>
      </c>
      <c r="I62" s="24">
        <f>F62/E62*100</f>
        <v>102.66100162277824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Павловская Татьяна Александровна</cp:lastModifiedBy>
  <cp:lastPrinted>2019-05-06T10:40:50Z</cp:lastPrinted>
  <dcterms:created xsi:type="dcterms:W3CDTF">2018-10-22T06:13:22Z</dcterms:created>
  <dcterms:modified xsi:type="dcterms:W3CDTF">2023-10-10T09:38:50Z</dcterms:modified>
</cp:coreProperties>
</file>