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 firstSheet="1" activeTab="1"/>
  </bookViews>
  <sheets>
    <sheet name="в рублях" sheetId="1" state="hidden" r:id="rId1"/>
    <sheet name="Приложение 6" sheetId="5" r:id="rId2"/>
  </sheets>
  <definedNames>
    <definedName name="__bookmark_1">#REF!</definedName>
    <definedName name="_GoBack" localSheetId="0">'в рублях'!$A$5</definedName>
    <definedName name="_GoBack" localSheetId="1">'Приложение 6'!$A$5</definedName>
  </definedNames>
  <calcPr calcId="152511"/>
</workbook>
</file>

<file path=xl/calcChain.xml><?xml version="1.0" encoding="utf-8"?>
<calcChain xmlns="http://schemas.openxmlformats.org/spreadsheetml/2006/main">
  <c r="E10" i="5" l="1"/>
  <c r="C13" i="1" l="1"/>
  <c r="D32" i="1"/>
  <c r="D25" i="1"/>
  <c r="D30" i="1"/>
  <c r="C31" i="1"/>
  <c r="C25" i="1"/>
  <c r="C32" i="1"/>
  <c r="C30" i="1"/>
  <c r="C18" i="1"/>
  <c r="E10" i="1" l="1"/>
  <c r="F10" i="1"/>
  <c r="G10" i="1"/>
  <c r="D10" i="1"/>
  <c r="C10" i="1"/>
  <c r="D18" i="1"/>
  <c r="D13" i="1"/>
  <c r="D34" i="1" l="1"/>
  <c r="E34" i="1"/>
  <c r="F34" i="1"/>
  <c r="G34" i="1"/>
  <c r="C34" i="1"/>
  <c r="D10" i="5" l="1"/>
  <c r="G10" i="5"/>
  <c r="F10" i="5"/>
  <c r="F28" i="5"/>
  <c r="G28" i="5"/>
  <c r="D28" i="5"/>
  <c r="E28" i="5"/>
  <c r="C10" i="5"/>
  <c r="C28" i="5"/>
</calcChain>
</file>

<file path=xl/sharedStrings.xml><?xml version="1.0" encoding="utf-8"?>
<sst xmlns="http://schemas.openxmlformats.org/spreadsheetml/2006/main" count="108" uniqueCount="67">
  <si>
    <t>Наименование</t>
  </si>
  <si>
    <t>КЦСР</t>
  </si>
  <si>
    <t>проект бюджета</t>
  </si>
  <si>
    <t>Всего на реализацию муниципальных программ  города Ханты-Мансийска</t>
  </si>
  <si>
    <t>02 0 00 00000</t>
  </si>
  <si>
    <t>03 0 00 00000</t>
  </si>
  <si>
    <t>04 0 00 00000</t>
  </si>
  <si>
    <t>05 0 00 00000</t>
  </si>
  <si>
    <t>06 0 00 00000</t>
  </si>
  <si>
    <t>07 0 00 00000</t>
  </si>
  <si>
    <t>09 0 00 00000</t>
  </si>
  <si>
    <t>10 0 00 00000</t>
  </si>
  <si>
    <t>13 0 00 00000</t>
  </si>
  <si>
    <t>14 0 00 00000</t>
  </si>
  <si>
    <t>15 0 00 00000</t>
  </si>
  <si>
    <t>16 0 00 00000</t>
  </si>
  <si>
    <t>20 0 00 00000</t>
  </si>
  <si>
    <t>21 0 00 00000</t>
  </si>
  <si>
    <t>22 0 00 00000</t>
  </si>
  <si>
    <t>24 0 00 00000</t>
  </si>
  <si>
    <t>25 0 00 00000</t>
  </si>
  <si>
    <t>26 0 00 00000</t>
  </si>
  <si>
    <t>27 0 00 00000</t>
  </si>
  <si>
    <t>Непрограммные расходы</t>
  </si>
  <si>
    <t>30 0 00 00000</t>
  </si>
  <si>
    <t>(рублей)</t>
  </si>
  <si>
    <t>к пояснительной записке</t>
  </si>
  <si>
    <t>(тыс.рублей)</t>
  </si>
  <si>
    <t>ИТОГО РАСХОДЫ БЮДЖЕТА</t>
  </si>
  <si>
    <t>Муниципальная программа "Социальная поддержка граждан города Ханты-Мансийска"</t>
  </si>
  <si>
    <t>Муниципальная программа "Профилактика правонарушений в сфере обеспечения общественной безопасности и правопорядка в городе Ханты-Мансийске"</t>
  </si>
  <si>
    <t>Муниципальная программа "Дети-сироты"</t>
  </si>
  <si>
    <t>Муниципальная программа "Развитие физической культуры и спорта в городе Ханты-Мансийске"</t>
  </si>
  <si>
    <t>Муниципальная программа "Развитие культуры в городе Ханты-Мансийске"</t>
  </si>
  <si>
    <t>Муниципальная программа "Развитие образования в городе Ханты-Мансийске"</t>
  </si>
  <si>
    <t>Муниципальная программа "Обеспечение доступным и комфортным жильем жителей города Ханты-Мансийска"</t>
  </si>
  <si>
    <t>Муниципальная программа "Основные направления развития в области управления и распоряжения муниципальной собственностью города Ханты-Мансийска"</t>
  </si>
  <si>
    <t>Муниципальная программа "Осуществление городом Ханты-Мансийском функций административного центра Ханты-Мансийского автономного округа - Югры"</t>
  </si>
  <si>
    <t>Муниципальная программа "Управление муниципальными финансами города Ханты-Мансийска"</t>
  </si>
  <si>
    <t>Муниципальная программа "Развитие транспортной системы города Ханты-Мансийска"</t>
  </si>
  <si>
    <t>Муниципальная программа "Информационное общество - Ханты-Мансийск"</t>
  </si>
  <si>
    <t>Муниципальная программа "Развитие внутреннего и въездного туризма в городе Ханты-Мансийске"</t>
  </si>
  <si>
    <t>Муниципальная программа "Развитие средств массовых коммуникаций города Ханты-Мансийска"</t>
  </si>
  <si>
    <t>Муниципальная программа "Защита населения и территории от чрезвычайных ситуаций, обеспечение пожарной безопасности города Ханты-Мансийска"</t>
  </si>
  <si>
    <t>Муниципальная программа "Проектирование и строительство инженерных сетей на территории города Ханты-Мансийска"</t>
  </si>
  <si>
    <t>Муниципальная программа "Молодежь города Ханты-Мансийска"</t>
  </si>
  <si>
    <t>Муниципальная программа "Развитие муниципальной службы в городе Ханты-Мансийске"</t>
  </si>
  <si>
    <t>Муниципальная программа "Развитие отдельных секторов экономики города Ханты-Мансийска"</t>
  </si>
  <si>
    <t>17 0 00 00000</t>
  </si>
  <si>
    <t>Муниципальная программа "Развитие гражданского общества в городе Ханты-Мансийске"</t>
  </si>
  <si>
    <t xml:space="preserve">Муниципальная программа "Обеспечение доступным и комфортным жильем жителей города Ханты-Мансийска" </t>
  </si>
  <si>
    <t xml:space="preserve">Муниципальная программа "Осуществление городом Ханты-Мансийском функций административного центра Ханты-Мансийского автономного округа - Югры" </t>
  </si>
  <si>
    <t xml:space="preserve">Муниципальная программа "Развитие транспортной системы города Ханты-Мансийска" </t>
  </si>
  <si>
    <t>2024 год</t>
  </si>
  <si>
    <t>2025 год</t>
  </si>
  <si>
    <t>Сведения о расходах бюджета города Ханты-Мансийска на реализацию муниципальных программ на 2024 год и на плановый период 2025 и 2026 годов в сравнении с ожидаемым исполнением за 2023 год и отчетом за 2022 год</t>
  </si>
  <si>
    <t>Исполнено за 2022 год</t>
  </si>
  <si>
    <t>Ожидаемое исполнение за 2023 год</t>
  </si>
  <si>
    <t>2026 год</t>
  </si>
  <si>
    <t>08 0 00 00000</t>
  </si>
  <si>
    <t>Муниципальная программа "Развитие жилищно-коммунального комплекса, энергетики, дорожного хозяйства и благоустройство города Ханты-Мансийска"</t>
  </si>
  <si>
    <t xml:space="preserve">Муниципальная программа "Пространственное развитие и формирование комфортной городской среды на территории города Ханты-Мансийска" </t>
  </si>
  <si>
    <t>Приложение 6</t>
  </si>
  <si>
    <t>Сведения о расходах бюджета города Ханты-Мансийска на реализацию муниципальных программ на 2025 год и на плановый период 2026 и 2027 годов в сравнении с ожидаемым исполнением за 2024 год и отчетом за 2023 год</t>
  </si>
  <si>
    <t>Исполнено за 2023 год</t>
  </si>
  <si>
    <t>Ожидаемое исполнение за 2024 год</t>
  </si>
  <si>
    <t>2027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</si>
</sst>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[Red]\-#,##0.00"/>
  </numFmts>
  <fonts count="18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0"/>
      <name val="Arial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5" fillId="0" borderId="0"/>
    <xf numFmtId="0" fontId="16" fillId="0" borderId="0"/>
    <xf numFmtId="0" fontId="17" fillId="0" borderId="0"/>
  </cellStyleXfs>
  <cellXfs count="58">
    <xf numFmtId="0" fontId="0" fillId="0" borderId="0" xfId="0"/>
    <xf numFmtId="0" fontId="2" fillId="0" borderId="0" xfId="0" applyFont="1" applyAlignment="1">
      <alignment horizontal="justify"/>
    </xf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0" fontId="6" fillId="0" borderId="1" xfId="1" applyNumberFormat="1" applyFont="1" applyFill="1" applyBorder="1" applyAlignment="1" applyProtection="1">
      <alignment horizontal="left" vertical="center" wrapText="1"/>
      <protection hidden="1"/>
    </xf>
    <xf numFmtId="0" fontId="6" fillId="0" borderId="1" xfId="1" applyNumberFormat="1" applyFont="1" applyFill="1" applyBorder="1" applyAlignment="1" applyProtection="1">
      <alignment horizontal="center" vertical="center"/>
      <protection hidden="1"/>
    </xf>
    <xf numFmtId="164" fontId="6" fillId="0" borderId="2" xfId="1" applyNumberFormat="1" applyFont="1" applyFill="1" applyBorder="1" applyAlignment="1" applyProtection="1">
      <alignment horizontal="center" vertical="center"/>
      <protection hidden="1"/>
    </xf>
    <xf numFmtId="164" fontId="6" fillId="0" borderId="1" xfId="1" applyNumberFormat="1" applyFont="1" applyFill="1" applyBorder="1" applyAlignment="1" applyProtection="1">
      <alignment horizontal="center" vertical="center"/>
      <protection hidden="1"/>
    </xf>
    <xf numFmtId="0" fontId="2" fillId="0" borderId="1" xfId="0" applyFont="1" applyBorder="1" applyAlignment="1">
      <alignment horizontal="center"/>
    </xf>
    <xf numFmtId="0" fontId="3" fillId="0" borderId="1" xfId="0" applyFont="1" applyBorder="1"/>
    <xf numFmtId="0" fontId="4" fillId="0" borderId="1" xfId="0" applyFont="1" applyBorder="1" applyAlignment="1">
      <alignment horizontal="center"/>
    </xf>
    <xf numFmtId="4" fontId="3" fillId="0" borderId="1" xfId="0" applyNumberFormat="1" applyFont="1" applyBorder="1" applyAlignment="1">
      <alignment horizontal="center"/>
    </xf>
    <xf numFmtId="4" fontId="7" fillId="0" borderId="1" xfId="0" applyNumberFormat="1" applyFont="1" applyBorder="1" applyAlignment="1">
      <alignment vertical="center"/>
    </xf>
    <xf numFmtId="4" fontId="7" fillId="0" borderId="1" xfId="0" applyNumberFormat="1" applyFont="1" applyBorder="1" applyAlignment="1">
      <alignment horizontal="center" vertical="center"/>
    </xf>
    <xf numFmtId="4" fontId="0" fillId="0" borderId="0" xfId="0" applyNumberFormat="1"/>
    <xf numFmtId="4" fontId="1" fillId="0" borderId="1" xfId="0" applyNumberFormat="1" applyFont="1" applyBorder="1" applyAlignment="1">
      <alignment horizontal="center" vertical="center"/>
    </xf>
    <xf numFmtId="4" fontId="1" fillId="0" borderId="1" xfId="0" applyNumberFormat="1" applyFont="1" applyBorder="1" applyAlignment="1">
      <alignment vertical="center"/>
    </xf>
    <xf numFmtId="164" fontId="9" fillId="0" borderId="1" xfId="1" applyNumberFormat="1" applyFont="1" applyFill="1" applyBorder="1" applyAlignment="1" applyProtection="1">
      <alignment horizontal="center" vertical="center"/>
      <protection hidden="1"/>
    </xf>
    <xf numFmtId="0" fontId="8" fillId="0" borderId="0" xfId="0" applyFont="1"/>
    <xf numFmtId="4" fontId="0" fillId="0" borderId="1" xfId="0" applyNumberFormat="1" applyBorder="1"/>
    <xf numFmtId="4" fontId="0" fillId="0" borderId="4" xfId="0" applyNumberFormat="1" applyBorder="1"/>
    <xf numFmtId="0" fontId="9" fillId="0" borderId="2" xfId="1" applyNumberFormat="1" applyFont="1" applyFill="1" applyBorder="1" applyAlignment="1" applyProtection="1">
      <alignment horizontal="left" vertical="center" wrapText="1"/>
      <protection hidden="1"/>
    </xf>
    <xf numFmtId="0" fontId="9" fillId="0" borderId="2" xfId="1" applyNumberFormat="1" applyFont="1" applyFill="1" applyBorder="1" applyAlignment="1" applyProtection="1">
      <alignment horizontal="center" vertical="center"/>
      <protection hidden="1"/>
    </xf>
    <xf numFmtId="0" fontId="6" fillId="0" borderId="5" xfId="1" applyNumberFormat="1" applyFont="1" applyFill="1" applyBorder="1" applyAlignment="1" applyProtection="1">
      <alignment horizontal="left" vertical="center" wrapText="1"/>
      <protection hidden="1"/>
    </xf>
    <xf numFmtId="0" fontId="0" fillId="0" borderId="4" xfId="0" applyBorder="1"/>
    <xf numFmtId="0" fontId="2" fillId="0" borderId="1" xfId="0" applyFont="1" applyBorder="1" applyAlignment="1">
      <alignment horizontal="center" vertical="center" wrapText="1"/>
    </xf>
    <xf numFmtId="0" fontId="10" fillId="0" borderId="0" xfId="0" applyFont="1"/>
    <xf numFmtId="0" fontId="10" fillId="0" borderId="0" xfId="0" applyFont="1" applyAlignment="1">
      <alignment horizontal="right"/>
    </xf>
    <xf numFmtId="0" fontId="11" fillId="0" borderId="0" xfId="0" applyFont="1"/>
    <xf numFmtId="0" fontId="10" fillId="0" borderId="4" xfId="0" applyFont="1" applyBorder="1"/>
    <xf numFmtId="4" fontId="10" fillId="0" borderId="4" xfId="0" applyNumberFormat="1" applyFont="1" applyBorder="1" applyAlignment="1">
      <alignment horizontal="center" vertical="center"/>
    </xf>
    <xf numFmtId="4" fontId="10" fillId="0" borderId="1" xfId="0" applyNumberFormat="1" applyFont="1" applyBorder="1" applyAlignment="1">
      <alignment horizontal="center" vertical="center"/>
    </xf>
    <xf numFmtId="4" fontId="10" fillId="0" borderId="0" xfId="0" applyNumberFormat="1" applyFont="1"/>
    <xf numFmtId="0" fontId="10" fillId="0" borderId="0" xfId="0" applyFont="1" applyAlignment="1">
      <alignment horizontal="justify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/>
    </xf>
    <xf numFmtId="0" fontId="12" fillId="0" borderId="1" xfId="0" applyFont="1" applyBorder="1"/>
    <xf numFmtId="0" fontId="13" fillId="0" borderId="1" xfId="0" applyFont="1" applyBorder="1" applyAlignment="1">
      <alignment horizontal="center"/>
    </xf>
    <xf numFmtId="4" fontId="12" fillId="0" borderId="1" xfId="0" applyNumberFormat="1" applyFont="1" applyBorder="1" applyAlignment="1">
      <alignment horizontal="center" vertical="center"/>
    </xf>
    <xf numFmtId="0" fontId="14" fillId="0" borderId="1" xfId="1" applyNumberFormat="1" applyFont="1" applyFill="1" applyBorder="1" applyAlignment="1" applyProtection="1">
      <alignment horizontal="left" vertical="center" wrapText="1"/>
      <protection hidden="1"/>
    </xf>
    <xf numFmtId="0" fontId="14" fillId="0" borderId="1" xfId="1" applyNumberFormat="1" applyFont="1" applyFill="1" applyBorder="1" applyAlignment="1" applyProtection="1">
      <alignment horizontal="center" vertical="center"/>
      <protection hidden="1"/>
    </xf>
    <xf numFmtId="4" fontId="13" fillId="0" borderId="1" xfId="0" applyNumberFormat="1" applyFont="1" applyBorder="1" applyAlignment="1">
      <alignment horizontal="center" vertical="center"/>
    </xf>
    <xf numFmtId="0" fontId="15" fillId="0" borderId="2" xfId="1" applyNumberFormat="1" applyFont="1" applyFill="1" applyBorder="1" applyAlignment="1" applyProtection="1">
      <alignment horizontal="left" vertical="center" wrapText="1"/>
      <protection hidden="1"/>
    </xf>
    <xf numFmtId="0" fontId="15" fillId="0" borderId="2" xfId="1" applyNumberFormat="1" applyFont="1" applyFill="1" applyBorder="1" applyAlignment="1" applyProtection="1">
      <alignment horizontal="center" vertical="center"/>
      <protection hidden="1"/>
    </xf>
    <xf numFmtId="0" fontId="14" fillId="0" borderId="5" xfId="1" applyNumberFormat="1" applyFont="1" applyFill="1" applyBorder="1" applyAlignment="1" applyProtection="1">
      <alignment horizontal="left" vertical="center" wrapText="1"/>
      <protection hidden="1"/>
    </xf>
    <xf numFmtId="0" fontId="10" fillId="0" borderId="0" xfId="0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0" fillId="0" borderId="0" xfId="0" applyFont="1" applyAlignment="1">
      <alignment horizontal="right"/>
    </xf>
    <xf numFmtId="0" fontId="11" fillId="0" borderId="0" xfId="0" applyFont="1" applyAlignment="1">
      <alignment horizontal="center" wrapText="1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wrapText="1"/>
    </xf>
    <xf numFmtId="0" fontId="10" fillId="0" borderId="1" xfId="0" applyFont="1" applyBorder="1" applyAlignment="1">
      <alignment horizontal="center" vertical="center" wrapText="1"/>
    </xf>
  </cellXfs>
  <cellStyles count="4">
    <cellStyle name="Обычный" xfId="0" builtinId="0"/>
    <cellStyle name="Обычный 2" xfId="1"/>
    <cellStyle name="Обычный 3" xfId="2"/>
    <cellStyle name="Обычный 4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zoomScale="80" zoomScaleNormal="80" workbookViewId="0">
      <selection activeCell="A20" sqref="A20"/>
    </sheetView>
  </sheetViews>
  <sheetFormatPr defaultRowHeight="15" x14ac:dyDescent="0.25"/>
  <cols>
    <col min="1" max="1" width="59.7109375" customWidth="1"/>
    <col min="2" max="2" width="15.5703125" customWidth="1"/>
    <col min="3" max="3" width="20.42578125" customWidth="1"/>
    <col min="4" max="4" width="17.28515625" customWidth="1"/>
    <col min="5" max="5" width="17.42578125" customWidth="1"/>
    <col min="6" max="6" width="21.140625" customWidth="1"/>
    <col min="7" max="7" width="17.28515625" customWidth="1"/>
  </cols>
  <sheetData>
    <row r="1" spans="1:7" x14ac:dyDescent="0.25">
      <c r="G1" s="2" t="s">
        <v>62</v>
      </c>
    </row>
    <row r="2" spans="1:7" x14ac:dyDescent="0.25">
      <c r="F2" s="46" t="s">
        <v>26</v>
      </c>
      <c r="G2" s="46"/>
    </row>
    <row r="4" spans="1:7" ht="31.15" customHeight="1" x14ac:dyDescent="0.25">
      <c r="A4" s="51" t="s">
        <v>55</v>
      </c>
      <c r="B4" s="51"/>
      <c r="C4" s="51"/>
      <c r="D4" s="51"/>
      <c r="E4" s="51"/>
      <c r="F4" s="51"/>
      <c r="G4" s="51"/>
    </row>
    <row r="5" spans="1:7" x14ac:dyDescent="0.25">
      <c r="A5" s="1"/>
    </row>
    <row r="6" spans="1:7" x14ac:dyDescent="0.25">
      <c r="A6" s="3"/>
      <c r="G6" s="2" t="s">
        <v>25</v>
      </c>
    </row>
    <row r="7" spans="1:7" ht="27" customHeight="1" x14ac:dyDescent="0.25">
      <c r="A7" s="47" t="s">
        <v>0</v>
      </c>
      <c r="B7" s="47" t="s">
        <v>1</v>
      </c>
      <c r="C7" s="49" t="s">
        <v>56</v>
      </c>
      <c r="D7" s="49" t="s">
        <v>57</v>
      </c>
      <c r="E7" s="50" t="s">
        <v>2</v>
      </c>
      <c r="F7" s="50"/>
      <c r="G7" s="50"/>
    </row>
    <row r="8" spans="1:7" x14ac:dyDescent="0.25">
      <c r="A8" s="48"/>
      <c r="B8" s="48"/>
      <c r="C8" s="49"/>
      <c r="D8" s="49"/>
      <c r="E8" s="25" t="s">
        <v>53</v>
      </c>
      <c r="F8" s="25" t="s">
        <v>54</v>
      </c>
      <c r="G8" s="25" t="s">
        <v>58</v>
      </c>
    </row>
    <row r="9" spans="1:7" x14ac:dyDescent="0.25">
      <c r="A9" s="8">
        <v>1</v>
      </c>
      <c r="B9" s="8">
        <v>2</v>
      </c>
      <c r="C9" s="8">
        <v>3</v>
      </c>
      <c r="D9" s="8">
        <v>4</v>
      </c>
      <c r="E9" s="8">
        <v>5</v>
      </c>
      <c r="F9" s="8">
        <v>6</v>
      </c>
      <c r="G9" s="8">
        <v>7</v>
      </c>
    </row>
    <row r="10" spans="1:7" ht="25.15" customHeight="1" x14ac:dyDescent="0.25">
      <c r="A10" s="9" t="s">
        <v>3</v>
      </c>
      <c r="B10" s="10"/>
      <c r="C10" s="11">
        <f>C11+C12+C13+C14+C15+C16+C17+C19+C20+C21+C22+C23+C24+C26+C27+C28+C29+C30+C31+C32+C18+C25</f>
        <v>12229759111.209999</v>
      </c>
      <c r="D10" s="11">
        <f>D11+D12+D13+D14+D15+D16+D17+D19+D20+D21+D22+D23+D24+D26+D27+D28+D29+D30+D31+D32+D18+D25</f>
        <v>14893010696.749998</v>
      </c>
      <c r="E10" s="11">
        <f t="shared" ref="E10:G10" si="0">E11+E12+E13+E14+E15+E16+E17+E19+E20+E21+E22+E23+E24+E26+E27+E28+E29+E30+E31+E32+E18+E25</f>
        <v>13432575999.999996</v>
      </c>
      <c r="F10" s="11">
        <f t="shared" si="0"/>
        <v>12133290867</v>
      </c>
      <c r="G10" s="11">
        <f t="shared" si="0"/>
        <v>11716816265</v>
      </c>
    </row>
    <row r="11" spans="1:7" ht="63" x14ac:dyDescent="0.25">
      <c r="A11" s="4" t="s">
        <v>30</v>
      </c>
      <c r="B11" s="5" t="s">
        <v>5</v>
      </c>
      <c r="C11" s="13">
        <v>47818128.920000002</v>
      </c>
      <c r="D11" s="12">
        <v>32577307.640000001</v>
      </c>
      <c r="E11" s="6">
        <v>32732191.489999998</v>
      </c>
      <c r="F11" s="6">
        <v>13717300.289999999</v>
      </c>
      <c r="G11" s="6">
        <v>13763700.289999999</v>
      </c>
    </row>
    <row r="12" spans="1:7" ht="31.5" hidden="1" x14ac:dyDescent="0.25">
      <c r="A12" s="4" t="s">
        <v>29</v>
      </c>
      <c r="B12" s="5" t="s">
        <v>4</v>
      </c>
      <c r="C12" s="13"/>
      <c r="D12" s="12"/>
      <c r="E12" s="7"/>
      <c r="F12" s="7"/>
      <c r="G12" s="7"/>
    </row>
    <row r="13" spans="1:7" ht="47.25" x14ac:dyDescent="0.25">
      <c r="A13" s="4" t="s">
        <v>61</v>
      </c>
      <c r="B13" s="5" t="s">
        <v>6</v>
      </c>
      <c r="C13" s="13">
        <f>2478776.01+161635528.02+64964540.35+93729398.11+15003958.05</f>
        <v>337812200.54000002</v>
      </c>
      <c r="D13" s="12">
        <f>239667011.56+3677268+125682086.61</f>
        <v>369026366.17000002</v>
      </c>
      <c r="E13" s="7">
        <v>256711528.59</v>
      </c>
      <c r="F13" s="7">
        <v>277145294.26999998</v>
      </c>
      <c r="G13" s="7">
        <v>265145294.27000001</v>
      </c>
    </row>
    <row r="14" spans="1:7" ht="27" hidden="1" customHeight="1" x14ac:dyDescent="0.25">
      <c r="A14" s="4" t="s">
        <v>31</v>
      </c>
      <c r="B14" s="5" t="s">
        <v>6</v>
      </c>
      <c r="C14" s="13"/>
      <c r="D14" s="12"/>
      <c r="E14" s="7"/>
      <c r="F14" s="7"/>
      <c r="G14" s="7"/>
    </row>
    <row r="15" spans="1:7" ht="31.5" x14ac:dyDescent="0.25">
      <c r="A15" s="4" t="s">
        <v>32</v>
      </c>
      <c r="B15" s="5" t="s">
        <v>7</v>
      </c>
      <c r="C15" s="13">
        <v>341613250.81999999</v>
      </c>
      <c r="D15" s="12">
        <v>384923314.20999998</v>
      </c>
      <c r="E15" s="7">
        <v>414612663.10000002</v>
      </c>
      <c r="F15" s="7">
        <v>402626136.80000001</v>
      </c>
      <c r="G15" s="7">
        <v>402626136.80000001</v>
      </c>
    </row>
    <row r="16" spans="1:7" ht="31.5" x14ac:dyDescent="0.25">
      <c r="A16" s="4" t="s">
        <v>33</v>
      </c>
      <c r="B16" s="5" t="s">
        <v>8</v>
      </c>
      <c r="C16" s="13">
        <v>245532030.58000001</v>
      </c>
      <c r="D16" s="12">
        <v>264274303.78999999</v>
      </c>
      <c r="E16" s="7">
        <v>280232002.99000001</v>
      </c>
      <c r="F16" s="7">
        <v>269873476.11000001</v>
      </c>
      <c r="G16" s="7">
        <v>269880251.11000001</v>
      </c>
    </row>
    <row r="17" spans="1:7" ht="31.5" x14ac:dyDescent="0.25">
      <c r="A17" s="4" t="s">
        <v>34</v>
      </c>
      <c r="B17" s="5" t="s">
        <v>9</v>
      </c>
      <c r="C17" s="13">
        <v>6665095316.7700005</v>
      </c>
      <c r="D17" s="12">
        <v>8093150663.1499996</v>
      </c>
      <c r="E17" s="7">
        <v>7987364660.8800001</v>
      </c>
      <c r="F17" s="7">
        <v>7167862634.1199999</v>
      </c>
      <c r="G17" s="7">
        <v>6599463654.4499998</v>
      </c>
    </row>
    <row r="18" spans="1:7" ht="47.25" x14ac:dyDescent="0.25">
      <c r="A18" s="4" t="s">
        <v>60</v>
      </c>
      <c r="B18" s="5" t="s">
        <v>59</v>
      </c>
      <c r="C18" s="13">
        <f>2486390.3+12493723.6+1117188411.36-64964540.35-93729398.11</f>
        <v>973474586.79999995</v>
      </c>
      <c r="D18" s="12">
        <f>44683275+1211875687.68+2452879.34</f>
        <v>1259011842.02</v>
      </c>
      <c r="E18" s="7">
        <v>1348814570.9000001</v>
      </c>
      <c r="F18" s="7">
        <v>1244340839.8699999</v>
      </c>
      <c r="G18" s="7">
        <v>1236274039.8699999</v>
      </c>
    </row>
    <row r="19" spans="1:7" ht="31.5" x14ac:dyDescent="0.25">
      <c r="A19" s="4" t="s">
        <v>35</v>
      </c>
      <c r="B19" s="5" t="s">
        <v>10</v>
      </c>
      <c r="C19" s="13">
        <v>463025547.16000003</v>
      </c>
      <c r="D19" s="12">
        <v>1686146598.75</v>
      </c>
      <c r="E19" s="7">
        <v>148148362.34999999</v>
      </c>
      <c r="F19" s="7">
        <v>161466640.59</v>
      </c>
      <c r="G19" s="7">
        <v>173065456.38</v>
      </c>
    </row>
    <row r="20" spans="1:7" ht="63" x14ac:dyDescent="0.25">
      <c r="A20" s="4" t="s">
        <v>36</v>
      </c>
      <c r="B20" s="5" t="s">
        <v>11</v>
      </c>
      <c r="C20" s="13">
        <v>159419597.81999999</v>
      </c>
      <c r="D20" s="12">
        <v>295704527.97000003</v>
      </c>
      <c r="E20" s="7">
        <v>239329902.91</v>
      </c>
      <c r="F20" s="7">
        <v>184120728.88</v>
      </c>
      <c r="G20" s="7">
        <v>168177128.88</v>
      </c>
    </row>
    <row r="21" spans="1:7" ht="47.25" x14ac:dyDescent="0.25">
      <c r="A21" s="4" t="s">
        <v>37</v>
      </c>
      <c r="B21" s="5" t="s">
        <v>12</v>
      </c>
      <c r="C21" s="13">
        <v>454545455</v>
      </c>
      <c r="D21" s="12">
        <v>454545455</v>
      </c>
      <c r="E21" s="7">
        <v>454545455</v>
      </c>
      <c r="F21" s="7">
        <v>454545455</v>
      </c>
      <c r="G21" s="7">
        <v>454545455</v>
      </c>
    </row>
    <row r="22" spans="1:7" ht="31.5" x14ac:dyDescent="0.25">
      <c r="A22" s="4" t="s">
        <v>38</v>
      </c>
      <c r="B22" s="5" t="s">
        <v>13</v>
      </c>
      <c r="C22" s="13">
        <v>131497926.34</v>
      </c>
      <c r="D22" s="12">
        <v>237149252.09</v>
      </c>
      <c r="E22" s="7">
        <v>552053351.66999996</v>
      </c>
      <c r="F22" s="7">
        <v>425223597.58999997</v>
      </c>
      <c r="G22" s="7">
        <v>419919907.04000002</v>
      </c>
    </row>
    <row r="23" spans="1:7" ht="31.5" x14ac:dyDescent="0.25">
      <c r="A23" s="4" t="s">
        <v>39</v>
      </c>
      <c r="B23" s="5" t="s">
        <v>14</v>
      </c>
      <c r="C23" s="13">
        <v>555369814.63</v>
      </c>
      <c r="D23" s="12">
        <v>394411228.5</v>
      </c>
      <c r="E23" s="7">
        <v>350449154.99000001</v>
      </c>
      <c r="F23" s="7">
        <v>210239998.93000001</v>
      </c>
      <c r="G23" s="7">
        <v>384077046.72000003</v>
      </c>
    </row>
    <row r="24" spans="1:7" ht="31.5" hidden="1" x14ac:dyDescent="0.25">
      <c r="A24" s="4" t="s">
        <v>40</v>
      </c>
      <c r="B24" s="5" t="s">
        <v>15</v>
      </c>
      <c r="C24" s="13"/>
      <c r="D24" s="12"/>
      <c r="E24" s="7"/>
      <c r="F24" s="7"/>
      <c r="G24" s="7"/>
    </row>
    <row r="25" spans="1:7" ht="31.5" x14ac:dyDescent="0.25">
      <c r="A25" s="4" t="s">
        <v>49</v>
      </c>
      <c r="B25" s="5" t="s">
        <v>48</v>
      </c>
      <c r="C25" s="13">
        <f>418683988.06-4039620</f>
        <v>414644368.06</v>
      </c>
      <c r="D25" s="12">
        <f>415071361.35-3321764.22</f>
        <v>411749597.13</v>
      </c>
      <c r="E25" s="7">
        <v>327954542.55000001</v>
      </c>
      <c r="F25" s="7">
        <v>327417303.91000003</v>
      </c>
      <c r="G25" s="7">
        <v>327417303.91000003</v>
      </c>
    </row>
    <row r="26" spans="1:7" ht="31.5" hidden="1" x14ac:dyDescent="0.25">
      <c r="A26" s="4" t="s">
        <v>41</v>
      </c>
      <c r="B26" s="5" t="s">
        <v>16</v>
      </c>
      <c r="C26" s="13"/>
      <c r="D26" s="12"/>
      <c r="E26" s="7"/>
      <c r="F26" s="7"/>
      <c r="G26" s="7"/>
    </row>
    <row r="27" spans="1:7" ht="31.5" hidden="1" x14ac:dyDescent="0.25">
      <c r="A27" s="4" t="s">
        <v>42</v>
      </c>
      <c r="B27" s="5" t="s">
        <v>17</v>
      </c>
      <c r="C27" s="13"/>
      <c r="D27" s="12"/>
      <c r="E27" s="7"/>
      <c r="F27" s="7"/>
      <c r="G27" s="7"/>
    </row>
    <row r="28" spans="1:7" ht="47.25" x14ac:dyDescent="0.25">
      <c r="A28" s="4" t="s">
        <v>43</v>
      </c>
      <c r="B28" s="5" t="s">
        <v>18</v>
      </c>
      <c r="C28" s="13">
        <v>162805206.31999999</v>
      </c>
      <c r="D28" s="12">
        <v>170140863.61000001</v>
      </c>
      <c r="E28" s="7">
        <v>177620653.05000001</v>
      </c>
      <c r="F28" s="7">
        <v>170199362.52000001</v>
      </c>
      <c r="G28" s="7">
        <v>170199362.52000001</v>
      </c>
    </row>
    <row r="29" spans="1:7" ht="31.5" hidden="1" x14ac:dyDescent="0.25">
      <c r="A29" s="4" t="s">
        <v>44</v>
      </c>
      <c r="B29" s="5" t="s">
        <v>19</v>
      </c>
      <c r="C29" s="13"/>
      <c r="D29" s="12"/>
      <c r="E29" s="7"/>
      <c r="F29" s="7"/>
      <c r="G29" s="7"/>
    </row>
    <row r="30" spans="1:7" ht="31.5" x14ac:dyDescent="0.25">
      <c r="A30" s="4" t="s">
        <v>45</v>
      </c>
      <c r="B30" s="5" t="s">
        <v>20</v>
      </c>
      <c r="C30" s="13">
        <f>597586997.24+14325447.27</f>
        <v>611912444.50999999</v>
      </c>
      <c r="D30" s="12">
        <f>47348939.95+3321764.22</f>
        <v>50670704.170000002</v>
      </c>
      <c r="E30" s="7">
        <v>84286396.459999993</v>
      </c>
      <c r="F30" s="7">
        <v>82703020.459999993</v>
      </c>
      <c r="G30" s="7">
        <v>82703020.459999993</v>
      </c>
    </row>
    <row r="31" spans="1:7" ht="31.5" x14ac:dyDescent="0.25">
      <c r="A31" s="4" t="s">
        <v>46</v>
      </c>
      <c r="B31" s="5" t="s">
        <v>21</v>
      </c>
      <c r="C31" s="13">
        <f>583488800.51+4039620</f>
        <v>587528420.50999999</v>
      </c>
      <c r="D31" s="12">
        <v>690366985.13</v>
      </c>
      <c r="E31" s="7">
        <v>679249452.09000003</v>
      </c>
      <c r="F31" s="7">
        <v>663649648.13999999</v>
      </c>
      <c r="G31" s="7">
        <v>673649648.13999999</v>
      </c>
    </row>
    <row r="32" spans="1:7" ht="31.5" x14ac:dyDescent="0.25">
      <c r="A32" s="4" t="s">
        <v>47</v>
      </c>
      <c r="B32" s="5" t="s">
        <v>22</v>
      </c>
      <c r="C32" s="13">
        <f>91990263.7-14325447.27</f>
        <v>77664816.430000007</v>
      </c>
      <c r="D32" s="12">
        <f>146510627.37-47348939.95</f>
        <v>99161687.420000002</v>
      </c>
      <c r="E32" s="7">
        <v>98471110.980000004</v>
      </c>
      <c r="F32" s="7">
        <v>78159429.519999996</v>
      </c>
      <c r="G32" s="7">
        <v>75908859.159999996</v>
      </c>
    </row>
    <row r="33" spans="1:7" s="18" customFormat="1" ht="15.75" x14ac:dyDescent="0.25">
      <c r="A33" s="21" t="s">
        <v>23</v>
      </c>
      <c r="B33" s="22" t="s">
        <v>24</v>
      </c>
      <c r="C33" s="15">
        <v>0</v>
      </c>
      <c r="D33" s="16">
        <v>0</v>
      </c>
      <c r="E33" s="17">
        <v>0</v>
      </c>
      <c r="F33" s="17">
        <v>200394033</v>
      </c>
      <c r="G33" s="17">
        <v>293115435</v>
      </c>
    </row>
    <row r="34" spans="1:7" ht="15.75" x14ac:dyDescent="0.25">
      <c r="A34" s="23" t="s">
        <v>28</v>
      </c>
      <c r="B34" s="24"/>
      <c r="C34" s="20">
        <f>SUM(C11:C33)</f>
        <v>12229759111.209999</v>
      </c>
      <c r="D34" s="19">
        <f t="shared" ref="D34:G34" si="1">SUM(D11:D33)</f>
        <v>14893010696.749998</v>
      </c>
      <c r="E34" s="19">
        <f t="shared" si="1"/>
        <v>13432575999.999996</v>
      </c>
      <c r="F34" s="19">
        <f t="shared" si="1"/>
        <v>12333684899.999998</v>
      </c>
      <c r="G34" s="19">
        <f t="shared" si="1"/>
        <v>12009931699.999998</v>
      </c>
    </row>
    <row r="35" spans="1:7" x14ac:dyDescent="0.25">
      <c r="C35" s="14"/>
      <c r="D35" s="14"/>
      <c r="E35" s="14"/>
      <c r="F35" s="14"/>
      <c r="G35" s="14"/>
    </row>
  </sheetData>
  <mergeCells count="7">
    <mergeCell ref="F2:G2"/>
    <mergeCell ref="A7:A8"/>
    <mergeCell ref="B7:B8"/>
    <mergeCell ref="C7:C8"/>
    <mergeCell ref="D7:D8"/>
    <mergeCell ref="E7:G7"/>
    <mergeCell ref="A4:G4"/>
  </mergeCells>
  <pageMargins left="0.15748031496062992" right="0.15748031496062992" top="0.19685039370078741" bottom="0.15748031496062992" header="0.15748031496062992" footer="0.15748031496062992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1"/>
  <sheetViews>
    <sheetView tabSelected="1" zoomScale="80" zoomScaleNormal="80" workbookViewId="0">
      <selection activeCell="A4" sqref="A4:G4"/>
    </sheetView>
  </sheetViews>
  <sheetFormatPr defaultRowHeight="15" x14ac:dyDescent="0.25"/>
  <cols>
    <col min="1" max="1" width="71.42578125" style="26" customWidth="1"/>
    <col min="2" max="2" width="15.5703125" style="26" customWidth="1"/>
    <col min="3" max="3" width="16.7109375" style="26" customWidth="1"/>
    <col min="4" max="4" width="17.28515625" style="26" customWidth="1"/>
    <col min="5" max="5" width="17.42578125" style="26" customWidth="1"/>
    <col min="6" max="6" width="16.7109375" style="26" customWidth="1"/>
    <col min="7" max="7" width="17.28515625" style="26" customWidth="1"/>
    <col min="8" max="16384" width="9.140625" style="26"/>
  </cols>
  <sheetData>
    <row r="1" spans="1:10" x14ac:dyDescent="0.25">
      <c r="G1" s="27" t="s">
        <v>62</v>
      </c>
    </row>
    <row r="2" spans="1:10" x14ac:dyDescent="0.25">
      <c r="F2" s="52" t="s">
        <v>26</v>
      </c>
      <c r="G2" s="52"/>
    </row>
    <row r="4" spans="1:10" ht="31.15" customHeight="1" x14ac:dyDescent="0.25">
      <c r="A4" s="53" t="s">
        <v>63</v>
      </c>
      <c r="B4" s="53"/>
      <c r="C4" s="53"/>
      <c r="D4" s="53"/>
      <c r="E4" s="53"/>
      <c r="F4" s="53"/>
      <c r="G4" s="53"/>
    </row>
    <row r="5" spans="1:10" x14ac:dyDescent="0.25">
      <c r="A5" s="33"/>
    </row>
    <row r="6" spans="1:10" x14ac:dyDescent="0.25">
      <c r="A6" s="27"/>
      <c r="G6" s="27" t="s">
        <v>27</v>
      </c>
    </row>
    <row r="7" spans="1:10" ht="27" customHeight="1" x14ac:dyDescent="0.25">
      <c r="A7" s="54" t="s">
        <v>0</v>
      </c>
      <c r="B7" s="54" t="s">
        <v>1</v>
      </c>
      <c r="C7" s="56" t="s">
        <v>64</v>
      </c>
      <c r="D7" s="56" t="s">
        <v>65</v>
      </c>
      <c r="E7" s="57" t="s">
        <v>2</v>
      </c>
      <c r="F7" s="57"/>
      <c r="G7" s="57"/>
      <c r="J7" s="45"/>
    </row>
    <row r="8" spans="1:10" x14ac:dyDescent="0.25">
      <c r="A8" s="55"/>
      <c r="B8" s="55"/>
      <c r="C8" s="56"/>
      <c r="D8" s="56"/>
      <c r="E8" s="34" t="s">
        <v>54</v>
      </c>
      <c r="F8" s="34" t="s">
        <v>58</v>
      </c>
      <c r="G8" s="34" t="s">
        <v>66</v>
      </c>
    </row>
    <row r="9" spans="1:10" x14ac:dyDescent="0.25">
      <c r="A9" s="35">
        <v>1</v>
      </c>
      <c r="B9" s="35">
        <v>2</v>
      </c>
      <c r="C9" s="35">
        <v>3</v>
      </c>
      <c r="D9" s="35">
        <v>4</v>
      </c>
      <c r="E9" s="35">
        <v>5</v>
      </c>
      <c r="F9" s="35">
        <v>6</v>
      </c>
      <c r="G9" s="35">
        <v>7</v>
      </c>
    </row>
    <row r="10" spans="1:10" ht="25.15" customHeight="1" x14ac:dyDescent="0.25">
      <c r="A10" s="36" t="s">
        <v>3</v>
      </c>
      <c r="B10" s="37"/>
      <c r="C10" s="38">
        <f>SUM(C11:C26)</f>
        <v>15300639.150000004</v>
      </c>
      <c r="D10" s="38">
        <f>SUM(D11:D26)</f>
        <v>17544780.379999999</v>
      </c>
      <c r="E10" s="38">
        <f>SUM(E11:E26)</f>
        <v>16782322.199999999</v>
      </c>
      <c r="F10" s="38">
        <f>SUM(F11:F26)</f>
        <v>14973136.600000001</v>
      </c>
      <c r="G10" s="38">
        <f>SUM(G11:G26)</f>
        <v>14373436.800000003</v>
      </c>
    </row>
    <row r="11" spans="1:10" ht="45" x14ac:dyDescent="0.25">
      <c r="A11" s="39" t="s">
        <v>30</v>
      </c>
      <c r="B11" s="40" t="s">
        <v>5</v>
      </c>
      <c r="C11" s="41">
        <v>13344.32</v>
      </c>
      <c r="D11" s="41">
        <v>58906.400000000001</v>
      </c>
      <c r="E11" s="31">
        <v>13736.682640000001</v>
      </c>
      <c r="F11" s="31">
        <v>14060.182640000001</v>
      </c>
      <c r="G11" s="31">
        <v>13891.082640000001</v>
      </c>
    </row>
    <row r="12" spans="1:10" ht="30" x14ac:dyDescent="0.25">
      <c r="A12" s="39" t="s">
        <v>61</v>
      </c>
      <c r="B12" s="40" t="s">
        <v>6</v>
      </c>
      <c r="C12" s="41">
        <v>290841.44</v>
      </c>
      <c r="D12" s="41">
        <v>410903.58</v>
      </c>
      <c r="E12" s="31">
        <v>1561059.5941199998</v>
      </c>
      <c r="F12" s="31">
        <v>1011532.0320700001</v>
      </c>
      <c r="G12" s="31">
        <v>638342.11095</v>
      </c>
    </row>
    <row r="13" spans="1:10" ht="30" x14ac:dyDescent="0.25">
      <c r="A13" s="39" t="s">
        <v>32</v>
      </c>
      <c r="B13" s="40" t="s">
        <v>7</v>
      </c>
      <c r="C13" s="41">
        <v>396022.93</v>
      </c>
      <c r="D13" s="41">
        <v>425392.67</v>
      </c>
      <c r="E13" s="31">
        <v>426317.63306999998</v>
      </c>
      <c r="F13" s="31">
        <v>426317.63306999998</v>
      </c>
      <c r="G13" s="31">
        <v>426317.63306999998</v>
      </c>
    </row>
    <row r="14" spans="1:10" ht="30" x14ac:dyDescent="0.25">
      <c r="A14" s="39" t="s">
        <v>33</v>
      </c>
      <c r="B14" s="40" t="s">
        <v>8</v>
      </c>
      <c r="C14" s="41">
        <v>248967.36</v>
      </c>
      <c r="D14" s="41">
        <v>311081.78999999998</v>
      </c>
      <c r="E14" s="31">
        <v>319602.28382999997</v>
      </c>
      <c r="F14" s="31">
        <v>314918.50092000002</v>
      </c>
      <c r="G14" s="31">
        <v>314920.77592000004</v>
      </c>
    </row>
    <row r="15" spans="1:10" ht="30" x14ac:dyDescent="0.25">
      <c r="A15" s="39" t="s">
        <v>34</v>
      </c>
      <c r="B15" s="40" t="s">
        <v>9</v>
      </c>
      <c r="C15" s="41">
        <v>8558883.9700000007</v>
      </c>
      <c r="D15" s="41">
        <v>9714752.6400000006</v>
      </c>
      <c r="E15" s="31">
        <v>7169294.3511199998</v>
      </c>
      <c r="F15" s="31">
        <v>7225679.25691</v>
      </c>
      <c r="G15" s="31">
        <v>7232020.0471200002</v>
      </c>
    </row>
    <row r="16" spans="1:10" ht="45" x14ac:dyDescent="0.25">
      <c r="A16" s="39" t="s">
        <v>60</v>
      </c>
      <c r="B16" s="40" t="s">
        <v>59</v>
      </c>
      <c r="C16" s="41">
        <v>1453688.09</v>
      </c>
      <c r="D16" s="41">
        <v>1388830.54</v>
      </c>
      <c r="E16" s="31">
        <v>1474664.5718599998</v>
      </c>
      <c r="F16" s="31">
        <v>1308987.7776300001</v>
      </c>
      <c r="G16" s="31">
        <v>1411717.55263</v>
      </c>
    </row>
    <row r="17" spans="1:7" ht="30" x14ac:dyDescent="0.25">
      <c r="A17" s="39" t="s">
        <v>50</v>
      </c>
      <c r="B17" s="40" t="s">
        <v>10</v>
      </c>
      <c r="C17" s="41">
        <v>1687830.66</v>
      </c>
      <c r="D17" s="41">
        <v>1172454.06</v>
      </c>
      <c r="E17" s="31">
        <v>267795.83873000002</v>
      </c>
      <c r="F17" s="31">
        <v>424112.88386</v>
      </c>
      <c r="G17" s="31">
        <v>169058.95912000001</v>
      </c>
    </row>
    <row r="18" spans="1:7" ht="45" x14ac:dyDescent="0.25">
      <c r="A18" s="39" t="s">
        <v>36</v>
      </c>
      <c r="B18" s="40" t="s">
        <v>11</v>
      </c>
      <c r="C18" s="41">
        <v>317023.42</v>
      </c>
      <c r="D18" s="41">
        <v>381259.32</v>
      </c>
      <c r="E18" s="31">
        <v>251887.67718999999</v>
      </c>
      <c r="F18" s="31">
        <v>238366.59688</v>
      </c>
      <c r="G18" s="31">
        <v>238366.59688</v>
      </c>
    </row>
    <row r="19" spans="1:7" ht="45" x14ac:dyDescent="0.25">
      <c r="A19" s="39" t="s">
        <v>51</v>
      </c>
      <c r="B19" s="40" t="s">
        <v>12</v>
      </c>
      <c r="C19" s="41">
        <v>454545.46</v>
      </c>
      <c r="D19" s="41">
        <v>454545.46</v>
      </c>
      <c r="E19" s="31">
        <v>597507.37373999995</v>
      </c>
      <c r="F19" s="31">
        <v>597507.37373999995</v>
      </c>
      <c r="G19" s="31">
        <v>597507.37373999995</v>
      </c>
    </row>
    <row r="20" spans="1:7" ht="30" x14ac:dyDescent="0.25">
      <c r="A20" s="39" t="s">
        <v>38</v>
      </c>
      <c r="B20" s="40" t="s">
        <v>13</v>
      </c>
      <c r="C20" s="41">
        <v>155421.35999999999</v>
      </c>
      <c r="D20" s="41">
        <v>198763.45</v>
      </c>
      <c r="E20" s="31">
        <v>667815.34950000001</v>
      </c>
      <c r="F20" s="31">
        <v>563994.80203999998</v>
      </c>
      <c r="G20" s="31">
        <v>560581.56322000001</v>
      </c>
    </row>
    <row r="21" spans="1:7" ht="30" x14ac:dyDescent="0.25">
      <c r="A21" s="39" t="s">
        <v>52</v>
      </c>
      <c r="B21" s="40" t="s">
        <v>14</v>
      </c>
      <c r="C21" s="41">
        <v>363285.57</v>
      </c>
      <c r="D21" s="41">
        <v>1431684.46</v>
      </c>
      <c r="E21" s="31">
        <v>2616712.1959899999</v>
      </c>
      <c r="F21" s="31">
        <v>1424252.21365</v>
      </c>
      <c r="G21" s="31">
        <v>1347099.7641500002</v>
      </c>
    </row>
    <row r="22" spans="1:7" ht="30" x14ac:dyDescent="0.25">
      <c r="A22" s="39" t="s">
        <v>49</v>
      </c>
      <c r="B22" s="40" t="s">
        <v>48</v>
      </c>
      <c r="C22" s="41">
        <v>368818.74</v>
      </c>
      <c r="D22" s="41">
        <v>470530.32</v>
      </c>
      <c r="E22" s="31">
        <v>347226.56117</v>
      </c>
      <c r="F22" s="31">
        <v>347226.56117</v>
      </c>
      <c r="G22" s="31">
        <v>347226.56117</v>
      </c>
    </row>
    <row r="23" spans="1:7" ht="45" x14ac:dyDescent="0.25">
      <c r="A23" s="39" t="s">
        <v>43</v>
      </c>
      <c r="B23" s="40" t="s">
        <v>18</v>
      </c>
      <c r="C23" s="41">
        <v>169505.21</v>
      </c>
      <c r="D23" s="41">
        <v>184195.91</v>
      </c>
      <c r="E23" s="31">
        <v>180403.89317</v>
      </c>
      <c r="F23" s="31">
        <v>176714.3976</v>
      </c>
      <c r="G23" s="31">
        <v>176714.3976</v>
      </c>
    </row>
    <row r="24" spans="1:7" x14ac:dyDescent="0.25">
      <c r="A24" s="39" t="s">
        <v>45</v>
      </c>
      <c r="B24" s="40" t="s">
        <v>20</v>
      </c>
      <c r="C24" s="41">
        <v>0</v>
      </c>
      <c r="D24" s="41">
        <v>84436.4</v>
      </c>
      <c r="E24" s="31">
        <v>71849.906060000008</v>
      </c>
      <c r="F24" s="31">
        <v>72055.900010000012</v>
      </c>
      <c r="G24" s="31">
        <v>72261.893980000008</v>
      </c>
    </row>
    <row r="25" spans="1:7" ht="30" x14ac:dyDescent="0.25">
      <c r="A25" s="39" t="s">
        <v>46</v>
      </c>
      <c r="B25" s="40" t="s">
        <v>21</v>
      </c>
      <c r="C25" s="41">
        <v>688627.3</v>
      </c>
      <c r="D25" s="41">
        <v>757776.82</v>
      </c>
      <c r="E25" s="31">
        <v>738347.34913999995</v>
      </c>
      <c r="F25" s="31">
        <v>749166.24913999997</v>
      </c>
      <c r="G25" s="31">
        <v>749166.24913999997</v>
      </c>
    </row>
    <row r="26" spans="1:7" ht="30" x14ac:dyDescent="0.25">
      <c r="A26" s="39" t="s">
        <v>47</v>
      </c>
      <c r="B26" s="40" t="s">
        <v>22</v>
      </c>
      <c r="C26" s="41">
        <v>133833.32</v>
      </c>
      <c r="D26" s="41">
        <v>99266.559999999998</v>
      </c>
      <c r="E26" s="31">
        <v>78100.938670000003</v>
      </c>
      <c r="F26" s="31">
        <v>78244.238670000006</v>
      </c>
      <c r="G26" s="31">
        <v>78244.238670000006</v>
      </c>
    </row>
    <row r="27" spans="1:7" s="28" customFormat="1" ht="14.25" x14ac:dyDescent="0.2">
      <c r="A27" s="42" t="s">
        <v>23</v>
      </c>
      <c r="B27" s="43" t="s">
        <v>24</v>
      </c>
      <c r="C27" s="38">
        <v>0</v>
      </c>
      <c r="D27" s="38">
        <v>0</v>
      </c>
      <c r="E27" s="38">
        <v>0</v>
      </c>
      <c r="F27" s="38">
        <v>176225</v>
      </c>
      <c r="G27" s="38">
        <v>357465.1</v>
      </c>
    </row>
    <row r="28" spans="1:7" x14ac:dyDescent="0.25">
      <c r="A28" s="44" t="s">
        <v>28</v>
      </c>
      <c r="B28" s="29"/>
      <c r="C28" s="30">
        <f>SUM(C11:C27)</f>
        <v>15300639.150000004</v>
      </c>
      <c r="D28" s="31">
        <f>SUM(D11:D27)</f>
        <v>17544780.379999999</v>
      </c>
      <c r="E28" s="31">
        <f>SUM(E11:E27)</f>
        <v>16782322.199999999</v>
      </c>
      <c r="F28" s="31">
        <f>SUM(F11:F27)</f>
        <v>15149361.600000001</v>
      </c>
      <c r="G28" s="31">
        <f>SUM(G11:G27)</f>
        <v>14730901.900000002</v>
      </c>
    </row>
    <row r="29" spans="1:7" x14ac:dyDescent="0.25">
      <c r="C29" s="32"/>
      <c r="D29" s="32"/>
      <c r="E29" s="32"/>
      <c r="F29" s="32"/>
      <c r="G29" s="32"/>
    </row>
    <row r="31" spans="1:7" x14ac:dyDescent="0.25">
      <c r="C31" s="32"/>
      <c r="D31" s="32"/>
      <c r="E31" s="32"/>
      <c r="F31" s="32"/>
      <c r="G31" s="32"/>
    </row>
  </sheetData>
  <mergeCells count="7">
    <mergeCell ref="F2:G2"/>
    <mergeCell ref="A4:G4"/>
    <mergeCell ref="A7:A8"/>
    <mergeCell ref="B7:B8"/>
    <mergeCell ref="C7:C8"/>
    <mergeCell ref="D7:D8"/>
    <mergeCell ref="E7:G7"/>
  </mergeCells>
  <pageMargins left="0.15748031496062992" right="0.15748031496062992" top="0.19685039370078741" bottom="0.15748031496062992" header="0.15748031496062992" footer="0.15748031496062992"/>
  <pageSetup paperSize="9" scale="83" fitToHeight="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в рублях</vt:lpstr>
      <vt:lpstr>Приложение 6</vt:lpstr>
      <vt:lpstr>'в рублях'!_GoBack</vt:lpstr>
      <vt:lpstr>'Приложение 6'!_GoBack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2024-11-15T05:22:07Z</dcterms:modified>
</cp:coreProperties>
</file>