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\обмен\Павловская Т.А\Исполнение бюджета за 2021 год\полугодие 2021 года\на сайт\"/>
    </mc:Choice>
  </mc:AlternateContent>
  <bookViews>
    <workbookView xWindow="0" yWindow="0" windowWidth="28800" windowHeight="12435"/>
  </bookViews>
  <sheets>
    <sheet name="01.07.2021" sheetId="2" r:id="rId1"/>
  </sheets>
  <definedNames>
    <definedName name="_xlnm.Print_Titles" localSheetId="0">'01.07.2021'!$4:$4</definedName>
    <definedName name="_xlnm.Print_Area" localSheetId="0">'01.07.2021'!$A$1:$I$61</definedName>
  </definedNames>
  <calcPr calcId="152511" iterate="1"/>
</workbook>
</file>

<file path=xl/calcChain.xml><?xml version="1.0" encoding="utf-8"?>
<calcChain xmlns="http://schemas.openxmlformats.org/spreadsheetml/2006/main">
  <c r="E31" i="2" l="1"/>
  <c r="F31" i="2"/>
  <c r="G11" i="2"/>
  <c r="H11" i="2"/>
  <c r="D14" i="2"/>
  <c r="H17" i="2"/>
  <c r="C5" i="2"/>
  <c r="K19" i="2" l="1"/>
  <c r="J7" i="2" l="1"/>
  <c r="K7" i="2"/>
  <c r="J8" i="2"/>
  <c r="K8" i="2"/>
  <c r="J9" i="2"/>
  <c r="K9" i="2"/>
  <c r="J10" i="2"/>
  <c r="K10" i="2"/>
  <c r="J12" i="2"/>
  <c r="K12" i="2"/>
  <c r="J13" i="2"/>
  <c r="K13" i="2"/>
  <c r="J14" i="2"/>
  <c r="K14" i="2"/>
  <c r="J16" i="2"/>
  <c r="K16" i="2"/>
  <c r="J18" i="2"/>
  <c r="K18" i="2"/>
  <c r="J19" i="2"/>
  <c r="J21" i="2"/>
  <c r="K21" i="2"/>
  <c r="J22" i="2"/>
  <c r="K22" i="2"/>
  <c r="J23" i="2"/>
  <c r="K23" i="2"/>
  <c r="J24" i="2"/>
  <c r="K24" i="2"/>
  <c r="J25" i="2"/>
  <c r="K25" i="2"/>
  <c r="J26" i="2"/>
  <c r="K26" i="2"/>
  <c r="K28" i="2"/>
  <c r="J29" i="2"/>
  <c r="K29" i="2"/>
  <c r="J30" i="2"/>
  <c r="K30" i="2"/>
  <c r="J31" i="2"/>
  <c r="K31" i="2"/>
  <c r="J33" i="2"/>
  <c r="K33" i="2"/>
  <c r="J35" i="2"/>
  <c r="K35" i="2"/>
  <c r="J36" i="2"/>
  <c r="K36" i="2"/>
  <c r="J37" i="2"/>
  <c r="K37" i="2"/>
  <c r="J38" i="2"/>
  <c r="K38" i="2"/>
  <c r="J39" i="2"/>
  <c r="K39" i="2"/>
  <c r="J41" i="2"/>
  <c r="K41" i="2"/>
  <c r="J42" i="2"/>
  <c r="K42" i="2"/>
  <c r="J44" i="2"/>
  <c r="K44" i="2"/>
  <c r="J46" i="2"/>
  <c r="J47" i="2"/>
  <c r="K47" i="2"/>
  <c r="K48" i="2"/>
  <c r="J49" i="2"/>
  <c r="K49" i="2"/>
  <c r="J50" i="2"/>
  <c r="K50" i="2"/>
  <c r="J52" i="2"/>
  <c r="K52" i="2"/>
  <c r="J53" i="2"/>
  <c r="K53" i="2"/>
  <c r="J54" i="2"/>
  <c r="K54" i="2"/>
  <c r="J55" i="2"/>
  <c r="J57" i="2"/>
  <c r="K57" i="2"/>
  <c r="J58" i="2"/>
  <c r="K58" i="2"/>
  <c r="J60" i="2"/>
  <c r="K60" i="2"/>
  <c r="K46" i="2"/>
  <c r="K55" i="2"/>
  <c r="J48" i="2"/>
  <c r="J28" i="2"/>
  <c r="D58" i="2" l="1"/>
  <c r="D55" i="2" l="1"/>
  <c r="D50" i="2"/>
  <c r="D44" i="2"/>
  <c r="D42" i="2"/>
  <c r="D39" i="2"/>
  <c r="D33" i="2"/>
  <c r="D31" i="2"/>
  <c r="D26" i="2"/>
  <c r="D19" i="2"/>
  <c r="F5" i="2"/>
  <c r="G52" i="2"/>
  <c r="H52" i="2"/>
  <c r="I52" i="2"/>
  <c r="D5" i="2"/>
  <c r="G53" i="2"/>
  <c r="H53" i="2"/>
  <c r="C50" i="2"/>
  <c r="D60" i="2" l="1"/>
  <c r="E58" i="2"/>
  <c r="E55" i="2"/>
  <c r="E50" i="2"/>
  <c r="E44" i="2"/>
  <c r="J45" i="2" s="1"/>
  <c r="E42" i="2"/>
  <c r="E39" i="2"/>
  <c r="J40" i="2" s="1"/>
  <c r="E33" i="2"/>
  <c r="J32" i="2"/>
  <c r="E26" i="2"/>
  <c r="J27" i="2" s="1"/>
  <c r="E19" i="2"/>
  <c r="J20" i="2" s="1"/>
  <c r="E14" i="2"/>
  <c r="J15" i="2" s="1"/>
  <c r="G43" i="2"/>
  <c r="H43" i="2"/>
  <c r="I43" i="2"/>
  <c r="G32" i="2"/>
  <c r="H32" i="2"/>
  <c r="I32" i="2"/>
  <c r="G20" i="2"/>
  <c r="H20" i="2"/>
  <c r="I20" i="2"/>
  <c r="G12" i="2"/>
  <c r="H12" i="2"/>
  <c r="G9" i="2"/>
  <c r="H9" i="2"/>
  <c r="H6" i="2"/>
  <c r="I6" i="2"/>
  <c r="H7" i="2"/>
  <c r="I7" i="2"/>
  <c r="H8" i="2"/>
  <c r="I8" i="2"/>
  <c r="H10" i="2"/>
  <c r="I10" i="2"/>
  <c r="H13" i="2"/>
  <c r="I13" i="2"/>
  <c r="H15" i="2"/>
  <c r="I15" i="2"/>
  <c r="H16" i="2"/>
  <c r="I16" i="2"/>
  <c r="H18" i="2"/>
  <c r="I18" i="2"/>
  <c r="H21" i="2"/>
  <c r="I21" i="2"/>
  <c r="H22" i="2"/>
  <c r="I22" i="2"/>
  <c r="H23" i="2"/>
  <c r="I23" i="2"/>
  <c r="H24" i="2"/>
  <c r="I24" i="2"/>
  <c r="H25" i="2"/>
  <c r="I25" i="2"/>
  <c r="H27" i="2"/>
  <c r="I27" i="2"/>
  <c r="H28" i="2"/>
  <c r="I28" i="2"/>
  <c r="H29" i="2"/>
  <c r="I29" i="2"/>
  <c r="H30" i="2"/>
  <c r="I30" i="2"/>
  <c r="H34" i="2"/>
  <c r="I34" i="2"/>
  <c r="H35" i="2"/>
  <c r="I35" i="2"/>
  <c r="H36" i="2"/>
  <c r="I36" i="2"/>
  <c r="H37" i="2"/>
  <c r="I37" i="2"/>
  <c r="H38" i="2"/>
  <c r="I38" i="2"/>
  <c r="H40" i="2"/>
  <c r="I40" i="2"/>
  <c r="H41" i="2"/>
  <c r="I41" i="2"/>
  <c r="H45" i="2"/>
  <c r="I45" i="2"/>
  <c r="H46" i="2"/>
  <c r="I46" i="2"/>
  <c r="H47" i="2"/>
  <c r="I47" i="2"/>
  <c r="H48" i="2"/>
  <c r="I48" i="2"/>
  <c r="H49" i="2"/>
  <c r="I49" i="2"/>
  <c r="H51" i="2"/>
  <c r="I51" i="2"/>
  <c r="H54" i="2"/>
  <c r="I54" i="2"/>
  <c r="H56" i="2"/>
  <c r="I56" i="2"/>
  <c r="H57" i="2"/>
  <c r="I57" i="2"/>
  <c r="H59" i="2"/>
  <c r="I59" i="2"/>
  <c r="J59" i="2" l="1"/>
  <c r="J43" i="2"/>
  <c r="J51" i="2"/>
  <c r="J56" i="2"/>
  <c r="J34" i="2"/>
  <c r="E5" i="2"/>
  <c r="K6" i="2" s="1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58" i="2"/>
  <c r="K59" i="2" s="1"/>
  <c r="C58" i="2"/>
  <c r="F55" i="2"/>
  <c r="K56" i="2" s="1"/>
  <c r="C55" i="2"/>
  <c r="F50" i="2"/>
  <c r="K51" i="2" s="1"/>
  <c r="F44" i="2"/>
  <c r="K45" i="2" s="1"/>
  <c r="C44" i="2"/>
  <c r="F42" i="2"/>
  <c r="K43" i="2" s="1"/>
  <c r="C42" i="2"/>
  <c r="F39" i="2"/>
  <c r="K40" i="2" s="1"/>
  <c r="C39" i="2"/>
  <c r="F33" i="2"/>
  <c r="K34" i="2" s="1"/>
  <c r="K32" i="2"/>
  <c r="C33" i="2"/>
  <c r="C31" i="2"/>
  <c r="F26" i="2"/>
  <c r="K27" i="2" s="1"/>
  <c r="C26" i="2"/>
  <c r="F19" i="2"/>
  <c r="K20" i="2" s="1"/>
  <c r="C19" i="2"/>
  <c r="F14" i="2"/>
  <c r="K15" i="2" s="1"/>
  <c r="C14" i="2"/>
  <c r="I55" i="2" l="1"/>
  <c r="E60" i="2"/>
  <c r="J6" i="2"/>
  <c r="H55" i="2"/>
  <c r="H39" i="2"/>
  <c r="G31" i="2"/>
  <c r="H31" i="2"/>
  <c r="I31" i="2"/>
  <c r="H42" i="2"/>
  <c r="G42" i="2"/>
  <c r="H58" i="2"/>
  <c r="I42" i="2"/>
  <c r="H19" i="2"/>
  <c r="I50" i="2"/>
  <c r="I58" i="2"/>
  <c r="H50" i="2"/>
  <c r="H44" i="2"/>
  <c r="H14" i="2"/>
  <c r="I44" i="2"/>
  <c r="I39" i="2"/>
  <c r="I33" i="2"/>
  <c r="H33" i="2"/>
  <c r="I26" i="2"/>
  <c r="H26" i="2"/>
  <c r="I19" i="2"/>
  <c r="I14" i="2"/>
  <c r="H5" i="2"/>
  <c r="I5" i="2"/>
  <c r="G50" i="2"/>
  <c r="G33" i="2"/>
  <c r="G26" i="2"/>
  <c r="G14" i="2"/>
  <c r="G55" i="2"/>
  <c r="G44" i="2"/>
  <c r="G39" i="2"/>
  <c r="G5" i="2"/>
  <c r="G58" i="2"/>
  <c r="G19" i="2"/>
  <c r="F60" i="2"/>
  <c r="C60" i="2"/>
  <c r="G60" i="2" l="1"/>
  <c r="H60" i="2"/>
  <c r="I60" i="2"/>
</calcChain>
</file>

<file path=xl/sharedStrings.xml><?xml version="1.0" encoding="utf-8"?>
<sst xmlns="http://schemas.openxmlformats.org/spreadsheetml/2006/main" count="67" uniqueCount="67">
  <si>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</si>
  <si>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</si>
  <si>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</si>
  <si>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</si>
  <si>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</si>
  <si>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</si>
  <si>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</si>
  <si>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</si>
  <si>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</si>
  <si>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</si>
  <si>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</si>
  <si>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</si>
  <si>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</si>
  <si>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</si>
  <si>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</si>
  <si>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</si>
  <si>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</si>
  <si>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</si>
  <si>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</si>
  <si>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</si>
  <si>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</si>
  <si>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</si>
  <si>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</si>
  <si>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</si>
  <si>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</si>
  <si>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</si>
  <si>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</si>
  <si>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</si>
  <si>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</si>
  <si>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</si>
  <si>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</si>
  <si>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</si>
  <si>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</si>
  <si>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</si>
  <si>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</si>
  <si>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</si>
  <si>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</si>
  <si>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</si>
  <si>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</si>
  <si>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</si>
  <si>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</si>
  <si>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</si>
  <si>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</si>
  <si>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</si>
  <si>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</si>
  <si>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</si>
  <si>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</si>
  <si>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</si>
  <si>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</si>
  <si>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</si>
  <si>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</si>
  <si>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</si>
  <si>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</si>
  <si>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</si>
  <si>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</si>
  <si>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</si>
  <si>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>Процент исполнения к кассовому плану</t>
  </si>
  <si>
    <t xml:space="preserve">Уточненный план на отчетный период </t>
  </si>
  <si>
    <t xml:space="preserve">Кассовый план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</si>
  <si>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</si>
  <si>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</si>
  <si>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</si>
  <si>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</si>
  <si>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</si>
  <si>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</si>
  <si>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</si>
  <si>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июля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</si>
</sst>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000"/>
    <numFmt numFmtId="166" formatCode="0.0%"/>
    <numFmt numFmtId="167" formatCode="#,##0.0"/>
    <numFmt numFmtId="168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168" fontId="4" fillId="0" borderId="0" xfId="1" applyNumberFormat="1" applyFont="1"/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62"/>
  <sheetViews>
    <sheetView showGridLines="0" tabSelected="1" view="pageBreakPreview" zoomScaleNormal="100" zoomScaleSheetLayoutView="100" workbookViewId="0">
      <selection activeCell="H4" sqref="H4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3" width="16" style="2" customWidth="1"/>
    <col min="4" max="4" width="16" style="19" customWidth="1"/>
    <col min="5" max="5" width="16" style="19" hidden="1" customWidth="1"/>
    <col min="6" max="6" width="16" style="19" customWidth="1"/>
    <col min="7" max="7" width="14.85546875" style="2" customWidth="1"/>
    <col min="8" max="8" width="14" style="2" customWidth="1"/>
    <col min="9" max="9" width="14" style="2" hidden="1" customWidth="1"/>
    <col min="10" max="10" width="12.28515625" style="2" hidden="1" customWidth="1"/>
    <col min="11" max="11" width="11.85546875" style="2" hidden="1" customWidth="1"/>
    <col min="12" max="30" width="9.140625" style="2" hidden="1" customWidth="1"/>
    <col min="31" max="171" width="9.140625" style="2" customWidth="1"/>
    <col min="172" max="16384" width="9.140625" style="2"/>
  </cols>
  <sheetData>
    <row r="2" spans="1:11" ht="30.75" customHeight="1" x14ac:dyDescent="0.2">
      <c r="A2" s="31" t="s">
        <v>66</v>
      </c>
      <c r="B2" s="31"/>
      <c r="C2" s="31"/>
      <c r="D2" s="31"/>
      <c r="E2" s="31"/>
      <c r="F2" s="31"/>
      <c r="G2" s="31"/>
      <c r="H2" s="31"/>
      <c r="I2" s="31"/>
    </row>
    <row r="3" spans="1:11" ht="15" x14ac:dyDescent="0.2">
      <c r="A3" s="24" t="s">
        <v>59</v>
      </c>
      <c r="B3" s="24"/>
      <c r="C3" s="24"/>
      <c r="D3" s="25"/>
      <c r="E3" s="25"/>
      <c r="F3" s="25"/>
      <c r="G3" s="24"/>
      <c r="H3" s="24"/>
      <c r="I3" s="24"/>
    </row>
    <row r="4" spans="1:11" ht="51" x14ac:dyDescent="0.2">
      <c r="A4" s="5" t="s">
        <v>0</v>
      </c>
      <c r="B4" s="5" t="s">
        <v>1</v>
      </c>
      <c r="C4" s="5" t="s">
        <v>55</v>
      </c>
      <c r="D4" s="21" t="s">
        <v>57</v>
      </c>
      <c r="E4" s="21" t="s">
        <v>58</v>
      </c>
      <c r="F4" s="21" t="s">
        <v>2</v>
      </c>
      <c r="G4" s="5" t="s">
        <v>53</v>
      </c>
      <c r="H4" s="5" t="s">
        <v>54</v>
      </c>
      <c r="I4" s="5" t="s">
        <v>56</v>
      </c>
    </row>
    <row r="5" spans="1:11" s="3" customFormat="1" x14ac:dyDescent="0.2">
      <c r="A5" s="6" t="s">
        <v>40</v>
      </c>
      <c r="B5" s="7">
        <v>100</v>
      </c>
      <c r="C5" s="20">
        <f>SUM(C6:C13)</f>
        <v>1002512.2000000001</v>
      </c>
      <c r="D5" s="20">
        <f>SUM(D6:D13)</f>
        <v>900971.3</v>
      </c>
      <c r="E5" s="20">
        <f>SUM(E6:E13)</f>
        <v>458998.4</v>
      </c>
      <c r="F5" s="20">
        <f>SUM(F6:F13)</f>
        <v>458743.8</v>
      </c>
      <c r="G5" s="12">
        <f>F5/C5</f>
        <v>0.45759423177094499</v>
      </c>
      <c r="H5" s="12">
        <f>F5/D5</f>
        <v>0.50916583025452633</v>
      </c>
      <c r="I5" s="12">
        <f>F5/E5</f>
        <v>0.99944531397059333</v>
      </c>
    </row>
    <row r="6" spans="1:11" ht="38.25" x14ac:dyDescent="0.2">
      <c r="A6" s="8" t="s">
        <v>3</v>
      </c>
      <c r="B6" s="9">
        <v>102</v>
      </c>
      <c r="C6" s="22">
        <v>5977.6</v>
      </c>
      <c r="D6" s="22">
        <v>5977.6</v>
      </c>
      <c r="E6" s="22">
        <v>3777.9</v>
      </c>
      <c r="F6" s="22">
        <v>3777.9</v>
      </c>
      <c r="G6" s="13">
        <f t="shared" ref="G6:G59" si="0">F6/C6</f>
        <v>0.63200950214132756</v>
      </c>
      <c r="H6" s="13">
        <f t="shared" ref="H6:H59" si="1">F6/D6</f>
        <v>0.63200950214132756</v>
      </c>
      <c r="I6" s="13">
        <f t="shared" ref="I6:I59" si="2">F6/E6</f>
        <v>1</v>
      </c>
      <c r="J6" s="30">
        <f>D5-E5</f>
        <v>441972.9</v>
      </c>
      <c r="K6" s="30">
        <f>E5-F5</f>
        <v>254.60000000003492</v>
      </c>
    </row>
    <row r="7" spans="1:11" ht="51" x14ac:dyDescent="0.2">
      <c r="A7" s="8" t="s">
        <v>4</v>
      </c>
      <c r="B7" s="9">
        <v>103</v>
      </c>
      <c r="C7" s="22">
        <v>28642.400000000001</v>
      </c>
      <c r="D7" s="22">
        <v>28642.400000000001</v>
      </c>
      <c r="E7" s="22">
        <v>14695.9</v>
      </c>
      <c r="F7" s="22">
        <v>14695.9</v>
      </c>
      <c r="G7" s="13">
        <f t="shared" si="0"/>
        <v>0.51308200430131545</v>
      </c>
      <c r="H7" s="13">
        <f t="shared" si="1"/>
        <v>0.51308200430131545</v>
      </c>
      <c r="I7" s="13">
        <f t="shared" si="2"/>
        <v>1</v>
      </c>
      <c r="J7" s="30">
        <f t="shared" ref="J7:J60" si="3">D6-E6</f>
        <v>2199.7000000000003</v>
      </c>
      <c r="K7" s="30">
        <f t="shared" ref="K7:K60" si="4">E6-F6</f>
        <v>0</v>
      </c>
    </row>
    <row r="8" spans="1:11" ht="54" customHeight="1" x14ac:dyDescent="0.2">
      <c r="A8" s="8" t="s">
        <v>5</v>
      </c>
      <c r="B8" s="9">
        <v>104</v>
      </c>
      <c r="C8" s="22">
        <v>227584.9</v>
      </c>
      <c r="D8" s="22">
        <v>249984.9</v>
      </c>
      <c r="E8" s="26">
        <v>143054.9</v>
      </c>
      <c r="F8" s="26">
        <v>143054.9</v>
      </c>
      <c r="G8" s="13">
        <f t="shared" si="0"/>
        <v>0.62857817016858319</v>
      </c>
      <c r="H8" s="13">
        <f t="shared" si="1"/>
        <v>0.57225416415151475</v>
      </c>
      <c r="I8" s="13">
        <f t="shared" si="2"/>
        <v>1</v>
      </c>
      <c r="J8" s="30">
        <f t="shared" si="3"/>
        <v>13946.500000000002</v>
      </c>
      <c r="K8" s="30">
        <f t="shared" si="4"/>
        <v>0</v>
      </c>
    </row>
    <row r="9" spans="1:11" x14ac:dyDescent="0.2">
      <c r="A9" s="8" t="s">
        <v>6</v>
      </c>
      <c r="B9" s="9">
        <v>105</v>
      </c>
      <c r="C9" s="22">
        <v>18.899999999999999</v>
      </c>
      <c r="D9" s="22">
        <v>18.899999999999999</v>
      </c>
      <c r="E9" s="26">
        <v>0</v>
      </c>
      <c r="F9" s="26">
        <v>0</v>
      </c>
      <c r="G9" s="13">
        <f t="shared" ref="G9" si="5">F9/C9</f>
        <v>0</v>
      </c>
      <c r="H9" s="13">
        <f t="shared" ref="H9" si="6">F9/D9</f>
        <v>0</v>
      </c>
      <c r="I9" s="13">
        <v>0</v>
      </c>
      <c r="J9" s="30">
        <f t="shared" si="3"/>
        <v>106930</v>
      </c>
      <c r="K9" s="30">
        <f t="shared" si="4"/>
        <v>0</v>
      </c>
    </row>
    <row r="10" spans="1:11" ht="38.25" x14ac:dyDescent="0.2">
      <c r="A10" s="8" t="s">
        <v>7</v>
      </c>
      <c r="B10" s="9">
        <v>106</v>
      </c>
      <c r="C10" s="22">
        <v>75645.600000000006</v>
      </c>
      <c r="D10" s="22">
        <v>75645.600000000006</v>
      </c>
      <c r="E10" s="26">
        <v>41023.300000000003</v>
      </c>
      <c r="F10" s="26">
        <v>41023.300000000003</v>
      </c>
      <c r="G10" s="13">
        <f t="shared" si="0"/>
        <v>0.54230913628816479</v>
      </c>
      <c r="H10" s="13">
        <f t="shared" si="1"/>
        <v>0.54230913628816479</v>
      </c>
      <c r="I10" s="13">
        <f t="shared" si="2"/>
        <v>1</v>
      </c>
      <c r="J10" s="30">
        <f t="shared" si="3"/>
        <v>18.899999999999999</v>
      </c>
      <c r="K10" s="30">
        <f t="shared" si="4"/>
        <v>0</v>
      </c>
    </row>
    <row r="11" spans="1:11" x14ac:dyDescent="0.2">
      <c r="A11" s="8" t="s">
        <v>62</v>
      </c>
      <c r="B11" s="9">
        <v>107</v>
      </c>
      <c r="C11" s="22">
        <v>10000</v>
      </c>
      <c r="D11" s="22">
        <v>10000</v>
      </c>
      <c r="E11" s="26">
        <v>0</v>
      </c>
      <c r="F11" s="26">
        <v>0</v>
      </c>
      <c r="G11" s="13">
        <f t="shared" si="0"/>
        <v>0</v>
      </c>
      <c r="H11" s="13">
        <f t="shared" si="1"/>
        <v>0</v>
      </c>
      <c r="I11" s="13">
        <v>0</v>
      </c>
      <c r="J11" s="30"/>
      <c r="K11" s="30"/>
    </row>
    <row r="12" spans="1:11" x14ac:dyDescent="0.2">
      <c r="A12" s="8" t="s">
        <v>8</v>
      </c>
      <c r="B12" s="9">
        <v>111</v>
      </c>
      <c r="C12" s="22">
        <v>110000</v>
      </c>
      <c r="D12" s="22">
        <v>33830.1</v>
      </c>
      <c r="E12" s="26">
        <v>0</v>
      </c>
      <c r="F12" s="26">
        <v>0</v>
      </c>
      <c r="G12" s="13">
        <f t="shared" ref="G12" si="7">F12/C12</f>
        <v>0</v>
      </c>
      <c r="H12" s="13">
        <f t="shared" ref="H12" si="8">F12/D12</f>
        <v>0</v>
      </c>
      <c r="I12" s="13">
        <v>0</v>
      </c>
      <c r="J12" s="30">
        <f>D10-E10</f>
        <v>34622.300000000003</v>
      </c>
      <c r="K12" s="30">
        <f>E10-F10</f>
        <v>0</v>
      </c>
    </row>
    <row r="13" spans="1:11" x14ac:dyDescent="0.2">
      <c r="A13" s="8" t="s">
        <v>9</v>
      </c>
      <c r="B13" s="9">
        <v>113</v>
      </c>
      <c r="C13" s="22">
        <v>544642.80000000005</v>
      </c>
      <c r="D13" s="22">
        <v>496871.8</v>
      </c>
      <c r="E13" s="26">
        <v>256446.4</v>
      </c>
      <c r="F13" s="26">
        <v>256191.8</v>
      </c>
      <c r="G13" s="13">
        <f t="shared" si="0"/>
        <v>0.47038499361416319</v>
      </c>
      <c r="H13" s="13">
        <f t="shared" si="1"/>
        <v>0.51560945901940902</v>
      </c>
      <c r="I13" s="13">
        <f t="shared" si="2"/>
        <v>0.99900719994509568</v>
      </c>
      <c r="J13" s="30">
        <f t="shared" si="3"/>
        <v>33830.1</v>
      </c>
      <c r="K13" s="30">
        <f t="shared" si="4"/>
        <v>0</v>
      </c>
    </row>
    <row r="14" spans="1:11" s="3" customFormat="1" ht="25.5" x14ac:dyDescent="0.2">
      <c r="A14" s="10" t="s">
        <v>41</v>
      </c>
      <c r="B14" s="7">
        <v>300</v>
      </c>
      <c r="C14" s="23">
        <f>SUM(C15:C18)</f>
        <v>139183.70000000001</v>
      </c>
      <c r="D14" s="23">
        <f>SUM(D15:D18)</f>
        <v>162377.1</v>
      </c>
      <c r="E14" s="28">
        <f t="shared" ref="E14:F14" si="9">SUM(E15:E18)</f>
        <v>72242.8</v>
      </c>
      <c r="F14" s="28">
        <f t="shared" si="9"/>
        <v>72148.200000000012</v>
      </c>
      <c r="G14" s="12">
        <f t="shared" si="0"/>
        <v>0.51836673403566658</v>
      </c>
      <c r="H14" s="12">
        <f t="shared" si="1"/>
        <v>0.44432496946921707</v>
      </c>
      <c r="I14" s="12">
        <f t="shared" si="2"/>
        <v>0.99869052694524585</v>
      </c>
      <c r="J14" s="30">
        <f t="shared" si="3"/>
        <v>240425.4</v>
      </c>
      <c r="K14" s="30">
        <f t="shared" si="4"/>
        <v>254.60000000000582</v>
      </c>
    </row>
    <row r="15" spans="1:11" x14ac:dyDescent="0.2">
      <c r="A15" s="8" t="s">
        <v>10</v>
      </c>
      <c r="B15" s="9">
        <v>304</v>
      </c>
      <c r="C15" s="22">
        <v>10264.700000000001</v>
      </c>
      <c r="D15" s="22">
        <v>10264.700000000001</v>
      </c>
      <c r="E15" s="26">
        <v>5061.8999999999996</v>
      </c>
      <c r="F15" s="26">
        <v>4967.3</v>
      </c>
      <c r="G15" s="13">
        <f t="shared" si="0"/>
        <v>0.48392062115794909</v>
      </c>
      <c r="H15" s="13">
        <f t="shared" si="1"/>
        <v>0.48392062115794909</v>
      </c>
      <c r="I15" s="13">
        <f t="shared" si="2"/>
        <v>0.98131136529761565</v>
      </c>
      <c r="J15" s="30">
        <f t="shared" si="3"/>
        <v>90134.3</v>
      </c>
      <c r="K15" s="30">
        <f t="shared" si="4"/>
        <v>94.599999999991269</v>
      </c>
    </row>
    <row r="16" spans="1:11" x14ac:dyDescent="0.2">
      <c r="A16" s="8" t="s">
        <v>63</v>
      </c>
      <c r="B16" s="9">
        <v>309</v>
      </c>
      <c r="C16" s="22">
        <v>122230</v>
      </c>
      <c r="D16" s="22">
        <v>133099.1</v>
      </c>
      <c r="E16" s="26">
        <v>64753.8</v>
      </c>
      <c r="F16" s="26">
        <v>64753.8</v>
      </c>
      <c r="G16" s="13">
        <f t="shared" si="0"/>
        <v>0.52977010553873849</v>
      </c>
      <c r="H16" s="13">
        <f t="shared" si="1"/>
        <v>0.48650817323332762</v>
      </c>
      <c r="I16" s="13">
        <f t="shared" si="2"/>
        <v>1</v>
      </c>
      <c r="J16" s="30">
        <f t="shared" si="3"/>
        <v>5202.8000000000011</v>
      </c>
      <c r="K16" s="30">
        <f t="shared" si="4"/>
        <v>94.599999999999454</v>
      </c>
    </row>
    <row r="17" spans="1:11" ht="38.25" x14ac:dyDescent="0.2">
      <c r="A17" s="8" t="s">
        <v>65</v>
      </c>
      <c r="B17" s="9">
        <v>310</v>
      </c>
      <c r="C17" s="22">
        <v>0</v>
      </c>
      <c r="D17" s="22">
        <v>308</v>
      </c>
      <c r="E17" s="26">
        <v>0</v>
      </c>
      <c r="F17" s="26">
        <v>0</v>
      </c>
      <c r="G17" s="13">
        <v>0</v>
      </c>
      <c r="H17" s="13">
        <f t="shared" si="1"/>
        <v>0</v>
      </c>
      <c r="I17" s="13">
        <v>0</v>
      </c>
      <c r="J17" s="30"/>
      <c r="K17" s="30"/>
    </row>
    <row r="18" spans="1:11" ht="25.5" x14ac:dyDescent="0.2">
      <c r="A18" s="8" t="s">
        <v>11</v>
      </c>
      <c r="B18" s="9">
        <v>314</v>
      </c>
      <c r="C18" s="22">
        <v>6689</v>
      </c>
      <c r="D18" s="22">
        <v>18705.3</v>
      </c>
      <c r="E18" s="26">
        <v>2427.1</v>
      </c>
      <c r="F18" s="26">
        <v>2427.1</v>
      </c>
      <c r="G18" s="13">
        <f t="shared" si="0"/>
        <v>0.3628494543280012</v>
      </c>
      <c r="H18" s="13">
        <f t="shared" si="1"/>
        <v>0.129754668462949</v>
      </c>
      <c r="I18" s="13">
        <f t="shared" si="2"/>
        <v>1</v>
      </c>
      <c r="J18" s="30">
        <f>D16-E16</f>
        <v>68345.3</v>
      </c>
      <c r="K18" s="30">
        <f>E16-F16</f>
        <v>0</v>
      </c>
    </row>
    <row r="19" spans="1:11" s="3" customFormat="1" x14ac:dyDescent="0.2">
      <c r="A19" s="10" t="s">
        <v>42</v>
      </c>
      <c r="B19" s="7">
        <v>400</v>
      </c>
      <c r="C19" s="23">
        <f>SUM(C20:C25)</f>
        <v>1228170.7000000002</v>
      </c>
      <c r="D19" s="23">
        <f>SUM(D20:D25)</f>
        <v>1591988.4</v>
      </c>
      <c r="E19" s="23">
        <f t="shared" ref="E19:F19" si="10">SUM(E20:E25)</f>
        <v>766550.4</v>
      </c>
      <c r="F19" s="23">
        <f t="shared" si="10"/>
        <v>766333.60000000009</v>
      </c>
      <c r="G19" s="12">
        <f t="shared" si="0"/>
        <v>0.62396342788506509</v>
      </c>
      <c r="H19" s="12">
        <f t="shared" si="1"/>
        <v>0.48136883409451986</v>
      </c>
      <c r="I19" s="12">
        <f t="shared" si="2"/>
        <v>0.99971717450020259</v>
      </c>
      <c r="J19" s="30">
        <f t="shared" si="3"/>
        <v>16278.199999999999</v>
      </c>
      <c r="K19" s="30">
        <f>E18-F18</f>
        <v>0</v>
      </c>
    </row>
    <row r="20" spans="1:11" x14ac:dyDescent="0.2">
      <c r="A20" s="8" t="s">
        <v>12</v>
      </c>
      <c r="B20" s="9">
        <v>401</v>
      </c>
      <c r="C20" s="22">
        <v>2518.1</v>
      </c>
      <c r="D20" s="22">
        <v>7550.4</v>
      </c>
      <c r="E20" s="26">
        <v>1759.5</v>
      </c>
      <c r="F20" s="26">
        <v>1585.7</v>
      </c>
      <c r="G20" s="13">
        <f t="shared" ref="G20" si="11">F20/C20</f>
        <v>0.62972082125412021</v>
      </c>
      <c r="H20" s="13">
        <f t="shared" ref="H20" si="12">F20/D20</f>
        <v>0.21001536342445434</v>
      </c>
      <c r="I20" s="13">
        <f t="shared" ref="I20" si="13">F20/E20</f>
        <v>0.90122193805058259</v>
      </c>
      <c r="J20" s="30">
        <f t="shared" si="3"/>
        <v>825437.99999999988</v>
      </c>
      <c r="K20" s="30">
        <f t="shared" si="4"/>
        <v>216.79999999993015</v>
      </c>
    </row>
    <row r="21" spans="1:11" x14ac:dyDescent="0.2">
      <c r="A21" s="8" t="s">
        <v>13</v>
      </c>
      <c r="B21" s="9">
        <v>405</v>
      </c>
      <c r="C21" s="22">
        <v>16653.599999999999</v>
      </c>
      <c r="D21" s="22">
        <v>16653.599999999999</v>
      </c>
      <c r="E21" s="26">
        <v>3789.4</v>
      </c>
      <c r="F21" s="26">
        <v>3789.4</v>
      </c>
      <c r="G21" s="13">
        <f t="shared" si="0"/>
        <v>0.22754239323629727</v>
      </c>
      <c r="H21" s="13">
        <f t="shared" si="1"/>
        <v>0.22754239323629727</v>
      </c>
      <c r="I21" s="13">
        <f t="shared" si="2"/>
        <v>1</v>
      </c>
      <c r="J21" s="30">
        <f t="shared" si="3"/>
        <v>5790.9</v>
      </c>
      <c r="K21" s="30">
        <f t="shared" si="4"/>
        <v>173.79999999999995</v>
      </c>
    </row>
    <row r="22" spans="1:11" x14ac:dyDescent="0.2">
      <c r="A22" s="8" t="s">
        <v>14</v>
      </c>
      <c r="B22" s="9">
        <v>408</v>
      </c>
      <c r="C22" s="22">
        <v>192194.2</v>
      </c>
      <c r="D22" s="22">
        <v>293194.2</v>
      </c>
      <c r="E22" s="26">
        <v>188534.6</v>
      </c>
      <c r="F22" s="26">
        <v>188534.6</v>
      </c>
      <c r="G22" s="13">
        <f t="shared" si="0"/>
        <v>0.98095884267059041</v>
      </c>
      <c r="H22" s="13">
        <f t="shared" si="1"/>
        <v>0.64303659485760634</v>
      </c>
      <c r="I22" s="13">
        <f t="shared" si="2"/>
        <v>1</v>
      </c>
      <c r="J22" s="30">
        <f t="shared" si="3"/>
        <v>12864.199999999999</v>
      </c>
      <c r="K22" s="30">
        <f t="shared" si="4"/>
        <v>0</v>
      </c>
    </row>
    <row r="23" spans="1:11" x14ac:dyDescent="0.2">
      <c r="A23" s="8" t="s">
        <v>15</v>
      </c>
      <c r="B23" s="9">
        <v>409</v>
      </c>
      <c r="C23" s="22">
        <v>608477.6</v>
      </c>
      <c r="D23" s="22">
        <v>892278.7</v>
      </c>
      <c r="E23" s="26">
        <v>426151.9</v>
      </c>
      <c r="F23" s="26">
        <v>426151.9</v>
      </c>
      <c r="G23" s="13">
        <f t="shared" si="0"/>
        <v>0.70035758095285683</v>
      </c>
      <c r="H23" s="13">
        <f t="shared" si="1"/>
        <v>0.4775995437300028</v>
      </c>
      <c r="I23" s="13">
        <f t="shared" si="2"/>
        <v>1</v>
      </c>
      <c r="J23" s="30">
        <f t="shared" si="3"/>
        <v>104659.6</v>
      </c>
      <c r="K23" s="30">
        <f t="shared" si="4"/>
        <v>0</v>
      </c>
    </row>
    <row r="24" spans="1:11" x14ac:dyDescent="0.2">
      <c r="A24" s="8" t="s">
        <v>16</v>
      </c>
      <c r="B24" s="9">
        <v>410</v>
      </c>
      <c r="C24" s="22">
        <v>50889.3</v>
      </c>
      <c r="D24" s="22">
        <v>74640.399999999994</v>
      </c>
      <c r="E24" s="26">
        <v>2901.1</v>
      </c>
      <c r="F24" s="26">
        <v>2901.1</v>
      </c>
      <c r="G24" s="13">
        <f t="shared" si="0"/>
        <v>5.7008054738422416E-2</v>
      </c>
      <c r="H24" s="13">
        <f t="shared" si="1"/>
        <v>3.8867690955568301E-2</v>
      </c>
      <c r="I24" s="13">
        <f t="shared" si="2"/>
        <v>1</v>
      </c>
      <c r="J24" s="30">
        <f t="shared" si="3"/>
        <v>466126.79999999993</v>
      </c>
      <c r="K24" s="30">
        <f t="shared" si="4"/>
        <v>0</v>
      </c>
    </row>
    <row r="25" spans="1:11" x14ac:dyDescent="0.2">
      <c r="A25" s="8" t="s">
        <v>17</v>
      </c>
      <c r="B25" s="9">
        <v>412</v>
      </c>
      <c r="C25" s="22">
        <v>357437.9</v>
      </c>
      <c r="D25" s="22">
        <v>307671.09999999998</v>
      </c>
      <c r="E25" s="26">
        <v>143413.9</v>
      </c>
      <c r="F25" s="26">
        <v>143370.9</v>
      </c>
      <c r="G25" s="13">
        <f t="shared" si="0"/>
        <v>0.40110715735516572</v>
      </c>
      <c r="H25" s="13">
        <f t="shared" si="1"/>
        <v>0.4659875431914145</v>
      </c>
      <c r="I25" s="13">
        <f t="shared" si="2"/>
        <v>0.99970016853317567</v>
      </c>
      <c r="J25" s="30">
        <f t="shared" si="3"/>
        <v>71739.299999999988</v>
      </c>
      <c r="K25" s="30">
        <f t="shared" si="4"/>
        <v>0</v>
      </c>
    </row>
    <row r="26" spans="1:11" s="3" customFormat="1" x14ac:dyDescent="0.2">
      <c r="A26" s="10" t="s">
        <v>43</v>
      </c>
      <c r="B26" s="7">
        <v>500</v>
      </c>
      <c r="C26" s="23">
        <f>SUM(C27:C30)</f>
        <v>788471.6</v>
      </c>
      <c r="D26" s="23">
        <f>SUM(D27:D30)</f>
        <v>999276.8</v>
      </c>
      <c r="E26" s="28">
        <f t="shared" ref="E26:F26" si="14">SUM(E27:E30)</f>
        <v>328055.10000000003</v>
      </c>
      <c r="F26" s="28">
        <f t="shared" si="14"/>
        <v>324292.60000000003</v>
      </c>
      <c r="G26" s="12">
        <f t="shared" si="0"/>
        <v>0.41129268321141821</v>
      </c>
      <c r="H26" s="12">
        <f t="shared" si="1"/>
        <v>0.32452729814201631</v>
      </c>
      <c r="I26" s="12">
        <f t="shared" si="2"/>
        <v>0.98853089008523265</v>
      </c>
      <c r="J26" s="30">
        <f t="shared" si="3"/>
        <v>164257.19999999998</v>
      </c>
      <c r="K26" s="30">
        <f t="shared" si="4"/>
        <v>43</v>
      </c>
    </row>
    <row r="27" spans="1:11" x14ac:dyDescent="0.2">
      <c r="A27" s="8" t="s">
        <v>18</v>
      </c>
      <c r="B27" s="9">
        <v>501</v>
      </c>
      <c r="C27" s="22">
        <v>140907.5</v>
      </c>
      <c r="D27" s="22">
        <v>136396.20000000001</v>
      </c>
      <c r="E27" s="26">
        <v>16081.1</v>
      </c>
      <c r="F27" s="26">
        <v>15011.5</v>
      </c>
      <c r="G27" s="13">
        <f t="shared" si="0"/>
        <v>0.10653442861451662</v>
      </c>
      <c r="H27" s="13">
        <f t="shared" si="1"/>
        <v>0.11005805147064214</v>
      </c>
      <c r="I27" s="13">
        <f t="shared" si="2"/>
        <v>0.93348713707395636</v>
      </c>
      <c r="J27" s="30">
        <f t="shared" si="3"/>
        <v>671221.7</v>
      </c>
      <c r="K27" s="30">
        <f t="shared" si="4"/>
        <v>3762.5</v>
      </c>
    </row>
    <row r="28" spans="1:11" x14ac:dyDescent="0.2">
      <c r="A28" s="8" t="s">
        <v>19</v>
      </c>
      <c r="B28" s="9">
        <v>502</v>
      </c>
      <c r="C28" s="22">
        <v>105683</v>
      </c>
      <c r="D28" s="22">
        <v>120684.5</v>
      </c>
      <c r="E28" s="26">
        <v>44633.599999999999</v>
      </c>
      <c r="F28" s="26">
        <v>41946.7</v>
      </c>
      <c r="G28" s="13">
        <f t="shared" si="0"/>
        <v>0.3969105721828487</v>
      </c>
      <c r="H28" s="13">
        <f t="shared" si="1"/>
        <v>0.34757321777030187</v>
      </c>
      <c r="I28" s="13">
        <f t="shared" si="2"/>
        <v>0.93980095712646972</v>
      </c>
      <c r="J28" s="30">
        <f t="shared" si="3"/>
        <v>120315.1</v>
      </c>
      <c r="K28" s="30">
        <f t="shared" si="4"/>
        <v>1069.6000000000004</v>
      </c>
    </row>
    <row r="29" spans="1:11" x14ac:dyDescent="0.2">
      <c r="A29" s="8" t="s">
        <v>20</v>
      </c>
      <c r="B29" s="9">
        <v>503</v>
      </c>
      <c r="C29" s="22">
        <v>480524.7</v>
      </c>
      <c r="D29" s="22">
        <v>680836.6</v>
      </c>
      <c r="E29" s="26">
        <v>233811.20000000001</v>
      </c>
      <c r="F29" s="26">
        <v>233811.20000000001</v>
      </c>
      <c r="G29" s="13">
        <f t="shared" si="0"/>
        <v>0.48657477961070472</v>
      </c>
      <c r="H29" s="13">
        <f t="shared" si="1"/>
        <v>0.34341749547541955</v>
      </c>
      <c r="I29" s="13">
        <f t="shared" si="2"/>
        <v>1</v>
      </c>
      <c r="J29" s="30">
        <f t="shared" si="3"/>
        <v>76050.899999999994</v>
      </c>
      <c r="K29" s="30">
        <f t="shared" si="4"/>
        <v>2686.9000000000015</v>
      </c>
    </row>
    <row r="30" spans="1:11" ht="25.5" x14ac:dyDescent="0.2">
      <c r="A30" s="8" t="s">
        <v>21</v>
      </c>
      <c r="B30" s="9">
        <v>505</v>
      </c>
      <c r="C30" s="22">
        <v>61356.4</v>
      </c>
      <c r="D30" s="22">
        <v>61359.5</v>
      </c>
      <c r="E30" s="26">
        <v>33529.199999999997</v>
      </c>
      <c r="F30" s="26">
        <v>33523.199999999997</v>
      </c>
      <c r="G30" s="13">
        <f t="shared" si="0"/>
        <v>0.54636843100312271</v>
      </c>
      <c r="H30" s="13">
        <f t="shared" si="1"/>
        <v>0.54634082741873702</v>
      </c>
      <c r="I30" s="13">
        <f t="shared" si="2"/>
        <v>0.9998210515013779</v>
      </c>
      <c r="J30" s="30">
        <f t="shared" si="3"/>
        <v>447025.39999999997</v>
      </c>
      <c r="K30" s="30">
        <f t="shared" si="4"/>
        <v>0</v>
      </c>
    </row>
    <row r="31" spans="1:11" s="3" customFormat="1" x14ac:dyDescent="0.2">
      <c r="A31" s="1" t="s">
        <v>44</v>
      </c>
      <c r="B31" s="7">
        <v>600</v>
      </c>
      <c r="C31" s="23">
        <f>SUM(C32)</f>
        <v>221</v>
      </c>
      <c r="D31" s="23">
        <f>SUM(D32)</f>
        <v>221</v>
      </c>
      <c r="E31" s="23">
        <f t="shared" ref="E31:F31" si="15">SUM(E32)</f>
        <v>149</v>
      </c>
      <c r="F31" s="23">
        <f t="shared" si="15"/>
        <v>0</v>
      </c>
      <c r="G31" s="12">
        <f t="shared" ref="G31:G32" si="16">F31/C31</f>
        <v>0</v>
      </c>
      <c r="H31" s="12">
        <f t="shared" ref="H31:H32" si="17">F31/D31</f>
        <v>0</v>
      </c>
      <c r="I31" s="12">
        <f t="shared" ref="I31:I32" si="18">F31/E31</f>
        <v>0</v>
      </c>
      <c r="J31" s="30">
        <f t="shared" si="3"/>
        <v>27830.300000000003</v>
      </c>
      <c r="K31" s="30">
        <f t="shared" si="4"/>
        <v>6</v>
      </c>
    </row>
    <row r="32" spans="1:11" ht="25.5" x14ac:dyDescent="0.2">
      <c r="A32" s="8" t="s">
        <v>22</v>
      </c>
      <c r="B32" s="9">
        <v>605</v>
      </c>
      <c r="C32" s="22">
        <v>221</v>
      </c>
      <c r="D32" s="22">
        <v>221</v>
      </c>
      <c r="E32" s="26">
        <v>149</v>
      </c>
      <c r="F32" s="26">
        <v>0</v>
      </c>
      <c r="G32" s="13">
        <f t="shared" si="16"/>
        <v>0</v>
      </c>
      <c r="H32" s="13">
        <f t="shared" si="17"/>
        <v>0</v>
      </c>
      <c r="I32" s="13">
        <f t="shared" si="18"/>
        <v>0</v>
      </c>
      <c r="J32" s="30">
        <f t="shared" si="3"/>
        <v>72</v>
      </c>
      <c r="K32" s="30">
        <f t="shared" si="4"/>
        <v>149</v>
      </c>
    </row>
    <row r="33" spans="1:11" s="3" customFormat="1" x14ac:dyDescent="0.2">
      <c r="A33" s="10" t="s">
        <v>46</v>
      </c>
      <c r="B33" s="7">
        <v>700</v>
      </c>
      <c r="C33" s="23">
        <f>SUM(C34:C38)</f>
        <v>5893107.2000000002</v>
      </c>
      <c r="D33" s="23">
        <f>SUM(D34:D38)</f>
        <v>6840746.5</v>
      </c>
      <c r="E33" s="28">
        <f t="shared" ref="E33:F33" si="19">SUM(E34:E38)</f>
        <v>2841810.3</v>
      </c>
      <c r="F33" s="28">
        <f t="shared" si="19"/>
        <v>2822339.5</v>
      </c>
      <c r="G33" s="12">
        <f t="shared" si="0"/>
        <v>0.47892213805308004</v>
      </c>
      <c r="H33" s="12">
        <f t="shared" si="1"/>
        <v>0.41257770624887213</v>
      </c>
      <c r="I33" s="12">
        <f t="shared" si="2"/>
        <v>0.99314845188646128</v>
      </c>
      <c r="J33" s="30">
        <f t="shared" si="3"/>
        <v>72</v>
      </c>
      <c r="K33" s="30">
        <f t="shared" si="4"/>
        <v>149</v>
      </c>
    </row>
    <row r="34" spans="1:11" x14ac:dyDescent="0.2">
      <c r="A34" s="8" t="s">
        <v>23</v>
      </c>
      <c r="B34" s="9">
        <v>701</v>
      </c>
      <c r="C34" s="22">
        <v>1840768.2</v>
      </c>
      <c r="D34" s="22">
        <v>1832799.6</v>
      </c>
      <c r="E34" s="26">
        <v>913866.1</v>
      </c>
      <c r="F34" s="26">
        <v>908648.2</v>
      </c>
      <c r="G34" s="13">
        <f t="shared" si="0"/>
        <v>0.49362445526818638</v>
      </c>
      <c r="H34" s="13">
        <f t="shared" si="1"/>
        <v>0.49577062325853843</v>
      </c>
      <c r="I34" s="13">
        <f t="shared" si="2"/>
        <v>0.99429030139098051</v>
      </c>
      <c r="J34" s="30">
        <f t="shared" si="3"/>
        <v>3998936.2</v>
      </c>
      <c r="K34" s="30">
        <f t="shared" si="4"/>
        <v>19470.799999999814</v>
      </c>
    </row>
    <row r="35" spans="1:11" x14ac:dyDescent="0.2">
      <c r="A35" s="8" t="s">
        <v>24</v>
      </c>
      <c r="B35" s="9">
        <v>702</v>
      </c>
      <c r="C35" s="22">
        <v>3545339.6</v>
      </c>
      <c r="D35" s="22">
        <v>3790362.9</v>
      </c>
      <c r="E35" s="26">
        <v>1591728.9</v>
      </c>
      <c r="F35" s="26">
        <v>1578507.8</v>
      </c>
      <c r="G35" s="13">
        <f t="shared" si="0"/>
        <v>0.44523458345146966</v>
      </c>
      <c r="H35" s="13">
        <f t="shared" si="1"/>
        <v>0.41645294702520441</v>
      </c>
      <c r="I35" s="13">
        <f t="shared" si="2"/>
        <v>0.99169387450337809</v>
      </c>
      <c r="J35" s="30">
        <f t="shared" si="3"/>
        <v>918933.50000000012</v>
      </c>
      <c r="K35" s="30">
        <f t="shared" si="4"/>
        <v>5217.9000000000233</v>
      </c>
    </row>
    <row r="36" spans="1:11" x14ac:dyDescent="0.2">
      <c r="A36" s="8" t="s">
        <v>25</v>
      </c>
      <c r="B36" s="9">
        <v>703</v>
      </c>
      <c r="C36" s="22">
        <v>300735.40000000002</v>
      </c>
      <c r="D36" s="22">
        <v>340029.8</v>
      </c>
      <c r="E36" s="26">
        <v>184953.8</v>
      </c>
      <c r="F36" s="26">
        <v>184397.4</v>
      </c>
      <c r="G36" s="13">
        <f t="shared" si="0"/>
        <v>0.61315495282564003</v>
      </c>
      <c r="H36" s="13">
        <f t="shared" si="1"/>
        <v>0.54229776331368607</v>
      </c>
      <c r="I36" s="13">
        <f t="shared" si="2"/>
        <v>0.99699168116578307</v>
      </c>
      <c r="J36" s="30">
        <f t="shared" si="3"/>
        <v>2198634</v>
      </c>
      <c r="K36" s="30">
        <f t="shared" si="4"/>
        <v>13221.09999999986</v>
      </c>
    </row>
    <row r="37" spans="1:11" x14ac:dyDescent="0.2">
      <c r="A37" s="8" t="s">
        <v>26</v>
      </c>
      <c r="B37" s="9">
        <v>707</v>
      </c>
      <c r="C37" s="22">
        <v>73809.399999999994</v>
      </c>
      <c r="D37" s="22">
        <v>584612.69999999995</v>
      </c>
      <c r="E37" s="26">
        <v>22450.7</v>
      </c>
      <c r="F37" s="26">
        <v>22167.9</v>
      </c>
      <c r="G37" s="13">
        <f t="shared" si="0"/>
        <v>0.30033979411836437</v>
      </c>
      <c r="H37" s="13">
        <f t="shared" si="1"/>
        <v>3.7918950443601385E-2</v>
      </c>
      <c r="I37" s="13">
        <f t="shared" si="2"/>
        <v>0.98740351080367206</v>
      </c>
      <c r="J37" s="30">
        <f t="shared" si="3"/>
        <v>155076</v>
      </c>
      <c r="K37" s="30">
        <f t="shared" si="4"/>
        <v>556.39999999999418</v>
      </c>
    </row>
    <row r="38" spans="1:11" x14ac:dyDescent="0.2">
      <c r="A38" s="8" t="s">
        <v>27</v>
      </c>
      <c r="B38" s="9">
        <v>709</v>
      </c>
      <c r="C38" s="22">
        <v>132454.6</v>
      </c>
      <c r="D38" s="22">
        <v>292941.5</v>
      </c>
      <c r="E38" s="26">
        <v>128810.8</v>
      </c>
      <c r="F38" s="26">
        <v>128618.2</v>
      </c>
      <c r="G38" s="13">
        <f t="shared" si="0"/>
        <v>0.97103611350606167</v>
      </c>
      <c r="H38" s="13">
        <f t="shared" si="1"/>
        <v>0.43905762754679689</v>
      </c>
      <c r="I38" s="13">
        <f t="shared" si="2"/>
        <v>0.99850478376036789</v>
      </c>
      <c r="J38" s="30">
        <f t="shared" si="3"/>
        <v>562162</v>
      </c>
      <c r="K38" s="30">
        <f t="shared" si="4"/>
        <v>282.79999999999927</v>
      </c>
    </row>
    <row r="39" spans="1:11" s="3" customFormat="1" x14ac:dyDescent="0.2">
      <c r="A39" s="14" t="s">
        <v>45</v>
      </c>
      <c r="B39" s="7">
        <v>800</v>
      </c>
      <c r="C39" s="23">
        <f>SUM(C40:C41)</f>
        <v>213495.5</v>
      </c>
      <c r="D39" s="23">
        <f>SUM(D40:D41)</f>
        <v>214048.5</v>
      </c>
      <c r="E39" s="23">
        <f t="shared" ref="E39:F39" si="20">SUM(E40:E41)</f>
        <v>110328.59999999999</v>
      </c>
      <c r="F39" s="23">
        <f t="shared" si="20"/>
        <v>109775.59999999999</v>
      </c>
      <c r="G39" s="12">
        <f t="shared" si="0"/>
        <v>0.51418226613675699</v>
      </c>
      <c r="H39" s="12">
        <f t="shared" si="1"/>
        <v>0.5128538625591863</v>
      </c>
      <c r="I39" s="12">
        <f t="shared" si="2"/>
        <v>0.99498770037868689</v>
      </c>
      <c r="J39" s="30">
        <f t="shared" si="3"/>
        <v>164130.70000000001</v>
      </c>
      <c r="K39" s="30">
        <f t="shared" si="4"/>
        <v>192.60000000000582</v>
      </c>
    </row>
    <row r="40" spans="1:11" x14ac:dyDescent="0.2">
      <c r="A40" s="8" t="s">
        <v>28</v>
      </c>
      <c r="B40" s="9">
        <v>801</v>
      </c>
      <c r="C40" s="22">
        <v>207590.3</v>
      </c>
      <c r="D40" s="22">
        <v>208143.3</v>
      </c>
      <c r="E40" s="26">
        <v>107285.2</v>
      </c>
      <c r="F40" s="26">
        <v>106732.2</v>
      </c>
      <c r="G40" s="13">
        <f t="shared" si="0"/>
        <v>0.51414830076357132</v>
      </c>
      <c r="H40" s="13">
        <f t="shared" si="1"/>
        <v>0.51278229950231402</v>
      </c>
      <c r="I40" s="13">
        <f t="shared" si="2"/>
        <v>0.99484551457237347</v>
      </c>
      <c r="J40" s="30">
        <f t="shared" si="3"/>
        <v>103719.90000000001</v>
      </c>
      <c r="K40" s="30">
        <f t="shared" si="4"/>
        <v>553</v>
      </c>
    </row>
    <row r="41" spans="1:11" ht="22.5" customHeight="1" x14ac:dyDescent="0.2">
      <c r="A41" s="8" t="s">
        <v>29</v>
      </c>
      <c r="B41" s="9">
        <v>804</v>
      </c>
      <c r="C41" s="22">
        <v>5905.2</v>
      </c>
      <c r="D41" s="22">
        <v>5905.2</v>
      </c>
      <c r="E41" s="26">
        <v>3043.4</v>
      </c>
      <c r="F41" s="26">
        <v>3043.4</v>
      </c>
      <c r="G41" s="13">
        <f t="shared" si="0"/>
        <v>0.51537627853417334</v>
      </c>
      <c r="H41" s="13">
        <f t="shared" si="1"/>
        <v>0.51537627853417334</v>
      </c>
      <c r="I41" s="13">
        <f t="shared" si="2"/>
        <v>1</v>
      </c>
      <c r="J41" s="30">
        <f t="shared" si="3"/>
        <v>100858.09999999999</v>
      </c>
      <c r="K41" s="30">
        <f t="shared" si="4"/>
        <v>553</v>
      </c>
    </row>
    <row r="42" spans="1:11" s="3" customFormat="1" x14ac:dyDescent="0.2">
      <c r="A42" s="15" t="s">
        <v>47</v>
      </c>
      <c r="B42" s="7">
        <v>900</v>
      </c>
      <c r="C42" s="23">
        <f>SUM(C43)</f>
        <v>5521.4</v>
      </c>
      <c r="D42" s="23">
        <f>SUM(D43)</f>
        <v>5521.4</v>
      </c>
      <c r="E42" s="23">
        <f t="shared" ref="E42:F42" si="21">SUM(E43)</f>
        <v>288.89999999999998</v>
      </c>
      <c r="F42" s="23">
        <f t="shared" si="21"/>
        <v>288.89999999999998</v>
      </c>
      <c r="G42" s="12">
        <f t="shared" ref="G42:G43" si="22">F42/C42</f>
        <v>5.2323686021661174E-2</v>
      </c>
      <c r="H42" s="12">
        <f t="shared" ref="H42:H43" si="23">F42/D42</f>
        <v>5.2323686021661174E-2</v>
      </c>
      <c r="I42" s="12">
        <f t="shared" ref="I42:I43" si="24">F42/E42</f>
        <v>1</v>
      </c>
      <c r="J42" s="30">
        <f t="shared" si="3"/>
        <v>2861.7999999999997</v>
      </c>
      <c r="K42" s="30">
        <f t="shared" si="4"/>
        <v>0</v>
      </c>
    </row>
    <row r="43" spans="1:11" x14ac:dyDescent="0.2">
      <c r="A43" s="8" t="s">
        <v>30</v>
      </c>
      <c r="B43" s="9">
        <v>909</v>
      </c>
      <c r="C43" s="22">
        <v>5521.4</v>
      </c>
      <c r="D43" s="22">
        <v>5521.4</v>
      </c>
      <c r="E43" s="26">
        <v>288.89999999999998</v>
      </c>
      <c r="F43" s="26">
        <v>288.89999999999998</v>
      </c>
      <c r="G43" s="13">
        <f t="shared" si="22"/>
        <v>5.2323686021661174E-2</v>
      </c>
      <c r="H43" s="13">
        <f t="shared" si="23"/>
        <v>5.2323686021661174E-2</v>
      </c>
      <c r="I43" s="13">
        <f t="shared" si="24"/>
        <v>1</v>
      </c>
      <c r="J43" s="30">
        <f t="shared" si="3"/>
        <v>5232.5</v>
      </c>
      <c r="K43" s="30">
        <f t="shared" si="4"/>
        <v>0</v>
      </c>
    </row>
    <row r="44" spans="1:11" s="3" customFormat="1" x14ac:dyDescent="0.2">
      <c r="A44" s="16" t="s">
        <v>48</v>
      </c>
      <c r="B44" s="7">
        <v>1000</v>
      </c>
      <c r="C44" s="23">
        <f>SUM(C45:C49)</f>
        <v>417140.9</v>
      </c>
      <c r="D44" s="23">
        <f>SUM(D45:D49)</f>
        <v>433895.19999999995</v>
      </c>
      <c r="E44" s="28">
        <f t="shared" ref="E44:F44" si="25">SUM(E45:E49)</f>
        <v>172934.90000000002</v>
      </c>
      <c r="F44" s="23">
        <f t="shared" si="25"/>
        <v>168697.09999999998</v>
      </c>
      <c r="G44" s="12">
        <f t="shared" si="0"/>
        <v>0.40441275358038486</v>
      </c>
      <c r="H44" s="12">
        <f t="shared" si="1"/>
        <v>0.38879687998392237</v>
      </c>
      <c r="I44" s="12">
        <f t="shared" si="2"/>
        <v>0.97549482493123107</v>
      </c>
      <c r="J44" s="30">
        <f t="shared" si="3"/>
        <v>5232.5</v>
      </c>
      <c r="K44" s="30">
        <f t="shared" si="4"/>
        <v>0</v>
      </c>
    </row>
    <row r="45" spans="1:11" x14ac:dyDescent="0.2">
      <c r="A45" s="8" t="s">
        <v>31</v>
      </c>
      <c r="B45" s="9">
        <v>1001</v>
      </c>
      <c r="C45" s="22">
        <v>8361.5</v>
      </c>
      <c r="D45" s="22">
        <v>8265.7999999999993</v>
      </c>
      <c r="E45" s="26">
        <v>3248.7</v>
      </c>
      <c r="F45" s="26">
        <v>3248.7</v>
      </c>
      <c r="G45" s="13">
        <f t="shared" si="0"/>
        <v>0.38853076601088321</v>
      </c>
      <c r="H45" s="13">
        <f t="shared" si="1"/>
        <v>0.39302910789034334</v>
      </c>
      <c r="I45" s="13">
        <f t="shared" si="2"/>
        <v>1</v>
      </c>
      <c r="J45" s="30">
        <f t="shared" si="3"/>
        <v>260960.29999999993</v>
      </c>
      <c r="K45" s="30">
        <f t="shared" si="4"/>
        <v>4237.8000000000466</v>
      </c>
    </row>
    <row r="46" spans="1:11" x14ac:dyDescent="0.2">
      <c r="A46" s="8" t="s">
        <v>32</v>
      </c>
      <c r="B46" s="9">
        <v>1002</v>
      </c>
      <c r="C46" s="22">
        <v>28672.799999999999</v>
      </c>
      <c r="D46" s="22">
        <v>29432.6</v>
      </c>
      <c r="E46" s="26">
        <v>16862.7</v>
      </c>
      <c r="F46" s="26">
        <v>16862.7</v>
      </c>
      <c r="G46" s="13">
        <f t="shared" si="0"/>
        <v>0.58810789319494439</v>
      </c>
      <c r="H46" s="13">
        <f t="shared" si="1"/>
        <v>0.57292593926462498</v>
      </c>
      <c r="I46" s="13">
        <f t="shared" si="2"/>
        <v>1</v>
      </c>
      <c r="J46" s="30">
        <f t="shared" si="3"/>
        <v>5017.0999999999995</v>
      </c>
      <c r="K46" s="30">
        <f t="shared" si="4"/>
        <v>0</v>
      </c>
    </row>
    <row r="47" spans="1:11" x14ac:dyDescent="0.2">
      <c r="A47" s="8" t="s">
        <v>33</v>
      </c>
      <c r="B47" s="9">
        <v>1003</v>
      </c>
      <c r="C47" s="22">
        <v>19071.400000000001</v>
      </c>
      <c r="D47" s="22">
        <v>24935.7</v>
      </c>
      <c r="E47" s="26">
        <v>3846.5</v>
      </c>
      <c r="F47" s="26">
        <v>3846.5</v>
      </c>
      <c r="G47" s="13">
        <f t="shared" si="0"/>
        <v>0.20168944073324452</v>
      </c>
      <c r="H47" s="13">
        <f t="shared" si="1"/>
        <v>0.15425674835677361</v>
      </c>
      <c r="I47" s="13">
        <f t="shared" si="2"/>
        <v>1</v>
      </c>
      <c r="J47" s="30">
        <f t="shared" si="3"/>
        <v>12569.899999999998</v>
      </c>
      <c r="K47" s="30">
        <f t="shared" si="4"/>
        <v>0</v>
      </c>
    </row>
    <row r="48" spans="1:11" x14ac:dyDescent="0.2">
      <c r="A48" s="8" t="s">
        <v>34</v>
      </c>
      <c r="B48" s="9">
        <v>1004</v>
      </c>
      <c r="C48" s="22">
        <v>209802</v>
      </c>
      <c r="D48" s="22">
        <v>220692</v>
      </c>
      <c r="E48" s="26">
        <v>72303.3</v>
      </c>
      <c r="F48" s="26">
        <v>71276.5</v>
      </c>
      <c r="G48" s="13">
        <f t="shared" si="0"/>
        <v>0.33973222371569384</v>
      </c>
      <c r="H48" s="13">
        <f t="shared" si="1"/>
        <v>0.32296820908777846</v>
      </c>
      <c r="I48" s="13">
        <f t="shared" si="2"/>
        <v>0.9857987118153666</v>
      </c>
      <c r="J48" s="30">
        <f t="shared" si="3"/>
        <v>21089.200000000001</v>
      </c>
      <c r="K48" s="30">
        <f t="shared" si="4"/>
        <v>0</v>
      </c>
    </row>
    <row r="49" spans="1:11" x14ac:dyDescent="0.2">
      <c r="A49" s="8" t="s">
        <v>35</v>
      </c>
      <c r="B49" s="9">
        <v>1006</v>
      </c>
      <c r="C49" s="22">
        <v>151233.20000000001</v>
      </c>
      <c r="D49" s="22">
        <v>150569.1</v>
      </c>
      <c r="E49" s="26">
        <v>76673.7</v>
      </c>
      <c r="F49" s="26">
        <v>73462.7</v>
      </c>
      <c r="G49" s="13">
        <f t="shared" si="0"/>
        <v>0.48575775689465006</v>
      </c>
      <c r="H49" s="13">
        <f t="shared" si="1"/>
        <v>0.48790023982344316</v>
      </c>
      <c r="I49" s="13">
        <f t="shared" si="2"/>
        <v>0.95812123322599541</v>
      </c>
      <c r="J49" s="30">
        <f t="shared" si="3"/>
        <v>148388.70000000001</v>
      </c>
      <c r="K49" s="30">
        <f t="shared" si="4"/>
        <v>1026.8000000000029</v>
      </c>
    </row>
    <row r="50" spans="1:11" s="3" customFormat="1" x14ac:dyDescent="0.2">
      <c r="A50" s="10" t="s">
        <v>49</v>
      </c>
      <c r="B50" s="7">
        <v>1100</v>
      </c>
      <c r="C50" s="23">
        <f>SUM(C51:C54)</f>
        <v>203674.3</v>
      </c>
      <c r="D50" s="23">
        <f>SUM(D51:D54)</f>
        <v>204300.30000000002</v>
      </c>
      <c r="E50" s="23">
        <f t="shared" ref="E50:F50" si="26">SUM(E51:E54)</f>
        <v>109305.59999999999</v>
      </c>
      <c r="F50" s="23">
        <f t="shared" si="26"/>
        <v>108755.5</v>
      </c>
      <c r="G50" s="12">
        <f t="shared" si="0"/>
        <v>0.533967712175763</v>
      </c>
      <c r="H50" s="12">
        <f t="shared" si="1"/>
        <v>0.53233157268981002</v>
      </c>
      <c r="I50" s="12">
        <f t="shared" si="2"/>
        <v>0.99496732097898011</v>
      </c>
      <c r="J50" s="30">
        <f t="shared" si="3"/>
        <v>73895.400000000009</v>
      </c>
      <c r="K50" s="30">
        <f t="shared" si="4"/>
        <v>3211</v>
      </c>
    </row>
    <row r="51" spans="1:11" x14ac:dyDescent="0.2">
      <c r="A51" s="8" t="s">
        <v>36</v>
      </c>
      <c r="B51" s="9">
        <v>1101</v>
      </c>
      <c r="C51" s="22">
        <v>179882.6</v>
      </c>
      <c r="D51" s="22">
        <v>180932.7</v>
      </c>
      <c r="E51" s="26">
        <v>96312.9</v>
      </c>
      <c r="F51" s="26">
        <v>95762.8</v>
      </c>
      <c r="G51" s="13">
        <f t="shared" si="0"/>
        <v>0.53236277438729485</v>
      </c>
      <c r="H51" s="13">
        <f t="shared" si="1"/>
        <v>0.52927303909133061</v>
      </c>
      <c r="I51" s="13">
        <f t="shared" si="2"/>
        <v>0.9942884078872094</v>
      </c>
      <c r="J51" s="30">
        <f t="shared" si="3"/>
        <v>94994.700000000026</v>
      </c>
      <c r="K51" s="30">
        <f t="shared" si="4"/>
        <v>550.09999999999127</v>
      </c>
    </row>
    <row r="52" spans="1:11" hidden="1" x14ac:dyDescent="0.2">
      <c r="A52" s="8" t="s">
        <v>61</v>
      </c>
      <c r="B52" s="9">
        <v>1102</v>
      </c>
      <c r="C52" s="22"/>
      <c r="D52" s="22"/>
      <c r="E52" s="26"/>
      <c r="F52" s="26"/>
      <c r="G52" s="13" t="e">
        <f t="shared" si="0"/>
        <v>#DIV/0!</v>
      </c>
      <c r="H52" s="13" t="e">
        <f t="shared" si="1"/>
        <v>#DIV/0!</v>
      </c>
      <c r="I52" s="13" t="e">
        <f t="shared" si="2"/>
        <v>#DIV/0!</v>
      </c>
      <c r="J52" s="30">
        <f t="shared" si="3"/>
        <v>84619.800000000017</v>
      </c>
      <c r="K52" s="30">
        <f t="shared" si="4"/>
        <v>550.09999999999127</v>
      </c>
    </row>
    <row r="53" spans="1:11" x14ac:dyDescent="0.2">
      <c r="A53" s="8" t="s">
        <v>60</v>
      </c>
      <c r="B53" s="9">
        <v>1103</v>
      </c>
      <c r="C53" s="22">
        <v>307.39999999999998</v>
      </c>
      <c r="D53" s="22">
        <v>307.39999999999998</v>
      </c>
      <c r="E53" s="26">
        <v>0</v>
      </c>
      <c r="F53" s="26">
        <v>0</v>
      </c>
      <c r="G53" s="13">
        <f t="shared" si="0"/>
        <v>0</v>
      </c>
      <c r="H53" s="13">
        <f t="shared" si="1"/>
        <v>0</v>
      </c>
      <c r="I53" s="13">
        <v>0</v>
      </c>
      <c r="J53" s="30">
        <f t="shared" si="3"/>
        <v>0</v>
      </c>
      <c r="K53" s="30">
        <f t="shared" si="4"/>
        <v>0</v>
      </c>
    </row>
    <row r="54" spans="1:11" ht="25.5" x14ac:dyDescent="0.2">
      <c r="A54" s="8" t="s">
        <v>37</v>
      </c>
      <c r="B54" s="9">
        <v>1105</v>
      </c>
      <c r="C54" s="22">
        <v>23484.3</v>
      </c>
      <c r="D54" s="22">
        <v>23060.2</v>
      </c>
      <c r="E54" s="26">
        <v>12992.7</v>
      </c>
      <c r="F54" s="26">
        <v>12992.7</v>
      </c>
      <c r="G54" s="13">
        <f t="shared" si="0"/>
        <v>0.55325046946257717</v>
      </c>
      <c r="H54" s="13">
        <f t="shared" si="1"/>
        <v>0.56342529553082799</v>
      </c>
      <c r="I54" s="13">
        <f t="shared" si="2"/>
        <v>1</v>
      </c>
      <c r="J54" s="30">
        <f t="shared" si="3"/>
        <v>307.39999999999998</v>
      </c>
      <c r="K54" s="30">
        <f t="shared" si="4"/>
        <v>0</v>
      </c>
    </row>
    <row r="55" spans="1:11" s="3" customFormat="1" x14ac:dyDescent="0.2">
      <c r="A55" s="10" t="s">
        <v>50</v>
      </c>
      <c r="B55" s="7">
        <v>1200</v>
      </c>
      <c r="C55" s="23">
        <f>SUM(C56:C57)</f>
        <v>50079.4</v>
      </c>
      <c r="D55" s="23">
        <f>SUM(D56:D57)</f>
        <v>70379.399999999994</v>
      </c>
      <c r="E55" s="23">
        <f t="shared" ref="E55:F55" si="27">SUM(E56:E57)</f>
        <v>25026.6</v>
      </c>
      <c r="F55" s="23">
        <f t="shared" si="27"/>
        <v>25026.6</v>
      </c>
      <c r="G55" s="12">
        <f t="shared" si="0"/>
        <v>0.49973841539635055</v>
      </c>
      <c r="H55" s="12">
        <f t="shared" si="1"/>
        <v>0.35559552937365196</v>
      </c>
      <c r="I55" s="12">
        <f>F55/E55</f>
        <v>1</v>
      </c>
      <c r="J55" s="30">
        <f t="shared" si="3"/>
        <v>10067.5</v>
      </c>
      <c r="K55" s="30">
        <f t="shared" si="4"/>
        <v>0</v>
      </c>
    </row>
    <row r="56" spans="1:11" x14ac:dyDescent="0.2">
      <c r="A56" s="8" t="s">
        <v>38</v>
      </c>
      <c r="B56" s="9">
        <v>1202</v>
      </c>
      <c r="C56" s="22">
        <v>46499.4</v>
      </c>
      <c r="D56" s="22">
        <v>66499.399999999994</v>
      </c>
      <c r="E56" s="26">
        <v>22323.1</v>
      </c>
      <c r="F56" s="26">
        <v>22323.1</v>
      </c>
      <c r="G56" s="13">
        <f t="shared" si="0"/>
        <v>0.48007286115519765</v>
      </c>
      <c r="H56" s="13">
        <f t="shared" si="1"/>
        <v>0.33568874305632834</v>
      </c>
      <c r="I56" s="13">
        <f t="shared" si="2"/>
        <v>1</v>
      </c>
      <c r="J56" s="30">
        <f t="shared" si="3"/>
        <v>45352.799999999996</v>
      </c>
      <c r="K56" s="30">
        <f t="shared" si="4"/>
        <v>0</v>
      </c>
    </row>
    <row r="57" spans="1:11" ht="25.5" x14ac:dyDescent="0.2">
      <c r="A57" s="8" t="s">
        <v>39</v>
      </c>
      <c r="B57" s="9">
        <v>1204</v>
      </c>
      <c r="C57" s="22">
        <v>3580</v>
      </c>
      <c r="D57" s="22">
        <v>3880</v>
      </c>
      <c r="E57" s="26">
        <v>2703.5</v>
      </c>
      <c r="F57" s="26">
        <v>2703.5</v>
      </c>
      <c r="G57" s="13">
        <f t="shared" si="0"/>
        <v>0.75516759776536313</v>
      </c>
      <c r="H57" s="13">
        <f t="shared" si="1"/>
        <v>0.69677835051546388</v>
      </c>
      <c r="I57" s="13">
        <f t="shared" si="2"/>
        <v>1</v>
      </c>
      <c r="J57" s="30">
        <f t="shared" si="3"/>
        <v>44176.299999999996</v>
      </c>
      <c r="K57" s="30">
        <f t="shared" si="4"/>
        <v>0</v>
      </c>
    </row>
    <row r="58" spans="1:11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:F58" si="28">SUM(E59)</f>
        <v>1048.7</v>
      </c>
      <c r="F58" s="23">
        <f t="shared" si="28"/>
        <v>1048.7</v>
      </c>
      <c r="G58" s="12">
        <f t="shared" si="0"/>
        <v>0.20974000000000001</v>
      </c>
      <c r="H58" s="12">
        <f t="shared" si="1"/>
        <v>0.20974000000000001</v>
      </c>
      <c r="I58" s="12">
        <f t="shared" si="2"/>
        <v>1</v>
      </c>
      <c r="J58" s="30">
        <f t="shared" si="3"/>
        <v>1176.5</v>
      </c>
      <c r="K58" s="30">
        <f t="shared" si="4"/>
        <v>0</v>
      </c>
    </row>
    <row r="59" spans="1:11" ht="25.5" x14ac:dyDescent="0.2">
      <c r="A59" s="8" t="s">
        <v>64</v>
      </c>
      <c r="B59" s="9">
        <v>1301</v>
      </c>
      <c r="C59" s="22">
        <v>5000</v>
      </c>
      <c r="D59" s="22">
        <v>5000</v>
      </c>
      <c r="E59" s="27">
        <v>1048.7</v>
      </c>
      <c r="F59" s="27">
        <v>1048.7</v>
      </c>
      <c r="G59" s="13">
        <f t="shared" si="0"/>
        <v>0.20974000000000001</v>
      </c>
      <c r="H59" s="13">
        <f t="shared" si="1"/>
        <v>0.20974000000000001</v>
      </c>
      <c r="I59" s="13">
        <f t="shared" si="2"/>
        <v>1</v>
      </c>
      <c r="J59" s="30">
        <f t="shared" si="3"/>
        <v>3951.3</v>
      </c>
      <c r="K59" s="30">
        <f t="shared" si="4"/>
        <v>0</v>
      </c>
    </row>
    <row r="60" spans="1:11" s="3" customFormat="1" x14ac:dyDescent="0.2">
      <c r="A60" s="17" t="s">
        <v>52</v>
      </c>
      <c r="B60" s="11"/>
      <c r="C60" s="23">
        <f>C5+C14+C19+C26+C31+C33+C39+C42+C44+C50+C55+C58</f>
        <v>9946577.9000000022</v>
      </c>
      <c r="D60" s="23">
        <f>D5+D14+D19+D26+D31+D33+D39+D42+D44+D50+D55+D58</f>
        <v>11428725.9</v>
      </c>
      <c r="E60" s="28">
        <f t="shared" ref="E60:F60" si="29">E5+E14+E19+E26+E31+E33+E39+E42+E44+E50+E55+E58</f>
        <v>4886739.3</v>
      </c>
      <c r="F60" s="23">
        <f t="shared" si="29"/>
        <v>4857450.0999999996</v>
      </c>
      <c r="G60" s="12">
        <f>F60/C60</f>
        <v>0.48835389908322124</v>
      </c>
      <c r="H60" s="12">
        <f>F60/D60</f>
        <v>0.42502113905802918</v>
      </c>
      <c r="I60" s="12">
        <f>F60/E60</f>
        <v>0.99400639195137741</v>
      </c>
      <c r="J60" s="30">
        <f t="shared" si="3"/>
        <v>3951.3</v>
      </c>
      <c r="K60" s="30">
        <f t="shared" si="4"/>
        <v>0</v>
      </c>
    </row>
    <row r="61" spans="1:11" x14ac:dyDescent="0.2">
      <c r="A61" s="4"/>
      <c r="B61" s="4"/>
      <c r="C61" s="4"/>
      <c r="D61" s="18"/>
      <c r="E61" s="18"/>
      <c r="F61" s="18"/>
      <c r="G61" s="4"/>
      <c r="H61" s="4"/>
      <c r="I61" s="4"/>
    </row>
    <row r="62" spans="1:11" x14ac:dyDescent="0.2">
      <c r="D62" s="29"/>
      <c r="E62" s="29"/>
      <c r="F62" s="29"/>
    </row>
  </sheetData>
  <mergeCells count="1">
    <mergeCell ref="A2:I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01.07.2021</vt:lpstr>
      <vt:lpstr>'01.07.2021'!Заголовки_для_печати</vt:lpstr>
      <vt:lpstr>'01.07.2021'!Область_печати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Павловская Татьяна Александровна</cp:lastModifiedBy>
  <cp:lastPrinted>2021-06-02T09:41:37Z</cp:lastPrinted>
  <dcterms:created xsi:type="dcterms:W3CDTF">2018-10-15T10:08:07Z</dcterms:created>
  <dcterms:modified xsi:type="dcterms:W3CDTF">2021-07-15T04:06:23Z</dcterms:modified>
</cp:coreProperties>
</file>