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10.2021" sheetId="1" r:id="rId1"/>
  </sheets>
  <definedNames>
    <definedName name="_xlnm.Print_Titles" localSheetId="0">'01.10.2021'!$4:$4</definedName>
    <definedName name="_xlnm.Print_Area" localSheetId="0">'01.10.2021'!$A$1:$F$88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<sst xmlns="http://schemas.openxmlformats.org/spreadsheetml/2006/main" count="92" uniqueCount="38">
  <si>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</si>
  <si>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</si>
  <si>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</si>
  <si>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</si>
  <si>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</si>
  <si>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</si>
  <si>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</si>
  <si>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</si>
  <si>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</si>
  <si>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</si>
  <si>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</si>
  <si>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</si>
  <si>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</si>
  <si>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</si>
  <si>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</si>
  <si>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</si>
  <si>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</si>
  <si>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</si>
  <si>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</si>
  <si>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</si>
  <si>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</si>
  <si>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</si>
  <si>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</si>
  <si>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</si>
  <si>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</si>
  <si>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</si>
  <si>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</si>
  <si>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</si>
  <si>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</si>
  <si>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</si>
  <si>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</si>
  <si>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</si>
  <si>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</si>
  <si>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</si>
  <si>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</si>
  <si>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</si>
  <si>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</si>
  <si>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октября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</si>
</sst>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view="pageBreakPreview" zoomScaleSheetLayoutView="100" zoomScalePageLayoutView="0" workbookViewId="0" topLeftCell="A66">
      <selection activeCell="K11" sqref="K11"/>
    </sheetView>
  </sheetViews>
  <sheetFormatPr defaultColWidth="9.140625" defaultRowHeight="15"/>
  <cols>
    <col min="1" max="1" width="44.00390625" style="15" customWidth="1"/>
    <col min="2" max="2" width="13.28125" style="16" customWidth="1"/>
    <col min="3" max="3" width="16.8515625" style="16" customWidth="1"/>
    <col min="4" max="4" width="16.28125" style="16" customWidth="1"/>
    <col min="5" max="5" width="15.421875" style="15" customWidth="1"/>
    <col min="6" max="6" width="16.00390625" style="15" customWidth="1"/>
    <col min="7" max="242" width="9.140625" style="15" customWidth="1"/>
    <col min="243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37</v>
      </c>
      <c r="B2" s="33"/>
      <c r="C2" s="33"/>
      <c r="D2" s="33"/>
      <c r="E2" s="33"/>
      <c r="F2" s="33"/>
    </row>
    <row r="3" spans="1:6" ht="15">
      <c r="A3" s="20" t="s">
        <v>8</v>
      </c>
      <c r="B3" s="2"/>
      <c r="C3" s="2"/>
      <c r="D3" s="2"/>
      <c r="E3" s="3"/>
      <c r="F3" s="4"/>
    </row>
    <row r="4" spans="1:6" ht="57" customHeight="1">
      <c r="A4" s="5" t="s">
        <v>3</v>
      </c>
      <c r="B4" s="21" t="s">
        <v>9</v>
      </c>
      <c r="C4" s="21" t="s">
        <v>10</v>
      </c>
      <c r="D4" s="21" t="s">
        <v>11</v>
      </c>
      <c r="E4" s="21" t="s">
        <v>4</v>
      </c>
      <c r="F4" s="21" t="s">
        <v>5</v>
      </c>
    </row>
    <row r="5" spans="1:6" ht="45" customHeight="1">
      <c r="A5" s="6" t="s">
        <v>12</v>
      </c>
      <c r="B5" s="22">
        <f>B6+B7</f>
        <v>1090</v>
      </c>
      <c r="C5" s="22">
        <f>C6+C7</f>
        <v>1090</v>
      </c>
      <c r="D5" s="22">
        <f>D6+D7</f>
        <v>536.1</v>
      </c>
      <c r="E5" s="7">
        <f aca="true" t="shared" si="0" ref="E5:E36">D5/B5</f>
        <v>0.49183486238532115</v>
      </c>
      <c r="F5" s="7">
        <f aca="true" t="shared" si="1" ref="F5:F36">D5/C5</f>
        <v>0.49183486238532115</v>
      </c>
    </row>
    <row r="6" spans="1:6" ht="23.25" customHeight="1">
      <c r="A6" s="8" t="s">
        <v>0</v>
      </c>
      <c r="B6" s="23">
        <v>1090</v>
      </c>
      <c r="C6" s="23">
        <v>1090</v>
      </c>
      <c r="D6" s="23">
        <v>536.1</v>
      </c>
      <c r="E6" s="9">
        <f t="shared" si="0"/>
        <v>0.49183486238532115</v>
      </c>
      <c r="F6" s="9">
        <f t="shared" si="1"/>
        <v>0.49183486238532115</v>
      </c>
    </row>
    <row r="7" spans="1:6" ht="23.25" customHeight="1" hidden="1">
      <c r="A7" s="8" t="s">
        <v>2</v>
      </c>
      <c r="B7" s="23"/>
      <c r="C7" s="23"/>
      <c r="D7" s="23"/>
      <c r="E7" s="9" t="e">
        <f t="shared" si="0"/>
        <v>#DIV/0!</v>
      </c>
      <c r="F7" s="9" t="e">
        <f t="shared" si="1"/>
        <v>#DIV/0!</v>
      </c>
    </row>
    <row r="8" spans="1:6" ht="48.75" customHeight="1" hidden="1">
      <c r="A8" s="6" t="s">
        <v>13</v>
      </c>
      <c r="B8" s="22">
        <f>B9</f>
        <v>0</v>
      </c>
      <c r="C8" s="22">
        <f>C9</f>
        <v>0</v>
      </c>
      <c r="D8" s="22">
        <f>D9</f>
        <v>0</v>
      </c>
      <c r="E8" s="7" t="e">
        <f t="shared" si="0"/>
        <v>#DIV/0!</v>
      </c>
      <c r="F8" s="7" t="e">
        <f t="shared" si="1"/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 t="shared" si="0"/>
        <v>#DIV/0!</v>
      </c>
      <c r="F9" s="9" t="e">
        <f t="shared" si="1"/>
        <v>#DIV/0!</v>
      </c>
    </row>
    <row r="10" spans="1:6" ht="54.75" customHeight="1">
      <c r="A10" s="6" t="s">
        <v>14</v>
      </c>
      <c r="B10" s="22">
        <f>SUM(B11:B13)</f>
        <v>11414.699999999999</v>
      </c>
      <c r="C10" s="22">
        <f>SUM(C11:C13)</f>
        <v>45519.4</v>
      </c>
      <c r="D10" s="22">
        <f>SUM(D11:D13)</f>
        <v>6413.3</v>
      </c>
      <c r="E10" s="7">
        <f t="shared" si="0"/>
        <v>0.5618456902064882</v>
      </c>
      <c r="F10" s="7">
        <f t="shared" si="1"/>
        <v>0.14089157589950657</v>
      </c>
    </row>
    <row r="11" spans="1:6" ht="23.25" customHeight="1">
      <c r="A11" s="8" t="s">
        <v>0</v>
      </c>
      <c r="B11" s="23">
        <v>7282.9</v>
      </c>
      <c r="C11" s="23">
        <v>41387.6</v>
      </c>
      <c r="D11" s="23">
        <v>3626.1</v>
      </c>
      <c r="E11" s="9">
        <f t="shared" si="0"/>
        <v>0.49789232311304565</v>
      </c>
      <c r="F11" s="9">
        <f t="shared" si="1"/>
        <v>0.08761319815596942</v>
      </c>
    </row>
    <row r="12" spans="1:6" ht="18" customHeight="1">
      <c r="A12" s="8" t="s">
        <v>1</v>
      </c>
      <c r="B12" s="23">
        <v>4112.9</v>
      </c>
      <c r="C12" s="23">
        <v>4112.9</v>
      </c>
      <c r="D12" s="23">
        <v>2769.9</v>
      </c>
      <c r="E12" s="9">
        <f t="shared" si="0"/>
        <v>0.6734664105618907</v>
      </c>
      <c r="F12" s="9">
        <f t="shared" si="1"/>
        <v>0.6734664105618907</v>
      </c>
    </row>
    <row r="13" spans="1:6" ht="13.5" customHeight="1">
      <c r="A13" s="8" t="s">
        <v>2</v>
      </c>
      <c r="B13" s="23">
        <v>18.9</v>
      </c>
      <c r="C13" s="23">
        <v>18.9</v>
      </c>
      <c r="D13" s="23">
        <v>17.3</v>
      </c>
      <c r="E13" s="9">
        <f t="shared" si="0"/>
        <v>0.9153439153439155</v>
      </c>
      <c r="F13" s="9">
        <f t="shared" si="1"/>
        <v>0.9153439153439155</v>
      </c>
    </row>
    <row r="14" spans="1:6" ht="35.25" customHeight="1" hidden="1">
      <c r="A14" s="6" t="s">
        <v>15</v>
      </c>
      <c r="B14" s="22">
        <f>SUM(B15:B16)</f>
        <v>0</v>
      </c>
      <c r="C14" s="22">
        <f>SUM(C15:C16)</f>
        <v>0</v>
      </c>
      <c r="D14" s="22">
        <f>SUM(D15:D16)</f>
        <v>0</v>
      </c>
      <c r="E14" s="7" t="e">
        <f t="shared" si="0"/>
        <v>#DIV/0!</v>
      </c>
      <c r="F14" s="7" t="e">
        <f t="shared" si="1"/>
        <v>#DIV/0!</v>
      </c>
    </row>
    <row r="15" spans="1:6" s="16" customFormat="1" ht="13.5" customHeight="1" hidden="1">
      <c r="A15" s="8" t="s">
        <v>0</v>
      </c>
      <c r="B15" s="23"/>
      <c r="C15" s="23"/>
      <c r="D15" s="23"/>
      <c r="E15" s="9" t="e">
        <f t="shared" si="0"/>
        <v>#DIV/0!</v>
      </c>
      <c r="F15" s="9" t="e">
        <f t="shared" si="1"/>
        <v>#DIV/0!</v>
      </c>
    </row>
    <row r="16" spans="1:6" ht="18" customHeight="1" hidden="1">
      <c r="A16" s="8" t="s">
        <v>1</v>
      </c>
      <c r="B16" s="23"/>
      <c r="C16" s="23"/>
      <c r="D16" s="23"/>
      <c r="E16" s="9" t="e">
        <f t="shared" si="0"/>
        <v>#DIV/0!</v>
      </c>
      <c r="F16" s="9" t="e">
        <f t="shared" si="1"/>
        <v>#DIV/0!</v>
      </c>
    </row>
    <row r="17" spans="1:6" ht="39" customHeight="1">
      <c r="A17" s="6" t="s">
        <v>16</v>
      </c>
      <c r="B17" s="22">
        <f>SUM(B18:B20)</f>
        <v>206048.80000000002</v>
      </c>
      <c r="C17" s="22">
        <f>SUM(C18:C20)</f>
        <v>288970.99999999994</v>
      </c>
      <c r="D17" s="22">
        <f>SUM(D18:D20)</f>
        <v>189516.5</v>
      </c>
      <c r="E17" s="7">
        <f t="shared" si="0"/>
        <v>0.9197651236017874</v>
      </c>
      <c r="F17" s="7">
        <f t="shared" si="1"/>
        <v>0.6558322461423466</v>
      </c>
    </row>
    <row r="18" spans="1:6" ht="21" customHeight="1">
      <c r="A18" s="8" t="s">
        <v>0</v>
      </c>
      <c r="B18" s="23">
        <v>196421.6</v>
      </c>
      <c r="C18" s="23">
        <v>278793.8</v>
      </c>
      <c r="D18" s="23">
        <v>185935.1</v>
      </c>
      <c r="E18" s="9">
        <f t="shared" si="0"/>
        <v>0.9466122870397146</v>
      </c>
      <c r="F18" s="9">
        <f t="shared" si="1"/>
        <v>0.6669269546166379</v>
      </c>
    </row>
    <row r="19" spans="1:6" ht="21" customHeight="1">
      <c r="A19" s="8" t="s">
        <v>1</v>
      </c>
      <c r="B19" s="23">
        <v>9539.6</v>
      </c>
      <c r="C19" s="23">
        <v>10089.6</v>
      </c>
      <c r="D19" s="23">
        <v>3493.8</v>
      </c>
      <c r="E19" s="9">
        <f t="shared" si="0"/>
        <v>0.3662417711434442</v>
      </c>
      <c r="F19" s="9">
        <f t="shared" si="1"/>
        <v>0.34627735490009515</v>
      </c>
    </row>
    <row r="20" spans="1:6" ht="21" customHeight="1">
      <c r="A20" s="8" t="s">
        <v>2</v>
      </c>
      <c r="B20" s="23">
        <v>87.6</v>
      </c>
      <c r="C20" s="23">
        <v>87.6</v>
      </c>
      <c r="D20" s="23">
        <v>87.6</v>
      </c>
      <c r="E20" s="9">
        <f t="shared" si="0"/>
        <v>1</v>
      </c>
      <c r="F20" s="9">
        <f t="shared" si="1"/>
        <v>1</v>
      </c>
    </row>
    <row r="21" spans="1:6" ht="40.5" customHeight="1">
      <c r="A21" s="6" t="s">
        <v>17</v>
      </c>
      <c r="B21" s="22">
        <f>SUM(B22:B24)</f>
        <v>207586.5</v>
      </c>
      <c r="C21" s="22">
        <f>SUM(C22:C24)</f>
        <v>211631.30000000002</v>
      </c>
      <c r="D21" s="22">
        <f>SUM(D22:D24)</f>
        <v>148172.2</v>
      </c>
      <c r="E21" s="7">
        <f t="shared" si="0"/>
        <v>0.7137853376785099</v>
      </c>
      <c r="F21" s="7">
        <f t="shared" si="1"/>
        <v>0.7001431262766897</v>
      </c>
    </row>
    <row r="22" spans="1:6" ht="19.5" customHeight="1">
      <c r="A22" s="8" t="s">
        <v>0</v>
      </c>
      <c r="B22" s="23">
        <v>206625.9</v>
      </c>
      <c r="C22" s="23">
        <v>210117.7</v>
      </c>
      <c r="D22" s="23">
        <v>147472.7</v>
      </c>
      <c r="E22" s="9">
        <f t="shared" si="0"/>
        <v>0.7137183673489143</v>
      </c>
      <c r="F22" s="9">
        <f t="shared" si="1"/>
        <v>0.7018575779194233</v>
      </c>
    </row>
    <row r="23" spans="1:6" ht="13.5" customHeight="1">
      <c r="A23" s="8" t="s">
        <v>1</v>
      </c>
      <c r="B23" s="23">
        <v>960.6</v>
      </c>
      <c r="C23" s="23">
        <v>1513.6</v>
      </c>
      <c r="D23" s="23">
        <v>699.5</v>
      </c>
      <c r="E23" s="9">
        <f t="shared" si="0"/>
        <v>0.7281907141369977</v>
      </c>
      <c r="F23" s="9">
        <f t="shared" si="1"/>
        <v>0.46214323467230445</v>
      </c>
    </row>
    <row r="24" spans="1:6" ht="18" customHeight="1" hidden="1">
      <c r="A24" s="8" t="s">
        <v>2</v>
      </c>
      <c r="B24" s="23"/>
      <c r="C24" s="23"/>
      <c r="D24" s="31"/>
      <c r="E24" s="9" t="e">
        <f t="shared" si="0"/>
        <v>#DIV/0!</v>
      </c>
      <c r="F24" s="9" t="e">
        <f t="shared" si="1"/>
        <v>#DIV/0!</v>
      </c>
    </row>
    <row r="25" spans="1:6" ht="47.25" customHeight="1">
      <c r="A25" s="6" t="s">
        <v>18</v>
      </c>
      <c r="B25" s="22">
        <f>SUM(B26:B29)</f>
        <v>6077484.9</v>
      </c>
      <c r="C25" s="22">
        <f>SUM(C26:C29)</f>
        <v>6595727.6</v>
      </c>
      <c r="D25" s="22">
        <f>SUM(D26:D29)</f>
        <v>3933040.3</v>
      </c>
      <c r="E25" s="7">
        <f t="shared" si="0"/>
        <v>0.6471493331065289</v>
      </c>
      <c r="F25" s="7">
        <f t="shared" si="1"/>
        <v>0.5963012026148563</v>
      </c>
    </row>
    <row r="26" spans="1:6" ht="21" customHeight="1">
      <c r="A26" s="8" t="s">
        <v>0</v>
      </c>
      <c r="B26" s="23">
        <v>1203446.6</v>
      </c>
      <c r="C26" s="23">
        <v>1484555.8</v>
      </c>
      <c r="D26" s="23">
        <v>928558.5</v>
      </c>
      <c r="E26" s="9">
        <f t="shared" si="0"/>
        <v>0.7715826360720949</v>
      </c>
      <c r="F26" s="9">
        <f t="shared" si="1"/>
        <v>0.6254790153391337</v>
      </c>
    </row>
    <row r="27" spans="1:6" ht="18" customHeight="1">
      <c r="A27" s="8" t="s">
        <v>1</v>
      </c>
      <c r="B27" s="23">
        <v>4762605.2</v>
      </c>
      <c r="C27" s="23">
        <v>4999738.8</v>
      </c>
      <c r="D27" s="23">
        <v>2938599.3</v>
      </c>
      <c r="E27" s="9">
        <f t="shared" si="0"/>
        <v>0.6170150950156439</v>
      </c>
      <c r="F27" s="9">
        <f t="shared" si="1"/>
        <v>0.587750564089468</v>
      </c>
    </row>
    <row r="28" spans="1:6" ht="18" customHeight="1" hidden="1">
      <c r="A28" s="8" t="s">
        <v>2</v>
      </c>
      <c r="B28" s="23"/>
      <c r="C28" s="23"/>
      <c r="D28" s="23"/>
      <c r="E28" s="9" t="e">
        <f t="shared" si="0"/>
        <v>#DIV/0!</v>
      </c>
      <c r="F28" s="9" t="e">
        <f t="shared" si="1"/>
        <v>#DIV/0!</v>
      </c>
    </row>
    <row r="29" spans="1:6" ht="18" customHeight="1">
      <c r="A29" s="8" t="s">
        <v>2</v>
      </c>
      <c r="B29" s="23">
        <v>111433.1</v>
      </c>
      <c r="C29" s="23">
        <v>111433</v>
      </c>
      <c r="D29" s="23">
        <v>65882.5</v>
      </c>
      <c r="E29" s="9">
        <f t="shared" si="0"/>
        <v>0.5912291769680642</v>
      </c>
      <c r="F29" s="9">
        <f t="shared" si="1"/>
        <v>0.5912297075372646</v>
      </c>
    </row>
    <row r="30" spans="1:6" ht="49.5" customHeight="1">
      <c r="A30" s="6" t="s">
        <v>19</v>
      </c>
      <c r="B30" s="22">
        <f>SUM(B31:B33)</f>
        <v>160771.3</v>
      </c>
      <c r="C30" s="22">
        <f>SUM(C31:C33)</f>
        <v>189467.5</v>
      </c>
      <c r="D30" s="22">
        <f>SUM(D31:D33)</f>
        <v>81501</v>
      </c>
      <c r="E30" s="7">
        <f t="shared" si="0"/>
        <v>0.5069374944408611</v>
      </c>
      <c r="F30" s="7">
        <f t="shared" si="1"/>
        <v>0.430158206552575</v>
      </c>
    </row>
    <row r="31" spans="1:6" ht="13.5" customHeight="1">
      <c r="A31" s="8" t="s">
        <v>0</v>
      </c>
      <c r="B31" s="23">
        <v>14949.9</v>
      </c>
      <c r="C31" s="23">
        <v>35286.5</v>
      </c>
      <c r="D31" s="23">
        <v>18159.9</v>
      </c>
      <c r="E31" s="9">
        <f t="shared" si="0"/>
        <v>1.2147171552986977</v>
      </c>
      <c r="F31" s="9">
        <f t="shared" si="1"/>
        <v>0.5146415768069942</v>
      </c>
    </row>
    <row r="32" spans="1:6" ht="18" customHeight="1">
      <c r="A32" s="8" t="s">
        <v>1</v>
      </c>
      <c r="B32" s="23">
        <v>133307</v>
      </c>
      <c r="C32" s="23">
        <v>142580</v>
      </c>
      <c r="D32" s="23">
        <v>59446.9</v>
      </c>
      <c r="E32" s="9">
        <f t="shared" si="0"/>
        <v>0.44593982311506525</v>
      </c>
      <c r="F32" s="9">
        <f t="shared" si="1"/>
        <v>0.4169371580866882</v>
      </c>
    </row>
    <row r="33" spans="1:6" ht="13.5" customHeight="1">
      <c r="A33" s="8" t="s">
        <v>2</v>
      </c>
      <c r="B33" s="23">
        <v>12514.4</v>
      </c>
      <c r="C33" s="23">
        <v>11601</v>
      </c>
      <c r="D33" s="23">
        <v>3894.2</v>
      </c>
      <c r="E33" s="9">
        <f t="shared" si="0"/>
        <v>0.31117752349293615</v>
      </c>
      <c r="F33" s="9">
        <f t="shared" si="1"/>
        <v>0.33567795879665546</v>
      </c>
    </row>
    <row r="34" spans="1:6" ht="60.75" customHeight="1">
      <c r="A34" s="6" t="s">
        <v>20</v>
      </c>
      <c r="B34" s="22">
        <f>SUM(B35:B36)</f>
        <v>249873.1</v>
      </c>
      <c r="C34" s="22">
        <f>SUM(C35:C36)</f>
        <v>311731.4</v>
      </c>
      <c r="D34" s="22">
        <f>SUM(D35:D36)</f>
        <v>240078.5</v>
      </c>
      <c r="E34" s="7">
        <f t="shared" si="0"/>
        <v>0.9608017029444146</v>
      </c>
      <c r="F34" s="7">
        <f t="shared" si="1"/>
        <v>0.7701453879846559</v>
      </c>
    </row>
    <row r="35" spans="1:6" ht="21" customHeight="1">
      <c r="A35" s="8" t="s">
        <v>0</v>
      </c>
      <c r="B35" s="23">
        <v>249873.1</v>
      </c>
      <c r="C35" s="23">
        <v>311731.4</v>
      </c>
      <c r="D35" s="23">
        <v>240078.5</v>
      </c>
      <c r="E35" s="9">
        <f t="shared" si="0"/>
        <v>0.9608017029444146</v>
      </c>
      <c r="F35" s="9">
        <f t="shared" si="1"/>
        <v>0.7701453879846559</v>
      </c>
    </row>
    <row r="36" spans="1:6" ht="21" customHeight="1" hidden="1">
      <c r="A36" s="8" t="s">
        <v>2</v>
      </c>
      <c r="B36" s="23"/>
      <c r="C36" s="23"/>
      <c r="D36" s="31"/>
      <c r="E36" s="9" t="e">
        <f t="shared" si="0"/>
        <v>#DIV/0!</v>
      </c>
      <c r="F36" s="9" t="e">
        <f t="shared" si="1"/>
        <v>#DIV/0!</v>
      </c>
    </row>
    <row r="37" spans="1:6" ht="57.75" customHeight="1">
      <c r="A37" s="6" t="s">
        <v>21</v>
      </c>
      <c r="B37" s="22">
        <f>SUM(B38:B39)</f>
        <v>12186.9</v>
      </c>
      <c r="C37" s="22">
        <f>SUM(C38:C39)</f>
        <v>35041.9</v>
      </c>
      <c r="D37" s="22">
        <f>SUM(D38:D39)</f>
        <v>23524</v>
      </c>
      <c r="E37" s="7">
        <f aca="true" t="shared" si="2" ref="E37:E68">D37/B37</f>
        <v>1.9302693876211343</v>
      </c>
      <c r="F37" s="7">
        <f aca="true" t="shared" si="3" ref="F37:F68">D37/C37</f>
        <v>0.671310630987475</v>
      </c>
    </row>
    <row r="38" spans="1:6" ht="13.5" customHeight="1">
      <c r="A38" s="8" t="s">
        <v>0</v>
      </c>
      <c r="B38" s="23">
        <v>6273.4</v>
      </c>
      <c r="C38" s="23">
        <v>10844.4</v>
      </c>
      <c r="D38" s="23">
        <v>5240</v>
      </c>
      <c r="E38" s="9">
        <f t="shared" si="2"/>
        <v>0.8352727388656869</v>
      </c>
      <c r="F38" s="9">
        <f t="shared" si="3"/>
        <v>0.4831987016340231</v>
      </c>
    </row>
    <row r="39" spans="1:6" ht="18" customHeight="1">
      <c r="A39" s="8" t="s">
        <v>1</v>
      </c>
      <c r="B39" s="23">
        <v>5913.5</v>
      </c>
      <c r="C39" s="23">
        <v>24197.5</v>
      </c>
      <c r="D39" s="23">
        <v>18284</v>
      </c>
      <c r="E39" s="9">
        <f t="shared" si="2"/>
        <v>3.091908345311575</v>
      </c>
      <c r="F39" s="9">
        <f t="shared" si="3"/>
        <v>0.7556152495092469</v>
      </c>
    </row>
    <row r="40" spans="1:6" ht="48" customHeight="1">
      <c r="A40" s="6" t="s">
        <v>22</v>
      </c>
      <c r="B40" s="22">
        <f>SUM(B41:B44)</f>
        <v>782481.7</v>
      </c>
      <c r="C40" s="22">
        <f>SUM(C41:C44)</f>
        <v>1183109.5</v>
      </c>
      <c r="D40" s="22">
        <f>SUM(D41:D44)</f>
        <v>733901.8</v>
      </c>
      <c r="E40" s="7">
        <f t="shared" si="2"/>
        <v>0.9379156087612018</v>
      </c>
      <c r="F40" s="7">
        <f t="shared" si="3"/>
        <v>0.6203160400622258</v>
      </c>
    </row>
    <row r="41" spans="1:6" ht="18" customHeight="1">
      <c r="A41" s="8" t="s">
        <v>0</v>
      </c>
      <c r="B41" s="23">
        <v>707329.5</v>
      </c>
      <c r="C41" s="23">
        <v>987510.9</v>
      </c>
      <c r="D41" s="23">
        <v>627858.3</v>
      </c>
      <c r="E41" s="9">
        <f t="shared" si="2"/>
        <v>0.887646139458343</v>
      </c>
      <c r="F41" s="9">
        <f t="shared" si="3"/>
        <v>0.6357988554860509</v>
      </c>
    </row>
    <row r="42" spans="1:6" ht="13.5" customHeight="1">
      <c r="A42" s="8" t="s">
        <v>1</v>
      </c>
      <c r="B42" s="23">
        <v>66533.5</v>
      </c>
      <c r="C42" s="23">
        <v>186979.9</v>
      </c>
      <c r="D42" s="23">
        <v>97424.8</v>
      </c>
      <c r="E42" s="9">
        <f t="shared" si="2"/>
        <v>1.464296933123915</v>
      </c>
      <c r="F42" s="9">
        <f t="shared" si="3"/>
        <v>0.5210442405841483</v>
      </c>
    </row>
    <row r="43" spans="1:6" ht="18" customHeight="1">
      <c r="A43" s="8" t="s">
        <v>2</v>
      </c>
      <c r="B43" s="23">
        <v>8618.7</v>
      </c>
      <c r="C43" s="23">
        <v>8618.7</v>
      </c>
      <c r="D43" s="23">
        <v>8618.7</v>
      </c>
      <c r="E43" s="9">
        <f t="shared" si="2"/>
        <v>1</v>
      </c>
      <c r="F43" s="9">
        <f t="shared" si="3"/>
        <v>1</v>
      </c>
    </row>
    <row r="44" spans="1:6" ht="18" customHeight="1" hidden="1">
      <c r="A44" s="8" t="s">
        <v>6</v>
      </c>
      <c r="B44" s="23"/>
      <c r="C44" s="23"/>
      <c r="D44" s="31"/>
      <c r="E44" s="9" t="e">
        <f t="shared" si="2"/>
        <v>#DIV/0!</v>
      </c>
      <c r="F44" s="9" t="e">
        <f t="shared" si="3"/>
        <v>#DIV/0!</v>
      </c>
    </row>
    <row r="45" spans="1:6" ht="53.25" customHeight="1">
      <c r="A45" s="6" t="s">
        <v>23</v>
      </c>
      <c r="B45" s="22">
        <f>SUM(B46:B47)</f>
        <v>454545.5</v>
      </c>
      <c r="C45" s="22">
        <f>SUM(C46:C47)</f>
        <v>454545.5</v>
      </c>
      <c r="D45" s="22">
        <f>SUM(D46:D47)</f>
        <v>368101.5</v>
      </c>
      <c r="E45" s="7">
        <f t="shared" si="2"/>
        <v>0.8098232190176781</v>
      </c>
      <c r="F45" s="7">
        <f t="shared" si="3"/>
        <v>0.8098232190176781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3681</v>
      </c>
      <c r="E46" s="9">
        <f t="shared" si="2"/>
        <v>0.8098119018809812</v>
      </c>
      <c r="F46" s="9">
        <f t="shared" si="3"/>
        <v>0.8098119018809812</v>
      </c>
    </row>
    <row r="47" spans="1:6" ht="18" customHeight="1">
      <c r="A47" s="8" t="s">
        <v>1</v>
      </c>
      <c r="B47" s="23">
        <v>450000</v>
      </c>
      <c r="C47" s="23">
        <v>450000</v>
      </c>
      <c r="D47" s="23">
        <v>364420.5</v>
      </c>
      <c r="E47" s="9">
        <f t="shared" si="2"/>
        <v>0.8098233333333333</v>
      </c>
      <c r="F47" s="9">
        <f t="shared" si="3"/>
        <v>0.8098233333333333</v>
      </c>
    </row>
    <row r="48" spans="1:6" ht="42" customHeight="1">
      <c r="A48" s="6" t="s">
        <v>24</v>
      </c>
      <c r="B48" s="22">
        <f>SUM(B49:B50)</f>
        <v>246170.3</v>
      </c>
      <c r="C48" s="22">
        <f>SUM(C49:C50)</f>
        <v>175289.2</v>
      </c>
      <c r="D48" s="22">
        <f>SUM(D49:D50)</f>
        <v>91178.8</v>
      </c>
      <c r="E48" s="7">
        <f t="shared" si="2"/>
        <v>0.3703891168024738</v>
      </c>
      <c r="F48" s="7">
        <f t="shared" si="3"/>
        <v>0.5201621092457492</v>
      </c>
    </row>
    <row r="49" spans="1:6" ht="27" customHeight="1">
      <c r="A49" s="8" t="s">
        <v>0</v>
      </c>
      <c r="B49" s="23">
        <v>246170.3</v>
      </c>
      <c r="C49" s="23">
        <v>175289.2</v>
      </c>
      <c r="D49" s="23">
        <v>91178.8</v>
      </c>
      <c r="E49" s="9">
        <f t="shared" si="2"/>
        <v>0.3703891168024738</v>
      </c>
      <c r="F49" s="9">
        <f t="shared" si="3"/>
        <v>0.5201621092457492</v>
      </c>
    </row>
    <row r="50" spans="1:6" ht="12.75" customHeight="1" hidden="1">
      <c r="A50" s="8" t="s">
        <v>2</v>
      </c>
      <c r="B50" s="23"/>
      <c r="C50" s="23"/>
      <c r="D50" s="31"/>
      <c r="E50" s="9" t="e">
        <f t="shared" si="2"/>
        <v>#DIV/0!</v>
      </c>
      <c r="F50" s="9" t="e">
        <f t="shared" si="3"/>
        <v>#DIV/0!</v>
      </c>
    </row>
    <row r="51" spans="1:6" ht="27.75" customHeight="1">
      <c r="A51" s="6" t="s">
        <v>25</v>
      </c>
      <c r="B51" s="22">
        <f>SUM(B52:B53)</f>
        <v>282499.6</v>
      </c>
      <c r="C51" s="22">
        <f>SUM(C52:C53)</f>
        <v>513255.1</v>
      </c>
      <c r="D51" s="22">
        <f>SUM(D52:D53)</f>
        <v>403396.19999999995</v>
      </c>
      <c r="E51" s="7">
        <f t="shared" si="2"/>
        <v>1.4279531723230758</v>
      </c>
      <c r="F51" s="7">
        <f t="shared" si="3"/>
        <v>0.7859565350641425</v>
      </c>
    </row>
    <row r="52" spans="1:6" ht="18" customHeight="1">
      <c r="A52" s="8" t="s">
        <v>0</v>
      </c>
      <c r="B52" s="23">
        <v>240393.9</v>
      </c>
      <c r="C52" s="23">
        <v>316053.8</v>
      </c>
      <c r="D52" s="23">
        <v>209694.9</v>
      </c>
      <c r="E52" s="9">
        <f t="shared" si="2"/>
        <v>0.8722970923971033</v>
      </c>
      <c r="F52" s="9">
        <f t="shared" si="3"/>
        <v>0.6634784963825779</v>
      </c>
    </row>
    <row r="53" spans="1:6" ht="18" customHeight="1">
      <c r="A53" s="8" t="s">
        <v>1</v>
      </c>
      <c r="B53" s="23">
        <v>42105.7</v>
      </c>
      <c r="C53" s="23">
        <v>197201.3</v>
      </c>
      <c r="D53" s="23">
        <v>193701.3</v>
      </c>
      <c r="E53" s="9">
        <f t="shared" si="2"/>
        <v>4.600358146284233</v>
      </c>
      <c r="F53" s="9">
        <f t="shared" si="3"/>
        <v>0.9822516383005588</v>
      </c>
    </row>
    <row r="54" spans="1:6" ht="42.75" customHeight="1">
      <c r="A54" s="6" t="s">
        <v>34</v>
      </c>
      <c r="B54" s="22">
        <f>SUM(B55:B56)</f>
        <v>335761.9</v>
      </c>
      <c r="C54" s="22">
        <f>SUM(C55:C56)</f>
        <v>372545.5</v>
      </c>
      <c r="D54" s="22">
        <f>SUM(D55:D56)</f>
        <v>230927.8</v>
      </c>
      <c r="E54" s="7">
        <f t="shared" si="2"/>
        <v>0.6877724959264288</v>
      </c>
      <c r="F54" s="7">
        <f t="shared" si="3"/>
        <v>0.6198646876690229</v>
      </c>
    </row>
    <row r="55" spans="1:6" ht="15" customHeight="1">
      <c r="A55" s="8" t="s">
        <v>0</v>
      </c>
      <c r="B55" s="23">
        <v>217033.4</v>
      </c>
      <c r="C55" s="23">
        <v>253817</v>
      </c>
      <c r="D55" s="23">
        <v>154635.4</v>
      </c>
      <c r="E55" s="9">
        <f t="shared" si="2"/>
        <v>0.7124958646917939</v>
      </c>
      <c r="F55" s="9">
        <f t="shared" si="3"/>
        <v>0.6092397278354089</v>
      </c>
    </row>
    <row r="56" spans="1:6" ht="16.5" customHeight="1">
      <c r="A56" s="8" t="s">
        <v>1</v>
      </c>
      <c r="B56" s="23">
        <v>118728.5</v>
      </c>
      <c r="C56" s="23">
        <v>118728.5</v>
      </c>
      <c r="D56" s="23">
        <v>76292.4</v>
      </c>
      <c r="E56" s="9">
        <f t="shared" si="2"/>
        <v>0.6425786563462016</v>
      </c>
      <c r="F56" s="9">
        <f t="shared" si="3"/>
        <v>0.6425786563462016</v>
      </c>
    </row>
    <row r="57" spans="1:6" ht="46.5" customHeight="1">
      <c r="A57" s="6" t="s">
        <v>36</v>
      </c>
      <c r="B57" s="22">
        <f>SUM(B58)</f>
        <v>3097.2</v>
      </c>
      <c r="C57" s="22">
        <f>SUM(C58)</f>
        <v>3097.2</v>
      </c>
      <c r="D57" s="22">
        <f>SUM(D58)</f>
        <v>2144.8</v>
      </c>
      <c r="E57" s="7">
        <f t="shared" si="2"/>
        <v>0.6924964484050111</v>
      </c>
      <c r="F57" s="7">
        <f t="shared" si="3"/>
        <v>0.6924964484050111</v>
      </c>
    </row>
    <row r="58" spans="1:6" ht="18" customHeight="1">
      <c r="A58" s="8" t="s">
        <v>0</v>
      </c>
      <c r="B58" s="23">
        <v>3097.2</v>
      </c>
      <c r="C58" s="23">
        <v>3097.2</v>
      </c>
      <c r="D58" s="23">
        <v>2144.8</v>
      </c>
      <c r="E58" s="9">
        <f t="shared" si="2"/>
        <v>0.6924964484050111</v>
      </c>
      <c r="F58" s="9">
        <f t="shared" si="3"/>
        <v>0.6924964484050111</v>
      </c>
    </row>
    <row r="59" spans="1:6" ht="35.25" customHeight="1" hidden="1">
      <c r="A59" s="6" t="s">
        <v>26</v>
      </c>
      <c r="B59" s="22">
        <f>SUM(B60)</f>
        <v>0</v>
      </c>
      <c r="C59" s="22">
        <f>SUM(C60)</f>
        <v>0</v>
      </c>
      <c r="D59" s="30">
        <f>SUM(D60)</f>
        <v>0</v>
      </c>
      <c r="E59" s="7" t="e">
        <f t="shared" si="2"/>
        <v>#DIV/0!</v>
      </c>
      <c r="F59" s="7" t="e">
        <f t="shared" si="3"/>
        <v>#DIV/0!</v>
      </c>
    </row>
    <row r="60" spans="1:6" ht="19.5" customHeight="1" hidden="1">
      <c r="A60" s="8" t="s">
        <v>0</v>
      </c>
      <c r="B60" s="23"/>
      <c r="C60" s="23"/>
      <c r="D60" s="31"/>
      <c r="E60" s="9" t="e">
        <f t="shared" si="2"/>
        <v>#DIV/0!</v>
      </c>
      <c r="F60" s="9" t="e">
        <f t="shared" si="3"/>
        <v>#DIV/0!</v>
      </c>
    </row>
    <row r="61" spans="1:6" ht="39" customHeight="1" hidden="1">
      <c r="A61" s="6" t="s">
        <v>27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 t="shared" si="2"/>
        <v>#DIV/0!</v>
      </c>
      <c r="F61" s="7" t="e">
        <f t="shared" si="3"/>
        <v>#DIV/0!</v>
      </c>
    </row>
    <row r="62" spans="1:6" ht="18" customHeight="1" hidden="1">
      <c r="A62" s="8" t="s">
        <v>0</v>
      </c>
      <c r="B62" s="23"/>
      <c r="C62" s="23"/>
      <c r="D62" s="31"/>
      <c r="E62" s="9" t="e">
        <f t="shared" si="2"/>
        <v>#DIV/0!</v>
      </c>
      <c r="F62" s="9" t="e">
        <f t="shared" si="3"/>
        <v>#DIV/0!</v>
      </c>
    </row>
    <row r="63" spans="1:6" ht="41.25" customHeight="1">
      <c r="A63" s="6" t="s">
        <v>28</v>
      </c>
      <c r="B63" s="22">
        <f>SUM(B64:B65)</f>
        <v>122230</v>
      </c>
      <c r="C63" s="22">
        <f>SUM(C64:C65)</f>
        <v>147597.9</v>
      </c>
      <c r="D63" s="22">
        <f>SUM(D64:D65)</f>
        <v>93258.7</v>
      </c>
      <c r="E63" s="7">
        <f t="shared" si="2"/>
        <v>0.7629771741798249</v>
      </c>
      <c r="F63" s="7">
        <f t="shared" si="3"/>
        <v>0.631843000476294</v>
      </c>
    </row>
    <row r="64" spans="1:6" ht="17.25" customHeight="1">
      <c r="A64" s="8" t="s">
        <v>0</v>
      </c>
      <c r="B64" s="23">
        <v>122230</v>
      </c>
      <c r="C64" s="23">
        <v>147597.9</v>
      </c>
      <c r="D64" s="23">
        <v>93258.7</v>
      </c>
      <c r="E64" s="9">
        <f t="shared" si="2"/>
        <v>0.7629771741798249</v>
      </c>
      <c r="F64" s="9">
        <f t="shared" si="3"/>
        <v>0.631843000476294</v>
      </c>
    </row>
    <row r="65" spans="1:6" ht="17.25" customHeight="1" hidden="1">
      <c r="A65" s="8" t="s">
        <v>2</v>
      </c>
      <c r="B65" s="23"/>
      <c r="C65" s="23"/>
      <c r="D65" s="23"/>
      <c r="E65" s="9" t="e">
        <f t="shared" si="2"/>
        <v>#DIV/0!</v>
      </c>
      <c r="F65" s="9" t="e">
        <f t="shared" si="3"/>
        <v>#DIV/0!</v>
      </c>
    </row>
    <row r="66" spans="1:6" ht="39.75" customHeight="1">
      <c r="A66" s="6" t="s">
        <v>29</v>
      </c>
      <c r="B66" s="22">
        <f>SUM(B67:B69)</f>
        <v>138053.4</v>
      </c>
      <c r="C66" s="22">
        <f>SUM(C67:C69)</f>
        <v>157396.1</v>
      </c>
      <c r="D66" s="22">
        <f>SUM(D67:D69)</f>
        <v>110675.6</v>
      </c>
      <c r="E66" s="7">
        <f t="shared" si="2"/>
        <v>0.8016868834813197</v>
      </c>
      <c r="F66" s="7">
        <f t="shared" si="3"/>
        <v>0.7031660886133774</v>
      </c>
    </row>
    <row r="67" spans="1:6" ht="19.5" customHeight="1">
      <c r="A67" s="8" t="s">
        <v>0</v>
      </c>
      <c r="B67" s="23">
        <v>138053.4</v>
      </c>
      <c r="C67" s="23">
        <v>157396.1</v>
      </c>
      <c r="D67" s="23">
        <v>110675.6</v>
      </c>
      <c r="E67" s="9">
        <f t="shared" si="2"/>
        <v>0.8016868834813197</v>
      </c>
      <c r="F67" s="9">
        <f t="shared" si="3"/>
        <v>0.7031660886133774</v>
      </c>
    </row>
    <row r="68" spans="1:6" ht="21" customHeight="1" hidden="1">
      <c r="A68" s="8" t="s">
        <v>1</v>
      </c>
      <c r="B68" s="23"/>
      <c r="C68" s="23"/>
      <c r="D68" s="31"/>
      <c r="E68" s="9" t="e">
        <f t="shared" si="2"/>
        <v>#DIV/0!</v>
      </c>
      <c r="F68" s="9" t="e">
        <f t="shared" si="3"/>
        <v>#DIV/0!</v>
      </c>
    </row>
    <row r="69" spans="1:6" ht="21" customHeight="1" hidden="1">
      <c r="A69" s="8" t="s">
        <v>2</v>
      </c>
      <c r="B69" s="23"/>
      <c r="C69" s="23"/>
      <c r="D69" s="31"/>
      <c r="E69" s="9" t="e">
        <f>D69/B69</f>
        <v>#DIV/0!</v>
      </c>
      <c r="F69" s="9" t="e">
        <f aca="true" t="shared" si="4" ref="F69:F88">D69/C69</f>
        <v>#DIV/0!</v>
      </c>
    </row>
    <row r="70" spans="1:6" ht="40.5" customHeight="1">
      <c r="A70" s="6" t="s">
        <v>30</v>
      </c>
      <c r="B70" s="22">
        <f>SUM(B71:B72)</f>
        <v>36917.6</v>
      </c>
      <c r="C70" s="22">
        <f>SUM(C71:C72)</f>
        <v>31970</v>
      </c>
      <c r="D70" s="22">
        <f>SUM(D71:D72)</f>
        <v>0</v>
      </c>
      <c r="E70" s="7">
        <f>D70/B70</f>
        <v>0</v>
      </c>
      <c r="F70" s="7">
        <f t="shared" si="4"/>
        <v>0</v>
      </c>
    </row>
    <row r="71" spans="1:6" ht="18.75" customHeight="1">
      <c r="A71" s="8" t="s">
        <v>0</v>
      </c>
      <c r="B71" s="23">
        <v>36917.6</v>
      </c>
      <c r="C71" s="23">
        <v>31970</v>
      </c>
      <c r="D71" s="23">
        <v>0</v>
      </c>
      <c r="E71" s="9">
        <f>D71/B71</f>
        <v>0</v>
      </c>
      <c r="F71" s="9">
        <f t="shared" si="4"/>
        <v>0</v>
      </c>
    </row>
    <row r="72" spans="1:6" ht="18" customHeight="1" hidden="1">
      <c r="A72" s="8" t="s">
        <v>1</v>
      </c>
      <c r="B72" s="23"/>
      <c r="C72" s="23"/>
      <c r="D72" s="31"/>
      <c r="E72" s="9" t="e">
        <f>D72/B72</f>
        <v>#DIV/0!</v>
      </c>
      <c r="F72" s="9" t="e">
        <f t="shared" si="4"/>
        <v>#DIV/0!</v>
      </c>
    </row>
    <row r="73" spans="1:6" ht="27.75" customHeight="1">
      <c r="A73" s="6" t="s">
        <v>31</v>
      </c>
      <c r="B73" s="22">
        <f>SUM(B74:B75)</f>
        <v>23016</v>
      </c>
      <c r="C73" s="22">
        <f>SUM(C74:C75)</f>
        <v>537457.3</v>
      </c>
      <c r="D73" s="22">
        <f>SUM(D74:D75)</f>
        <v>225811.3</v>
      </c>
      <c r="E73" s="7">
        <f>D73/B73</f>
        <v>9.81105752519986</v>
      </c>
      <c r="F73" s="7">
        <f t="shared" si="4"/>
        <v>0.42014742380464454</v>
      </c>
    </row>
    <row r="74" spans="1:6" ht="15.75" customHeight="1">
      <c r="A74" s="8" t="s">
        <v>0</v>
      </c>
      <c r="B74" s="23">
        <v>21178.3</v>
      </c>
      <c r="C74" s="23">
        <v>72889</v>
      </c>
      <c r="D74" s="23">
        <v>38644.2</v>
      </c>
      <c r="E74" s="9">
        <f>D74/B74</f>
        <v>1.824707365558142</v>
      </c>
      <c r="F74" s="9">
        <f t="shared" si="4"/>
        <v>0.5301787649713948</v>
      </c>
    </row>
    <row r="75" spans="1:6" ht="16.5" customHeight="1">
      <c r="A75" s="8" t="s">
        <v>1</v>
      </c>
      <c r="B75" s="23">
        <v>1837.7</v>
      </c>
      <c r="C75" s="23">
        <v>464568.3</v>
      </c>
      <c r="D75" s="23">
        <v>187167.1</v>
      </c>
      <c r="E75" s="9">
        <f>D75/B75</f>
        <v>101.84856070087609</v>
      </c>
      <c r="F75" s="9">
        <f t="shared" si="4"/>
        <v>0.4028839247103171</v>
      </c>
    </row>
    <row r="76" spans="1:6" ht="25.5" customHeight="1">
      <c r="A76" s="6" t="s">
        <v>32</v>
      </c>
      <c r="B76" s="22">
        <f>SUM(B77:B79)</f>
        <v>540545.1</v>
      </c>
      <c r="C76" s="22">
        <f>SUM(C77:C79)</f>
        <v>647612.2</v>
      </c>
      <c r="D76" s="22">
        <f>SUM(D77:D79)</f>
        <v>428816.5</v>
      </c>
      <c r="E76" s="7">
        <f>D76/B76</f>
        <v>0.7933038334821646</v>
      </c>
      <c r="F76" s="7">
        <f t="shared" si="4"/>
        <v>0.6621501262638351</v>
      </c>
    </row>
    <row r="77" spans="1:6" ht="18" customHeight="1">
      <c r="A77" s="8" t="s">
        <v>0</v>
      </c>
      <c r="B77" s="23">
        <v>518026.3</v>
      </c>
      <c r="C77" s="23">
        <v>626645.1</v>
      </c>
      <c r="D77" s="23">
        <v>414879.5</v>
      </c>
      <c r="E77" s="9">
        <f>D77/B77</f>
        <v>0.8008850129810011</v>
      </c>
      <c r="F77" s="9">
        <f t="shared" si="4"/>
        <v>0.6620645401998675</v>
      </c>
    </row>
    <row r="78" spans="1:6" ht="15.75" customHeight="1">
      <c r="A78" s="8" t="s">
        <v>1</v>
      </c>
      <c r="B78" s="23">
        <v>13089.1</v>
      </c>
      <c r="C78" s="23">
        <v>13089.1</v>
      </c>
      <c r="D78" s="23">
        <v>7804</v>
      </c>
      <c r="E78" s="9">
        <f>D78/B78</f>
        <v>0.5962212833579085</v>
      </c>
      <c r="F78" s="9">
        <f t="shared" si="4"/>
        <v>0.5962212833579085</v>
      </c>
    </row>
    <row r="79" spans="1:6" ht="16.5" customHeight="1">
      <c r="A79" s="8" t="s">
        <v>2</v>
      </c>
      <c r="B79" s="23">
        <v>9429.7</v>
      </c>
      <c r="C79" s="23">
        <v>7878</v>
      </c>
      <c r="D79" s="23">
        <v>6133</v>
      </c>
      <c r="E79" s="9">
        <f>D79/B79</f>
        <v>0.650391847036491</v>
      </c>
      <c r="F79" s="9">
        <f t="shared" si="4"/>
        <v>0.7784970804772785</v>
      </c>
    </row>
    <row r="80" spans="1:6" ht="29.25" customHeight="1">
      <c r="A80" s="6" t="s">
        <v>33</v>
      </c>
      <c r="B80" s="22">
        <f>SUM(B81:B83)</f>
        <v>54803.4</v>
      </c>
      <c r="C80" s="22">
        <f>SUM(C81:C83)</f>
        <v>79779.9</v>
      </c>
      <c r="D80" s="22">
        <f>SUM(D81:D83)</f>
        <v>33784.6</v>
      </c>
      <c r="E80" s="7">
        <f>D80/B80</f>
        <v>0.6164690511902545</v>
      </c>
      <c r="F80" s="7">
        <f t="shared" si="4"/>
        <v>0.42347257893278883</v>
      </c>
    </row>
    <row r="81" spans="1:6" ht="14.25" customHeight="1">
      <c r="A81" s="8" t="s">
        <v>0</v>
      </c>
      <c r="B81" s="23">
        <v>44744.5</v>
      </c>
      <c r="C81" s="23">
        <v>69470.4</v>
      </c>
      <c r="D81" s="23">
        <v>29951</v>
      </c>
      <c r="E81" s="9">
        <f>D81/B81</f>
        <v>0.6693783593514286</v>
      </c>
      <c r="F81" s="9">
        <f t="shared" si="4"/>
        <v>0.43113325963287963</v>
      </c>
    </row>
    <row r="82" spans="1:6" ht="14.25" customHeight="1">
      <c r="A82" s="8" t="s">
        <v>1</v>
      </c>
      <c r="B82" s="23">
        <v>10058.9</v>
      </c>
      <c r="C82" s="23">
        <v>10058.9</v>
      </c>
      <c r="D82" s="23">
        <v>3833.6</v>
      </c>
      <c r="E82" s="9">
        <f>D82/B82</f>
        <v>0.38111523128771535</v>
      </c>
      <c r="F82" s="9">
        <f t="shared" si="4"/>
        <v>0.38111523128771535</v>
      </c>
    </row>
    <row r="83" spans="1:6" ht="15.75" customHeight="1" thickBot="1">
      <c r="A83" s="8" t="s">
        <v>2</v>
      </c>
      <c r="B83" s="25">
        <v>0</v>
      </c>
      <c r="C83" s="27">
        <v>250.6</v>
      </c>
      <c r="D83" s="27">
        <v>0</v>
      </c>
      <c r="E83" s="10">
        <v>0</v>
      </c>
      <c r="F83" s="10">
        <f t="shared" si="4"/>
        <v>0</v>
      </c>
    </row>
    <row r="84" spans="1:6" ht="16.5" customHeight="1" thickBot="1">
      <c r="A84" s="11" t="s">
        <v>35</v>
      </c>
      <c r="B84" s="24">
        <f>B5+B8+B10+B14+B21+B25+B30+B34+B37+B40+B45+B48+B51+B54+B57+B59+B61+B63+B66+B70+B73+B76+B80+B17</f>
        <v>9946577.9</v>
      </c>
      <c r="C84" s="24">
        <f>C5+C8+C10+C14+C21+C25+C30+C34+C37+C40+C45+C48+C51+C54+C57+C59+C61+C63+C66+C70+C73+C76+C80+C17</f>
        <v>11982835.5</v>
      </c>
      <c r="D84" s="24">
        <f>D5+D8+D10+D14+D21+D25+D30+D34+D37+D40+D45+D48+D51+D54+D57+D59+D61+D63+D66+D70+D73+D76+D80+D17</f>
        <v>7344779.499999999</v>
      </c>
      <c r="E84" s="12">
        <f>D84/B84</f>
        <v>0.73842275944976</v>
      </c>
      <c r="F84" s="12">
        <f t="shared" si="4"/>
        <v>0.6129416948100471</v>
      </c>
    </row>
    <row r="85" spans="1:6" ht="15.75" customHeight="1" hidden="1">
      <c r="A85" s="13" t="s">
        <v>7</v>
      </c>
      <c r="B85" s="26" t="e">
        <f>B84-#REF!</f>
        <v>#REF!</v>
      </c>
      <c r="C85" s="28" t="e">
        <f>C84-#REF!</f>
        <v>#REF!</v>
      </c>
      <c r="D85" s="28" t="e">
        <f>D84-#REF!</f>
        <v>#REF!</v>
      </c>
      <c r="E85" s="14" t="e">
        <f>D85/B85</f>
        <v>#REF!</v>
      </c>
      <c r="F85" s="14" t="e">
        <f t="shared" si="4"/>
        <v>#REF!</v>
      </c>
    </row>
    <row r="86" spans="1:6" ht="15.75" customHeight="1">
      <c r="A86" s="8" t="s">
        <v>0</v>
      </c>
      <c r="B86" s="23">
        <f>B6+B9+B11+B15+B18+B22+B26+B31+B35+B38+B41+B46+B49+B52+B55+B58+B60+B62+B64+B67+B71+B74+B77+B81</f>
        <v>4185683.2999999993</v>
      </c>
      <c r="C86" s="23">
        <f>C6+C9+C11+C15+C18+C22+C26+C31+C35+C38+C41+C46+C49+C52+C55+C58+C60+C62+C64+C67+C71+C74+C77+C81</f>
        <v>5220089.3</v>
      </c>
      <c r="D86" s="23">
        <f>D6+D9+D11+D15+D18+D22+D26+D31+D35+D38+D41+D46+D49+D52+D55+D58+D60+D62+D64+D67+D71+D74+D77+D81</f>
        <v>3306209.1</v>
      </c>
      <c r="E86" s="9">
        <f>D86/B86</f>
        <v>0.7898851544740617</v>
      </c>
      <c r="F86" s="9">
        <f t="shared" si="4"/>
        <v>0.6333625556942101</v>
      </c>
    </row>
    <row r="87" spans="1:6" ht="15" customHeight="1">
      <c r="A87" s="8" t="s">
        <v>1</v>
      </c>
      <c r="B87" s="23">
        <f>B12+B16+B19+B23+B27+B32+B39+B42+B47+B53+B56+B72+B75+B78+B82+B68</f>
        <v>5618792.2</v>
      </c>
      <c r="C87" s="23">
        <f>C12+C16+C19+C23+C27+C32+C39+C42+C47+C53+C56+C72+C75+C78+C82+C68</f>
        <v>6622858.399999999</v>
      </c>
      <c r="D87" s="23">
        <f>D12+D16+D19+D23+D27+D32+D39+D42+D47+D53+D56+D72+D75+D78+D82+D68</f>
        <v>3953937.0999999996</v>
      </c>
      <c r="E87" s="9">
        <f>D87/B87</f>
        <v>0.7036987593169933</v>
      </c>
      <c r="F87" s="9">
        <f t="shared" si="4"/>
        <v>0.5970136852087914</v>
      </c>
    </row>
    <row r="88" spans="1:6" ht="13.5" customHeight="1">
      <c r="A88" s="8" t="s">
        <v>2</v>
      </c>
      <c r="B88" s="23">
        <f>B13+B20+B24+B33+B43+B79+B7+B28+B36+B50+B69+B29+B65+B83</f>
        <v>142102.4</v>
      </c>
      <c r="C88" s="23">
        <f>C13+C20+C24+C33+C43+C79+C7+C28+C36+C50+C69+C29+C65+C83</f>
        <v>139887.80000000002</v>
      </c>
      <c r="D88" s="23">
        <f>D13+D20+D24+D33+D43+D79+D7+D28+D36+D50+D69+D29+D65+D83</f>
        <v>84633.3</v>
      </c>
      <c r="E88" s="9">
        <f>D88/B88</f>
        <v>0.5955796664940213</v>
      </c>
      <c r="F88" s="9">
        <f t="shared" si="4"/>
        <v>0.6050084424803306</v>
      </c>
    </row>
    <row r="89" spans="1:6" ht="15" customHeight="1">
      <c r="A89" s="1"/>
      <c r="B89" s="17"/>
      <c r="C89" s="17"/>
      <c r="D89" s="17"/>
      <c r="E89" s="3"/>
      <c r="F89" s="3"/>
    </row>
    <row r="90" spans="1:6" ht="12.75" customHeight="1">
      <c r="A90" s="1"/>
      <c r="B90" s="18"/>
      <c r="C90" s="18"/>
      <c r="D90" s="18"/>
      <c r="E90" s="3"/>
      <c r="F90" s="3"/>
    </row>
    <row r="91" spans="1:6" ht="12" customHeight="1">
      <c r="A91" s="3"/>
      <c r="B91" s="2"/>
      <c r="C91" s="29"/>
      <c r="D91" s="29"/>
      <c r="E91" s="29"/>
      <c r="F91" s="3"/>
    </row>
    <row r="92" spans="1:6" ht="12" customHeight="1">
      <c r="A92" s="19"/>
      <c r="B92" s="2"/>
      <c r="C92" s="29"/>
      <c r="D92" s="29"/>
      <c r="E92" s="3"/>
      <c r="F92" s="3"/>
    </row>
    <row r="93" spans="1:6" ht="12" customHeight="1">
      <c r="A93" s="19"/>
      <c r="B93" s="29"/>
      <c r="C93" s="32"/>
      <c r="D93" s="32"/>
      <c r="E93" s="3"/>
      <c r="F93" s="3"/>
    </row>
    <row r="94" spans="1:6" ht="18.75" customHeight="1">
      <c r="A94" s="3"/>
      <c r="B94" s="2"/>
      <c r="C94" s="29"/>
      <c r="D94" s="29"/>
      <c r="E94" s="3"/>
      <c r="F94" s="3"/>
    </row>
    <row r="95" spans="1:6" ht="12" customHeight="1">
      <c r="A95" s="2"/>
      <c r="B95" s="29"/>
      <c r="C95" s="29"/>
      <c r="D95" s="29"/>
      <c r="E95" s="3"/>
      <c r="F95" s="3"/>
    </row>
    <row r="96" spans="1:6" ht="12" customHeight="1">
      <c r="A96" s="2"/>
      <c r="B96" s="2"/>
      <c r="C96" s="29"/>
      <c r="D96" s="29"/>
      <c r="E96" s="29"/>
      <c r="F96" s="3"/>
    </row>
    <row r="97" spans="1:6" ht="12.75" customHeight="1">
      <c r="A97" s="3"/>
      <c r="B97" s="2"/>
      <c r="C97" s="2"/>
      <c r="D97" s="29"/>
      <c r="E97" s="3"/>
      <c r="F97" s="3"/>
    </row>
    <row r="98" ht="12.75">
      <c r="D98" s="29"/>
    </row>
    <row r="99" ht="12.75">
      <c r="D99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3" manualBreakCount="3">
    <brk id="24" max="5" man="1"/>
    <brk id="43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Павловская Татьяна Александровна</cp:lastModifiedBy>
  <cp:lastPrinted>2021-10-11T05:54:58Z</cp:lastPrinted>
  <dcterms:created xsi:type="dcterms:W3CDTF">2019-02-11T12:05:23Z</dcterms:created>
  <dcterms:modified xsi:type="dcterms:W3CDTF">2021-10-11T05:55:07Z</dcterms:modified>
  <cp:category/>
  <cp:version/>
  <cp:contentType/>
  <cp:contentStatus/>
</cp:coreProperties>
</file>