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92.168.11.5\обмен\НОВЫЙ САЙТ\Исполнение 2023 года\01.10.2023\"/>
    </mc:Choice>
  </mc:AlternateContent>
  <bookViews>
    <workbookView xWindow="0" yWindow="0" windowWidth="28800" windowHeight="11745"/>
  </bookViews>
  <sheets>
    <sheet name="Вып.плана._4" sheetId="2" r:id="rId1"/>
  </sheets>
  <calcPr calcId="152511"/>
</workbook>
</file>

<file path=xl/calcChain.xml><?xml version="1.0" encoding="utf-8"?>
<calcChain xmlns="http://schemas.openxmlformats.org/spreadsheetml/2006/main">
  <c r="C52" i="2" l="1"/>
  <c r="C24" i="2"/>
  <c r="E9" i="2" l="1"/>
  <c r="E11" i="2"/>
  <c r="E13" i="2"/>
  <c r="E15" i="2"/>
  <c r="E16" i="2"/>
  <c r="E18" i="2"/>
  <c r="E19" i="2"/>
  <c r="E20" i="2"/>
  <c r="E22" i="2"/>
  <c r="E23" i="2"/>
  <c r="E28" i="2"/>
  <c r="E30" i="2"/>
  <c r="E31" i="2"/>
  <c r="E32" i="2"/>
  <c r="E34" i="2"/>
  <c r="E36" i="2"/>
  <c r="E38" i="2"/>
  <c r="E40" i="2"/>
  <c r="E42" i="2"/>
  <c r="E43" i="2"/>
  <c r="E44" i="2"/>
  <c r="E49" i="2"/>
  <c r="E53" i="2"/>
  <c r="E54" i="2"/>
  <c r="E55" i="2"/>
  <c r="E56" i="2"/>
  <c r="C8" i="2"/>
  <c r="C10" i="2"/>
  <c r="C12" i="2"/>
  <c r="C17" i="2"/>
  <c r="C21" i="2"/>
  <c r="C33" i="2"/>
  <c r="C35" i="2"/>
  <c r="C37" i="2"/>
  <c r="C47" i="2"/>
  <c r="C57" i="2"/>
  <c r="C51" i="2" s="1"/>
  <c r="C59" i="2"/>
  <c r="C7" i="2" l="1"/>
  <c r="C61" i="2" s="1"/>
  <c r="D24" i="2"/>
  <c r="D27" i="2" l="1"/>
  <c r="E27" i="2" s="1"/>
  <c r="D47" i="2" l="1"/>
  <c r="E47" i="2" s="1"/>
  <c r="D52" i="2" l="1"/>
  <c r="E52" i="2" s="1"/>
  <c r="D57" i="2"/>
  <c r="D59" i="2"/>
  <c r="D41" i="2"/>
  <c r="E41" i="2" s="1"/>
  <c r="D37" i="2"/>
  <c r="E37" i="2" s="1"/>
  <c r="D35" i="2"/>
  <c r="E35" i="2" s="1"/>
  <c r="D33" i="2"/>
  <c r="E33" i="2" s="1"/>
  <c r="D21" i="2"/>
  <c r="E21" i="2" s="1"/>
  <c r="D17" i="2"/>
  <c r="E17" i="2" s="1"/>
  <c r="D12" i="2"/>
  <c r="E12" i="2" s="1"/>
  <c r="D10" i="2"/>
  <c r="E10" i="2" s="1"/>
  <c r="D8" i="2"/>
  <c r="E8" i="2" s="1"/>
  <c r="D7" i="2" l="1"/>
  <c r="E7" i="2" s="1"/>
  <c r="D51" i="2"/>
  <c r="E51" i="2" s="1"/>
  <c r="D61" i="2" l="1"/>
  <c r="E61" i="2" s="1"/>
</calcChain>
</file>

<file path=xl/sharedStrings.xml><?xml version="1.0" encoding="utf-8"?>
<sst xmlns="http://schemas.openxmlformats.org/spreadsheetml/2006/main" count="116" uniqueCount="116">
  <si>
    <t>ВОЗВРАТ ОСТАТКОВ СУБСИДИЙ, СУБВЕНЦИЙ И ИНЫХ МЕЖБЮДЖЕТНЫХ ТРАНСФЕРТОВ, ИМЕЮЩИХ ЦЕЛЕВОЕ НАЗНАЧЕНИЕ, ПРОШЛЫХ ЛЕТ</t>
  </si>
  <si>
    <t>000.2.19.00.000.00.0000.000</t>
  </si>
  <si>
    <t>Прочие безвозмездные поступления в бюджеты городских округов</t>
  </si>
  <si>
    <t>ПРОЧИЕ БЕЗВОЗМЕЗДНЫЕ ПОСТУПЛЕНИЯ</t>
  </si>
  <si>
    <t>000.2.07.00.000.00.0000.000</t>
  </si>
  <si>
    <t>Иные межбюджетные трансферты</t>
  </si>
  <si>
    <t>Субвенции бюджетам бюджетной системы Российской Федерации</t>
  </si>
  <si>
    <t>Субсидии бюджетам бюджетной системы Российской Федерации (межбюджетные субсидии)</t>
  </si>
  <si>
    <t>БЕЗВОЗМЕЗДНЫЕ ПОСТУПЛЕНИЯ ОТ ДРУГИХ БЮДЖЕТОВ БЮДЖЕТНОЙ СИСТЕМЫ РОССИЙСКОЙ ФЕДЕРАЦИИ</t>
  </si>
  <si>
    <t>000.2.02.00.000.00.0000.000</t>
  </si>
  <si>
    <t xml:space="preserve">БЕЗВОЗМЕЗДНЫЕ ПОСТУПЛЕНИЯ </t>
  </si>
  <si>
    <t>000.2.00.00.000.00.0000.000</t>
  </si>
  <si>
    <t>Прочие неналоговые доходы</t>
  </si>
  <si>
    <t>000.1.17.05.000.00.0000.180</t>
  </si>
  <si>
    <t>Невыясненные поступления</t>
  </si>
  <si>
    <t>000.1.17.01.000.00.0000.180</t>
  </si>
  <si>
    <t>ПРОЧИЕ НЕНАЛОГОВЫЕ ДОХОДЫ</t>
  </si>
  <si>
    <t>000.1.17.00.000.00.0000.000</t>
  </si>
  <si>
    <t>ШТРАФЫ, САНКЦИИ, ВОЗМЕЩЕНИЕ УЩЕРБА</t>
  </si>
  <si>
    <t>000.1.16.00.000.00.0000.000</t>
  </si>
  <si>
    <t>Доходы от продажи земельных участков, находящихся в государственной и муниципальной собственности</t>
  </si>
  <si>
    <t>000.1.14.06.000.00.0000.430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</si>
  <si>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</si>
  <si>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000.1.14.02.000.00.0000.000</t>
  </si>
  <si>
    <t>Доходы от продажи квартир</t>
  </si>
  <si>
    <t>000.1.14.01.000.00.0000.410</t>
  </si>
  <si>
    <t>ДОХОДЫ ОТ ПРОДАЖИ МАТЕРИАЛЬНЫХ И НЕМАТЕРИАЛЬНЫХ АКТИВОВ</t>
  </si>
  <si>
    <t>000.1.14.00.000.00.0000.000</t>
  </si>
  <si>
    <t>Доходы от компенсации затрат государства</t>
  </si>
  <si>
    <t>000.1.13.02.000.00.0000.130</t>
  </si>
  <si>
    <t>000.1.13.00.000.00.0000.000</t>
  </si>
  <si>
    <t>Плата за негативное воздействие на окружающую среду</t>
  </si>
  <si>
    <t>000.1.12.01.000.01.0000.120</t>
  </si>
  <si>
    <t>ПЛАТЕЖИ ПРИ ПОЛЬЗОВАНИИ ПРИРОДНЫМИ РЕСУРСАМИ</t>
  </si>
  <si>
    <t>000.1.12.00.000.00.0000.000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</si>
  <si>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</si>
  <si>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000.1.11.09.000.00.0000.120</t>
  </si>
  <si>
    <t>Платежи от государственных и муниципальных унитарных предприятий</t>
  </si>
  <si>
    <t>000.1.11.07.000.00.0000.120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</si>
  <si>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</si>
  <si>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000.1.11.05.000.00.0000.120</t>
  </si>
  <si>
    <t>000.1.11.01.000.00.0000.120</t>
  </si>
  <si>
    <t>ДОХОДЫ ОТ ИСПОЛЬЗОВАНИЯ ИМУЩЕСТВА, НАХОДЯЩЕГОСЯ В ГОСУДАРСТВЕННОЙ И МУНИЦИПАЛЬНОЙ СОБСТВЕННОСТИ</t>
  </si>
  <si>
    <t>000.1.11.00.000.00.0000.000</t>
  </si>
  <si>
    <t>ЗАДОЛЖЕННОСТЬ И ПЕРЕРАСЧЕТЫ ПО ОТМЕНЕННЫМ НАЛОГАМ, СБОРАМ И ИНЫМ ОБЯЗАТЕЛЬНЫМ ПЛАТЕЖАМ</t>
  </si>
  <si>
    <t>000.1.09.00.000.00.0000.000</t>
  </si>
  <si>
    <t>Государственная пошлина за государственную регистрацию, а также за совершение прочих юридически значимых действий</t>
  </si>
  <si>
    <t>000.1.08.07.000.01.0000.110</t>
  </si>
  <si>
    <t>Государственная пошлина по делам, рассматриваемым в судах общей юрисдикции, мировыми судьями</t>
  </si>
  <si>
    <t>000.1.08.03.000.01.0000.110</t>
  </si>
  <si>
    <t>ГОСУДАРСТВЕННАЯ ПОШЛИНА</t>
  </si>
  <si>
    <t>000.1.08.00.000.00.0000.000</t>
  </si>
  <si>
    <t>Земельный налог</t>
  </si>
  <si>
    <t>000.1.06.06.000.00.0000.110</t>
  </si>
  <si>
    <t>Налог на имущество физических лиц</t>
  </si>
  <si>
    <t>000.1.06.01.000.00.0000.110</t>
  </si>
  <si>
    <t>НАЛОГИ НА ИМУЩЕСТВО</t>
  </si>
  <si>
    <t>000.1.06.00.000.00.0000.000</t>
  </si>
  <si>
    <t>Налог, взимаемый в связи с применением патентной системы налогообложения</t>
  </si>
  <si>
    <t>000.1.05.04.000.02.0000.110</t>
  </si>
  <si>
    <t>Единый сельскохозяйственный налог</t>
  </si>
  <si>
    <t>000.1.05.03.000.01.0000.110</t>
  </si>
  <si>
    <t>Единый налог на вмененный доход для отдельных видов деятельности</t>
  </si>
  <si>
    <t>000.1.05.02.000.02.0000.110</t>
  </si>
  <si>
    <t>Налог, взимаемый в связи с применением упрощенной системы налогообложения</t>
  </si>
  <si>
    <t>000.1.05.01.000.00.0000.110</t>
  </si>
  <si>
    <t>НАЛОГИ НА СОВОКУПНЫЙ ДОХОД</t>
  </si>
  <si>
    <t>000.1.05.00.000.00.0000.000</t>
  </si>
  <si>
    <t>Акцизы по подакцизным товарам (продукции), производимым на территории Российской Федерации</t>
  </si>
  <si>
    <t>000.1.03.02.000.01.0000.110</t>
  </si>
  <si>
    <t>НАЛОГИ НА ТОВАРЫ (РАБОТЫ, УСЛУГИ), РЕАЛИЗУЕМЫЕ НА ТЕРРИТОРИИ РОССИЙСКОЙ ФЕДЕРАЦИИ</t>
  </si>
  <si>
    <t>000.1.03.00.000.00.0000.000</t>
  </si>
  <si>
    <t>Налог на доходы физических лиц</t>
  </si>
  <si>
    <t>000.1.01.02.000.01.0000.110</t>
  </si>
  <si>
    <t>НАЛОГИ НА ПРИБЫЛЬ, ДОХОДЫ</t>
  </si>
  <si>
    <t>000.1.01.00.000.00.0000.000</t>
  </si>
  <si>
    <t xml:space="preserve">НАЛОГОВЫЕ И НЕНАЛОГОВЫЕ ДОХОДЫ </t>
  </si>
  <si>
    <t>000.1.00.00.000.00.0000.000</t>
  </si>
  <si>
    <t>ВСЕГО</t>
  </si>
  <si>
    <t>КД</t>
  </si>
  <si>
    <t>Наименование показателя</t>
  </si>
  <si>
    <t>000.1.09.04.000.00.0000.110</t>
  </si>
  <si>
    <t>Налоги на имущество</t>
  </si>
  <si>
    <t>000.1.11.03.000.00.0000.120</t>
  </si>
  <si>
    <t>Проценты, полученные от предоставления бюджетных кредитов внутри страны</t>
  </si>
  <si>
    <t>ДОХОДЫ ОТ ОКАЗАНИЯ ПЛАТНЫХ УСЛУГ И КОМПЕНСАЦИИ ЗАТРАТ ГОСУДАРСТВА</t>
  </si>
  <si>
    <t>000.2.02.10.000.00.0000.150</t>
  </si>
  <si>
    <t>Дотации бюджетам бюджетной системы Российской Федерации</t>
  </si>
  <si>
    <t>000.2.02.20.000.00.0000.150</t>
  </si>
  <si>
    <t>000.2.02.30.000.00.0000.150</t>
  </si>
  <si>
    <t>000.2.02.40.000.00.0000.150</t>
  </si>
  <si>
    <t>000.2.07.04.000.04.0000.150</t>
  </si>
  <si>
    <t>000.2.19.00.000.13.0000.150</t>
  </si>
  <si>
    <t>Возврат остатков субсидий, субвенций и иных межбюджетных трансфертов, имеющих целевое назначение, прошлых лет из бюджетов городских поселений</t>
  </si>
  <si>
    <t>000.1.06.04.000.02.0000.110</t>
  </si>
  <si>
    <t>Транспортный налог</t>
  </si>
  <si>
    <t>000.1.16.01.000.01.0000.140</t>
  </si>
  <si>
    <t>Административные штрафы, установленные Кодексом Российской Федерации об административных правонарушениях</t>
  </si>
  <si>
    <t>000.1.16.02.000.02.0000.140</t>
  </si>
  <si>
    <t>Административные штрафы, установленные законами субъектов Российской Федерации об административных правонарушениях</t>
  </si>
  <si>
    <t>000.1.16.07.000.01.0000.140</t>
  </si>
  <si>
    <t>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t>
  </si>
  <si>
    <t>000.1.16.10.000.00.0000.140</t>
  </si>
  <si>
    <t>Платежи в целях возмещения причиненного ущерба (убытков)</t>
  </si>
  <si>
    <t>000.1.16.11.000.01.0000.140</t>
  </si>
  <si>
    <t>Платежи, уплачиваемые в целях возмещения вреда</t>
  </si>
  <si>
    <t>000.1.17.15.000.00.0000.150</t>
  </si>
  <si>
    <t xml:space="preserve">Инициативные платежи </t>
  </si>
  <si>
    <t xml:space="preserve">000 1 09 07 000 00 0000 110 </t>
  </si>
  <si>
    <t>Прочие налоги и сборы (по отмененным местным налогам и сборам)</t>
  </si>
  <si>
    <t>Исполнено за девять месяцев 2023 года</t>
  </si>
  <si>
    <t xml:space="preserve"> 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Российской Федерации, субъектам Российской Федерации или муниципальным образованиям</t>
  </si>
  <si>
    <t>Исполнено за девять месяцев 2022 года</t>
  </si>
  <si>
    <t xml:space="preserve">Сведения о поступлении доходов в разрезе видов доходов за девять месяцев 2023 года в сравнении с соответствующим периодом 2022 года
</t>
  </si>
  <si>
    <t>% исполнения  2023 года  к исполнению за 2022 год</t>
  </si>
  <si>
    <t>(рублей)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</si>
</sst>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0;[Red]\-#,##0.00"/>
    <numFmt numFmtId="165" formatCode="#,##0.00;[Red]\-#,##0.00;0.00"/>
    <numFmt numFmtId="166" formatCode="#,##0.00_ ;[Red]\-#,##0.00\ "/>
  </numFmts>
  <fonts count="8" x14ac:knownFonts="1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8"/>
      <name val="Arial"/>
      <family val="2"/>
      <charset val="204"/>
    </font>
    <font>
      <sz val="12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8"/>
      <color indexed="8"/>
      <name val="Arial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22"/>
      </patternFill>
    </fill>
    <fill>
      <patternFill patternType="solid">
        <fgColor theme="0" tint="-0.249977111117893"/>
        <bgColor indexed="64"/>
      </patternFill>
    </fill>
    <fill>
      <patternFill patternType="solid">
        <fgColor indexed="9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7">
    <xf numFmtId="0" fontId="0" fillId="0" borderId="0"/>
    <xf numFmtId="0" fontId="1" fillId="0" borderId="0"/>
    <xf numFmtId="0" fontId="2" fillId="0" borderId="0"/>
    <xf numFmtId="0" fontId="5" fillId="0" borderId="0"/>
    <xf numFmtId="0" fontId="1" fillId="0" borderId="0"/>
    <xf numFmtId="0" fontId="1" fillId="0" borderId="0"/>
    <xf numFmtId="0" fontId="6" fillId="0" borderId="0"/>
  </cellStyleXfs>
  <cellXfs count="41">
    <xf numFmtId="0" fontId="0" fillId="0" borderId="0" xfId="0"/>
    <xf numFmtId="0" fontId="1" fillId="0" borderId="0" xfId="1"/>
    <xf numFmtId="0" fontId="1" fillId="0" borderId="0" xfId="1" applyFill="1"/>
    <xf numFmtId="0" fontId="2" fillId="0" borderId="0" xfId="1" applyNumberFormat="1" applyFont="1" applyFill="1" applyAlignment="1" applyProtection="1">
      <alignment horizontal="centerContinuous"/>
      <protection hidden="1"/>
    </xf>
    <xf numFmtId="0" fontId="2" fillId="0" borderId="0" xfId="1" applyFont="1" applyProtection="1">
      <protection hidden="1"/>
    </xf>
    <xf numFmtId="0" fontId="2" fillId="0" borderId="0" xfId="1" applyFont="1"/>
    <xf numFmtId="0" fontId="3" fillId="0" borderId="1" xfId="5" applyNumberFormat="1" applyFont="1" applyFill="1" applyBorder="1" applyAlignment="1" applyProtection="1">
      <alignment horizontal="centerContinuous" vertical="center" wrapText="1"/>
      <protection hidden="1"/>
    </xf>
    <xf numFmtId="0" fontId="3" fillId="0" borderId="1" xfId="3" applyNumberFormat="1" applyFont="1" applyFill="1" applyBorder="1" applyAlignment="1" applyProtection="1">
      <alignment horizontal="center" vertical="center" wrapText="1"/>
      <protection hidden="1"/>
    </xf>
    <xf numFmtId="0" fontId="3" fillId="4" borderId="1" xfId="3" applyNumberFormat="1" applyFont="1" applyFill="1" applyBorder="1" applyAlignment="1" applyProtection="1">
      <alignment horizontal="center" vertical="center"/>
      <protection hidden="1"/>
    </xf>
    <xf numFmtId="0" fontId="3" fillId="4" borderId="1" xfId="3" applyNumberFormat="1" applyFont="1" applyFill="1" applyBorder="1" applyAlignment="1" applyProtection="1">
      <alignment horizontal="left" vertical="center" wrapText="1"/>
      <protection hidden="1"/>
    </xf>
    <xf numFmtId="165" fontId="3" fillId="4" borderId="1" xfId="3" applyNumberFormat="1" applyFont="1" applyFill="1" applyBorder="1" applyAlignment="1" applyProtection="1">
      <alignment horizontal="right" vertical="center"/>
      <protection hidden="1"/>
    </xf>
    <xf numFmtId="0" fontId="3" fillId="2" borderId="1" xfId="3" applyNumberFormat="1" applyFont="1" applyFill="1" applyBorder="1" applyAlignment="1" applyProtection="1">
      <alignment horizontal="center" vertical="center"/>
      <protection hidden="1"/>
    </xf>
    <xf numFmtId="0" fontId="3" fillId="2" borderId="1" xfId="3" applyNumberFormat="1" applyFont="1" applyFill="1" applyBorder="1" applyAlignment="1" applyProtection="1">
      <alignment horizontal="left" vertical="center" wrapText="1"/>
      <protection hidden="1"/>
    </xf>
    <xf numFmtId="165" fontId="3" fillId="2" borderId="1" xfId="3" applyNumberFormat="1" applyFont="1" applyFill="1" applyBorder="1" applyAlignment="1" applyProtection="1">
      <alignment horizontal="right" vertical="center"/>
      <protection hidden="1"/>
    </xf>
    <xf numFmtId="0" fontId="3" fillId="3" borderId="1" xfId="5" applyNumberFormat="1" applyFont="1" applyFill="1" applyBorder="1" applyAlignment="1" applyProtection="1">
      <alignment horizontal="left" vertical="center"/>
      <protection hidden="1"/>
    </xf>
    <xf numFmtId="0" fontId="3" fillId="0" borderId="1" xfId="3" applyNumberFormat="1" applyFont="1" applyFill="1" applyBorder="1" applyAlignment="1" applyProtection="1">
      <alignment horizontal="center" vertical="center"/>
      <protection hidden="1"/>
    </xf>
    <xf numFmtId="0" fontId="3" fillId="0" borderId="1" xfId="3" applyNumberFormat="1" applyFont="1" applyFill="1" applyBorder="1" applyAlignment="1" applyProtection="1">
      <alignment horizontal="left" vertical="center" wrapText="1"/>
      <protection hidden="1"/>
    </xf>
    <xf numFmtId="165" fontId="3" fillId="0" borderId="1" xfId="3" applyNumberFormat="1" applyFont="1" applyFill="1" applyBorder="1" applyAlignment="1" applyProtection="1">
      <alignment horizontal="right" vertical="center"/>
      <protection hidden="1"/>
    </xf>
    <xf numFmtId="165" fontId="3" fillId="3" borderId="1" xfId="3" applyNumberFormat="1" applyFont="1" applyFill="1" applyBorder="1" applyAlignment="1" applyProtection="1">
      <alignment horizontal="right" vertical="center"/>
      <protection hidden="1"/>
    </xf>
    <xf numFmtId="0" fontId="3" fillId="3" borderId="1" xfId="3" applyNumberFormat="1" applyFont="1" applyFill="1" applyBorder="1" applyAlignment="1" applyProtection="1">
      <alignment horizontal="left" vertical="center"/>
      <protection hidden="1"/>
    </xf>
    <xf numFmtId="164" fontId="3" fillId="3" borderId="1" xfId="3" applyNumberFormat="1" applyFont="1" applyFill="1" applyBorder="1" applyAlignment="1" applyProtection="1">
      <alignment horizontal="right" vertical="center"/>
      <protection hidden="1"/>
    </xf>
    <xf numFmtId="165" fontId="3" fillId="2" borderId="1" xfId="3" applyNumberFormat="1" applyFont="1" applyFill="1" applyBorder="1" applyAlignment="1" applyProtection="1">
      <alignment horizontal="right" vertical="center" wrapText="1"/>
      <protection hidden="1"/>
    </xf>
    <xf numFmtId="0" fontId="3" fillId="0" borderId="2" xfId="1" applyNumberFormat="1" applyFont="1" applyFill="1" applyBorder="1" applyAlignment="1" applyProtection="1">
      <alignment horizontal="left" vertical="center" wrapText="1"/>
      <protection hidden="1"/>
    </xf>
    <xf numFmtId="0" fontId="3" fillId="0" borderId="3" xfId="1" applyNumberFormat="1" applyFont="1" applyFill="1" applyBorder="1" applyAlignment="1" applyProtection="1">
      <alignment horizontal="center" vertical="center"/>
      <protection hidden="1"/>
    </xf>
    <xf numFmtId="0" fontId="3" fillId="0" borderId="2" xfId="1" applyNumberFormat="1" applyFont="1" applyFill="1" applyBorder="1" applyAlignment="1" applyProtection="1">
      <alignment horizontal="left" vertical="center" wrapText="1"/>
      <protection hidden="1"/>
    </xf>
    <xf numFmtId="0" fontId="3" fillId="0" borderId="3" xfId="1" applyNumberFormat="1" applyFont="1" applyFill="1" applyBorder="1" applyAlignment="1" applyProtection="1">
      <alignment horizontal="center" vertical="center"/>
      <protection hidden="1"/>
    </xf>
    <xf numFmtId="0" fontId="3" fillId="0" borderId="2" xfId="1" applyNumberFormat="1" applyFont="1" applyFill="1" applyBorder="1" applyAlignment="1" applyProtection="1">
      <alignment horizontal="left" vertical="center" wrapText="1"/>
      <protection hidden="1"/>
    </xf>
    <xf numFmtId="0" fontId="3" fillId="0" borderId="3" xfId="1" applyNumberFormat="1" applyFont="1" applyFill="1" applyBorder="1" applyAlignment="1" applyProtection="1">
      <alignment horizontal="center" vertical="center"/>
      <protection hidden="1"/>
    </xf>
    <xf numFmtId="0" fontId="3" fillId="0" borderId="2" xfId="1" applyNumberFormat="1" applyFont="1" applyFill="1" applyBorder="1" applyAlignment="1" applyProtection="1">
      <alignment horizontal="left" vertical="center" wrapText="1"/>
      <protection hidden="1"/>
    </xf>
    <xf numFmtId="0" fontId="3" fillId="0" borderId="3" xfId="1" applyNumberFormat="1" applyFont="1" applyFill="1" applyBorder="1" applyAlignment="1" applyProtection="1">
      <alignment horizontal="center" vertical="center"/>
      <protection hidden="1"/>
    </xf>
    <xf numFmtId="0" fontId="3" fillId="0" borderId="2" xfId="1" applyNumberFormat="1" applyFont="1" applyFill="1" applyBorder="1" applyAlignment="1" applyProtection="1">
      <alignment horizontal="left" vertical="center" wrapText="1"/>
      <protection hidden="1"/>
    </xf>
    <xf numFmtId="0" fontId="3" fillId="0" borderId="3" xfId="1" applyNumberFormat="1" applyFont="1" applyFill="1" applyBorder="1" applyAlignment="1" applyProtection="1">
      <alignment horizontal="center" vertical="center"/>
      <protection hidden="1"/>
    </xf>
    <xf numFmtId="0" fontId="3" fillId="0" borderId="2" xfId="1" applyNumberFormat="1" applyFont="1" applyFill="1" applyBorder="1" applyAlignment="1" applyProtection="1">
      <alignment horizontal="left" vertical="center" wrapText="1"/>
      <protection hidden="1"/>
    </xf>
    <xf numFmtId="0" fontId="3" fillId="0" borderId="3" xfId="1" applyNumberFormat="1" applyFont="1" applyFill="1" applyBorder="1" applyAlignment="1" applyProtection="1">
      <alignment horizontal="center" vertical="center"/>
      <protection hidden="1"/>
    </xf>
    <xf numFmtId="0" fontId="3" fillId="0" borderId="1" xfId="5" applyNumberFormat="1" applyFont="1" applyFill="1" applyBorder="1" applyAlignment="1" applyProtection="1">
      <alignment horizontal="center" vertical="center" wrapText="1"/>
      <protection hidden="1"/>
    </xf>
    <xf numFmtId="165" fontId="3" fillId="5" borderId="1" xfId="3" applyNumberFormat="1" applyFont="1" applyFill="1" applyBorder="1" applyAlignment="1" applyProtection="1">
      <alignment horizontal="right" vertical="center"/>
      <protection hidden="1"/>
    </xf>
    <xf numFmtId="166" fontId="7" fillId="0" borderId="4" xfId="0" applyNumberFormat="1" applyFont="1" applyBorder="1" applyAlignment="1">
      <alignment horizontal="right" vertical="center"/>
    </xf>
    <xf numFmtId="166" fontId="7" fillId="0" borderId="2" xfId="0" applyNumberFormat="1" applyFont="1" applyBorder="1" applyAlignment="1">
      <alignment vertical="center"/>
    </xf>
    <xf numFmtId="0" fontId="4" fillId="0" borderId="0" xfId="1" applyNumberFormat="1" applyFont="1" applyFill="1" applyAlignment="1" applyProtection="1">
      <alignment horizontal="center" wrapText="1"/>
      <protection hidden="1"/>
    </xf>
    <xf numFmtId="0" fontId="4" fillId="0" borderId="0" xfId="1" applyNumberFormat="1" applyFont="1" applyFill="1" applyAlignment="1" applyProtection="1">
      <alignment horizontal="center" wrapText="1"/>
      <protection hidden="1"/>
    </xf>
    <xf numFmtId="0" fontId="1" fillId="0" borderId="0" xfId="1" applyNumberFormat="1" applyFont="1" applyFill="1" applyAlignment="1" applyProtection="1">
      <alignment horizontal="right" wrapText="1"/>
      <protection hidden="1"/>
    </xf>
  </cellXfs>
  <cellStyles count="7">
    <cellStyle name="Обычный" xfId="0" builtinId="0"/>
    <cellStyle name="Обычный 2" xfId="1"/>
    <cellStyle name="Обычный 2 2" xfId="2"/>
    <cellStyle name="Обычный 2 2 2" xfId="5"/>
    <cellStyle name="Обычный 2 3" xfId="4"/>
    <cellStyle name="Обычный 2 4" xfId="3"/>
    <cellStyle name="Обычный 3" xfId="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61"/>
  <sheetViews>
    <sheetView showGridLines="0" tabSelected="1" zoomScaleNormal="100" workbookViewId="0">
      <selection activeCell="J13" sqref="J13"/>
    </sheetView>
  </sheetViews>
  <sheetFormatPr defaultColWidth="9.140625" defaultRowHeight="12.75" x14ac:dyDescent="0.2"/>
  <cols>
    <col min="1" max="1" width="21.140625" style="5" customWidth="1"/>
    <col min="2" max="2" width="58.42578125" style="5" customWidth="1"/>
    <col min="3" max="3" width="17.140625" style="5" customWidth="1"/>
    <col min="4" max="4" width="17" style="5" customWidth="1"/>
    <col min="5" max="5" width="14.42578125" style="5" customWidth="1"/>
    <col min="6" max="227" width="9.140625" style="1" customWidth="1"/>
    <col min="228" max="16384" width="9.140625" style="1"/>
  </cols>
  <sheetData>
    <row r="1" spans="1:5" ht="16.5" customHeight="1" x14ac:dyDescent="0.2">
      <c r="A1" s="3"/>
      <c r="B1" s="3"/>
      <c r="C1" s="4"/>
      <c r="D1" s="4"/>
      <c r="E1" s="4"/>
    </row>
    <row r="2" spans="1:5" ht="36" customHeight="1" x14ac:dyDescent="0.2">
      <c r="A2" s="39" t="s">
        <v>113</v>
      </c>
      <c r="B2" s="39"/>
      <c r="C2" s="39"/>
      <c r="D2" s="39"/>
      <c r="E2" s="39"/>
    </row>
    <row r="3" spans="1:5" ht="14.25" customHeight="1" x14ac:dyDescent="0.2">
      <c r="A3" s="39"/>
      <c r="B3" s="39"/>
      <c r="C3" s="39"/>
      <c r="D3" s="39"/>
      <c r="E3" s="39"/>
    </row>
    <row r="4" spans="1:5" ht="14.25" customHeight="1" x14ac:dyDescent="0.2">
      <c r="A4" s="38"/>
      <c r="B4" s="38"/>
      <c r="C4" s="38"/>
      <c r="D4" s="38"/>
      <c r="E4" s="40" t="s">
        <v>115</v>
      </c>
    </row>
    <row r="6" spans="1:5" ht="45" x14ac:dyDescent="0.2">
      <c r="A6" s="7" t="s">
        <v>79</v>
      </c>
      <c r="B6" s="7" t="s">
        <v>80</v>
      </c>
      <c r="C6" s="34" t="s">
        <v>112</v>
      </c>
      <c r="D6" s="34" t="s">
        <v>110</v>
      </c>
      <c r="E6" s="6" t="s">
        <v>114</v>
      </c>
    </row>
    <row r="7" spans="1:5" x14ac:dyDescent="0.2">
      <c r="A7" s="8" t="s">
        <v>77</v>
      </c>
      <c r="B7" s="9" t="s">
        <v>76</v>
      </c>
      <c r="C7" s="10">
        <f t="shared" ref="C7" si="0">C8+C10+C12+C17+C21+C24+C27+C33+C35+C37+C41+C47</f>
        <v>3351925839.9700003</v>
      </c>
      <c r="D7" s="10">
        <f>D8+D10+D12+D17+D21+D24+D27+D33+D35+D37+D41+D47</f>
        <v>3665630134.2599998</v>
      </c>
      <c r="E7" s="10">
        <f t="shared" ref="E7:E13" si="1">D7/C7*100</f>
        <v>109.35892705468709</v>
      </c>
    </row>
    <row r="8" spans="1:5" x14ac:dyDescent="0.2">
      <c r="A8" s="11" t="s">
        <v>75</v>
      </c>
      <c r="B8" s="12" t="s">
        <v>74</v>
      </c>
      <c r="C8" s="13">
        <f t="shared" ref="C8" si="2">C9</f>
        <v>2568793677.6199999</v>
      </c>
      <c r="D8" s="13">
        <f>D9</f>
        <v>2870511296.6300001</v>
      </c>
      <c r="E8" s="18">
        <f t="shared" si="1"/>
        <v>111.74549834961999</v>
      </c>
    </row>
    <row r="9" spans="1:5" x14ac:dyDescent="0.2">
      <c r="A9" s="15" t="s">
        <v>73</v>
      </c>
      <c r="B9" s="16" t="s">
        <v>72</v>
      </c>
      <c r="C9" s="36">
        <v>2568793677.6199999</v>
      </c>
      <c r="D9" s="17">
        <v>2870511296.6300001</v>
      </c>
      <c r="E9" s="10">
        <f t="shared" si="1"/>
        <v>111.74549834961999</v>
      </c>
    </row>
    <row r="10" spans="1:5" ht="22.5" x14ac:dyDescent="0.2">
      <c r="A10" s="11" t="s">
        <v>71</v>
      </c>
      <c r="B10" s="12" t="s">
        <v>70</v>
      </c>
      <c r="C10" s="21">
        <f t="shared" ref="C10:D10" si="3">C11</f>
        <v>25682728.34</v>
      </c>
      <c r="D10" s="21">
        <f t="shared" si="3"/>
        <v>26721161.73</v>
      </c>
      <c r="E10" s="18">
        <f t="shared" si="1"/>
        <v>104.04331415359276</v>
      </c>
    </row>
    <row r="11" spans="1:5" ht="22.5" x14ac:dyDescent="0.2">
      <c r="A11" s="15" t="s">
        <v>69</v>
      </c>
      <c r="B11" s="16" t="s">
        <v>68</v>
      </c>
      <c r="C11" s="17">
        <v>25682728.34</v>
      </c>
      <c r="D11" s="17">
        <v>26721161.73</v>
      </c>
      <c r="E11" s="10">
        <f t="shared" si="1"/>
        <v>104.04331415359276</v>
      </c>
    </row>
    <row r="12" spans="1:5" x14ac:dyDescent="0.2">
      <c r="A12" s="11" t="s">
        <v>67</v>
      </c>
      <c r="B12" s="12" t="s">
        <v>66</v>
      </c>
      <c r="C12" s="13">
        <f t="shared" ref="C12:D12" si="4">C13+C14+C15+C16</f>
        <v>461033079.75999999</v>
      </c>
      <c r="D12" s="13">
        <f t="shared" si="4"/>
        <v>450464516.15999997</v>
      </c>
      <c r="E12" s="18">
        <f t="shared" si="1"/>
        <v>97.707634427121434</v>
      </c>
    </row>
    <row r="13" spans="1:5" s="2" customFormat="1" ht="22.5" x14ac:dyDescent="0.2">
      <c r="A13" s="15" t="s">
        <v>65</v>
      </c>
      <c r="B13" s="16" t="s">
        <v>64</v>
      </c>
      <c r="C13" s="17">
        <v>439077340.85000002</v>
      </c>
      <c r="D13" s="17">
        <v>442592021.56</v>
      </c>
      <c r="E13" s="17">
        <f t="shared" si="1"/>
        <v>100.80046961731071</v>
      </c>
    </row>
    <row r="14" spans="1:5" s="2" customFormat="1" x14ac:dyDescent="0.2">
      <c r="A14" s="15" t="s">
        <v>63</v>
      </c>
      <c r="B14" s="16" t="s">
        <v>62</v>
      </c>
      <c r="C14" s="17">
        <v>729078.06</v>
      </c>
      <c r="D14" s="17">
        <v>-548632.99</v>
      </c>
      <c r="E14" s="17"/>
    </row>
    <row r="15" spans="1:5" s="2" customFormat="1" x14ac:dyDescent="0.2">
      <c r="A15" s="15" t="s">
        <v>61</v>
      </c>
      <c r="B15" s="16" t="s">
        <v>60</v>
      </c>
      <c r="C15" s="17">
        <v>4622996.83</v>
      </c>
      <c r="D15" s="17">
        <v>3910210.39</v>
      </c>
      <c r="E15" s="17">
        <f t="shared" ref="E15:E23" si="5">D15/C15*100</f>
        <v>84.581723366658679</v>
      </c>
    </row>
    <row r="16" spans="1:5" s="2" customFormat="1" ht="22.5" x14ac:dyDescent="0.2">
      <c r="A16" s="15" t="s">
        <v>59</v>
      </c>
      <c r="B16" s="16" t="s">
        <v>58</v>
      </c>
      <c r="C16" s="17">
        <v>16603664.02</v>
      </c>
      <c r="D16" s="17">
        <v>4510917.2</v>
      </c>
      <c r="E16" s="17">
        <f t="shared" si="5"/>
        <v>27.168203322871143</v>
      </c>
    </row>
    <row r="17" spans="1:5" x14ac:dyDescent="0.2">
      <c r="A17" s="11" t="s">
        <v>57</v>
      </c>
      <c r="B17" s="12" t="s">
        <v>56</v>
      </c>
      <c r="C17" s="13">
        <f t="shared" ref="C17:D17" si="6">C18+C19+C20</f>
        <v>61231523.099999994</v>
      </c>
      <c r="D17" s="13">
        <f t="shared" si="6"/>
        <v>67890394.640000001</v>
      </c>
      <c r="E17" s="18">
        <f t="shared" si="5"/>
        <v>110.87490756864744</v>
      </c>
    </row>
    <row r="18" spans="1:5" s="2" customFormat="1" x14ac:dyDescent="0.2">
      <c r="A18" s="15" t="s">
        <v>55</v>
      </c>
      <c r="B18" s="16" t="s">
        <v>54</v>
      </c>
      <c r="C18" s="37">
        <v>7067974.3799999999</v>
      </c>
      <c r="D18" s="17">
        <v>7266364.5300000003</v>
      </c>
      <c r="E18" s="17">
        <f t="shared" si="5"/>
        <v>102.80688835773624</v>
      </c>
    </row>
    <row r="19" spans="1:5" s="2" customFormat="1" x14ac:dyDescent="0.2">
      <c r="A19" s="23" t="s">
        <v>94</v>
      </c>
      <c r="B19" s="22" t="s">
        <v>95</v>
      </c>
      <c r="C19" s="37">
        <v>15987920.539999999</v>
      </c>
      <c r="D19" s="17">
        <v>15101612.699999999</v>
      </c>
      <c r="E19" s="17">
        <f t="shared" si="5"/>
        <v>94.456390762122211</v>
      </c>
    </row>
    <row r="20" spans="1:5" s="2" customFormat="1" x14ac:dyDescent="0.2">
      <c r="A20" s="15" t="s">
        <v>53</v>
      </c>
      <c r="B20" s="16" t="s">
        <v>52</v>
      </c>
      <c r="C20" s="37">
        <v>38175628.18</v>
      </c>
      <c r="D20" s="17">
        <v>45522417.409999996</v>
      </c>
      <c r="E20" s="17">
        <f t="shared" si="5"/>
        <v>119.24471077557524</v>
      </c>
    </row>
    <row r="21" spans="1:5" x14ac:dyDescent="0.2">
      <c r="A21" s="11" t="s">
        <v>51</v>
      </c>
      <c r="B21" s="12" t="s">
        <v>50</v>
      </c>
      <c r="C21" s="13">
        <f t="shared" ref="C21:D21" si="7">C22+C23</f>
        <v>23957643.02</v>
      </c>
      <c r="D21" s="13">
        <f t="shared" si="7"/>
        <v>23339790.59</v>
      </c>
      <c r="E21" s="18">
        <f t="shared" si="5"/>
        <v>97.4210633763755</v>
      </c>
    </row>
    <row r="22" spans="1:5" s="2" customFormat="1" ht="22.5" x14ac:dyDescent="0.2">
      <c r="A22" s="15" t="s">
        <v>49</v>
      </c>
      <c r="B22" s="16" t="s">
        <v>48</v>
      </c>
      <c r="C22" s="37">
        <v>23825443.02</v>
      </c>
      <c r="D22" s="17">
        <v>23334790.59</v>
      </c>
      <c r="E22" s="17">
        <f t="shared" si="5"/>
        <v>97.940636698389511</v>
      </c>
    </row>
    <row r="23" spans="1:5" s="2" customFormat="1" ht="22.5" x14ac:dyDescent="0.2">
      <c r="A23" s="15" t="s">
        <v>47</v>
      </c>
      <c r="B23" s="16" t="s">
        <v>46</v>
      </c>
      <c r="C23" s="37">
        <v>132200</v>
      </c>
      <c r="D23" s="17">
        <v>5000</v>
      </c>
      <c r="E23" s="17">
        <f t="shared" si="5"/>
        <v>3.7821482602118004</v>
      </c>
    </row>
    <row r="24" spans="1:5" ht="22.5" x14ac:dyDescent="0.2">
      <c r="A24" s="11" t="s">
        <v>45</v>
      </c>
      <c r="B24" s="12" t="s">
        <v>44</v>
      </c>
      <c r="C24" s="13">
        <f>C25+C26</f>
        <v>-19975.88</v>
      </c>
      <c r="D24" s="13">
        <f>D25+D26</f>
        <v>245.08999999999997</v>
      </c>
      <c r="E24" s="18"/>
    </row>
    <row r="25" spans="1:5" s="2" customFormat="1" x14ac:dyDescent="0.2">
      <c r="A25" s="15" t="s">
        <v>81</v>
      </c>
      <c r="B25" s="16" t="s">
        <v>82</v>
      </c>
      <c r="C25" s="17">
        <v>-19975.88</v>
      </c>
      <c r="D25" s="17">
        <v>445.09</v>
      </c>
      <c r="E25" s="17"/>
    </row>
    <row r="26" spans="1:5" s="2" customFormat="1" x14ac:dyDescent="0.2">
      <c r="A26" s="15" t="s">
        <v>108</v>
      </c>
      <c r="B26" s="16" t="s">
        <v>109</v>
      </c>
      <c r="C26" s="17">
        <v>0</v>
      </c>
      <c r="D26" s="17">
        <v>-200</v>
      </c>
      <c r="E26" s="17"/>
    </row>
    <row r="27" spans="1:5" ht="22.5" x14ac:dyDescent="0.2">
      <c r="A27" s="11" t="s">
        <v>43</v>
      </c>
      <c r="B27" s="12" t="s">
        <v>42</v>
      </c>
      <c r="C27" s="13">
        <v>126191542.28000002</v>
      </c>
      <c r="D27" s="13">
        <f>D28+D29+D30+D31+D32</f>
        <v>149437874.63999999</v>
      </c>
      <c r="E27" s="18">
        <f>D27/C27*100</f>
        <v>118.42146624091482</v>
      </c>
    </row>
    <row r="28" spans="1:5" s="2" customFormat="1" ht="45" x14ac:dyDescent="0.2">
      <c r="A28" s="15" t="s">
        <v>41</v>
      </c>
      <c r="B28" s="16" t="s">
        <v>111</v>
      </c>
      <c r="C28" s="17">
        <v>3340070.56</v>
      </c>
      <c r="D28" s="17">
        <v>32499568</v>
      </c>
      <c r="E28" s="17">
        <f>D28/C28*100</f>
        <v>973.02040229952502</v>
      </c>
    </row>
    <row r="29" spans="1:5" s="2" customFormat="1" ht="22.5" x14ac:dyDescent="0.2">
      <c r="A29" s="15" t="s">
        <v>83</v>
      </c>
      <c r="B29" s="16" t="s">
        <v>84</v>
      </c>
      <c r="C29" s="17">
        <v>0</v>
      </c>
      <c r="D29" s="17">
        <v>0</v>
      </c>
      <c r="E29" s="17"/>
    </row>
    <row r="30" spans="1:5" s="2" customFormat="1" ht="56.25" x14ac:dyDescent="0.2">
      <c r="A30" s="15" t="s">
        <v>40</v>
      </c>
      <c r="B30" s="16" t="s">
        <v>39</v>
      </c>
      <c r="C30" s="17">
        <v>109682680.37</v>
      </c>
      <c r="D30" s="17">
        <v>101652108.83</v>
      </c>
      <c r="E30" s="17">
        <f t="shared" ref="E30:E38" si="8">D30/C30*100</f>
        <v>92.678359506797307</v>
      </c>
    </row>
    <row r="31" spans="1:5" s="2" customFormat="1" x14ac:dyDescent="0.2">
      <c r="A31" s="15" t="s">
        <v>38</v>
      </c>
      <c r="B31" s="16" t="s">
        <v>37</v>
      </c>
      <c r="C31" s="17">
        <v>196603.9</v>
      </c>
      <c r="D31" s="17">
        <v>1515619.02</v>
      </c>
      <c r="E31" s="17">
        <f t="shared" si="8"/>
        <v>770.89977360571186</v>
      </c>
    </row>
    <row r="32" spans="1:5" s="2" customFormat="1" ht="56.25" x14ac:dyDescent="0.2">
      <c r="A32" s="15" t="s">
        <v>36</v>
      </c>
      <c r="B32" s="16" t="s">
        <v>35</v>
      </c>
      <c r="C32" s="17">
        <v>12971952</v>
      </c>
      <c r="D32" s="17">
        <v>13770578.789999999</v>
      </c>
      <c r="E32" s="17">
        <f t="shared" si="8"/>
        <v>106.15656602799639</v>
      </c>
    </row>
    <row r="33" spans="1:5" x14ac:dyDescent="0.2">
      <c r="A33" s="11" t="s">
        <v>34</v>
      </c>
      <c r="B33" s="12" t="s">
        <v>33</v>
      </c>
      <c r="C33" s="13">
        <f t="shared" ref="C33" si="9">C34</f>
        <v>-32425.26</v>
      </c>
      <c r="D33" s="13">
        <f>D34</f>
        <v>347041.25</v>
      </c>
      <c r="E33" s="18">
        <f t="shared" si="8"/>
        <v>-1070.2805467095714</v>
      </c>
    </row>
    <row r="34" spans="1:5" s="2" customFormat="1" x14ac:dyDescent="0.2">
      <c r="A34" s="15" t="s">
        <v>32</v>
      </c>
      <c r="B34" s="16" t="s">
        <v>31</v>
      </c>
      <c r="C34" s="17">
        <v>-32425.26</v>
      </c>
      <c r="D34" s="17">
        <v>347041.25</v>
      </c>
      <c r="E34" s="17">
        <f t="shared" si="8"/>
        <v>-1070.2805467095714</v>
      </c>
    </row>
    <row r="35" spans="1:5" ht="22.5" x14ac:dyDescent="0.2">
      <c r="A35" s="11" t="s">
        <v>30</v>
      </c>
      <c r="B35" s="12" t="s">
        <v>85</v>
      </c>
      <c r="C35" s="13">
        <f t="shared" ref="C35:D35" si="10">C36</f>
        <v>1820265.11</v>
      </c>
      <c r="D35" s="13">
        <f t="shared" si="10"/>
        <v>4291319.72</v>
      </c>
      <c r="E35" s="18">
        <f t="shared" si="8"/>
        <v>235.75245695941507</v>
      </c>
    </row>
    <row r="36" spans="1:5" s="2" customFormat="1" x14ac:dyDescent="0.2">
      <c r="A36" s="15" t="s">
        <v>29</v>
      </c>
      <c r="B36" s="16" t="s">
        <v>28</v>
      </c>
      <c r="C36" s="17">
        <v>1820265.11</v>
      </c>
      <c r="D36" s="17">
        <v>4291319.72</v>
      </c>
      <c r="E36" s="17">
        <f t="shared" si="8"/>
        <v>235.75245695941507</v>
      </c>
    </row>
    <row r="37" spans="1:5" x14ac:dyDescent="0.2">
      <c r="A37" s="11" t="s">
        <v>27</v>
      </c>
      <c r="B37" s="12" t="s">
        <v>26</v>
      </c>
      <c r="C37" s="13">
        <f t="shared" ref="C37:D37" si="11">C38+C39+C40</f>
        <v>67244298</v>
      </c>
      <c r="D37" s="13">
        <f t="shared" si="11"/>
        <v>55987095.090000004</v>
      </c>
      <c r="E37" s="18">
        <f t="shared" si="8"/>
        <v>83.259245401000399</v>
      </c>
    </row>
    <row r="38" spans="1:5" s="2" customFormat="1" x14ac:dyDescent="0.2">
      <c r="A38" s="15" t="s">
        <v>25</v>
      </c>
      <c r="B38" s="16" t="s">
        <v>24</v>
      </c>
      <c r="C38" s="17">
        <v>50402965.909999996</v>
      </c>
      <c r="D38" s="17">
        <v>42635565.170000002</v>
      </c>
      <c r="E38" s="17">
        <f t="shared" si="8"/>
        <v>84.589397469447462</v>
      </c>
    </row>
    <row r="39" spans="1:5" s="2" customFormat="1" ht="56.25" x14ac:dyDescent="0.2">
      <c r="A39" s="15" t="s">
        <v>23</v>
      </c>
      <c r="B39" s="16" t="s">
        <v>22</v>
      </c>
      <c r="C39" s="17">
        <v>0</v>
      </c>
      <c r="D39" s="17">
        <v>0</v>
      </c>
      <c r="E39" s="17"/>
    </row>
    <row r="40" spans="1:5" s="2" customFormat="1" ht="22.5" x14ac:dyDescent="0.2">
      <c r="A40" s="15" t="s">
        <v>21</v>
      </c>
      <c r="B40" s="16" t="s">
        <v>20</v>
      </c>
      <c r="C40" s="17">
        <v>16841332.09</v>
      </c>
      <c r="D40" s="17">
        <v>13351529.92</v>
      </c>
      <c r="E40" s="17">
        <f>D40/C40*100</f>
        <v>79.278348343524655</v>
      </c>
    </row>
    <row r="41" spans="1:5" x14ac:dyDescent="0.2">
      <c r="A41" s="11" t="s">
        <v>19</v>
      </c>
      <c r="B41" s="12" t="s">
        <v>18</v>
      </c>
      <c r="C41" s="13">
        <v>15745983.130000001</v>
      </c>
      <c r="D41" s="13">
        <f t="shared" ref="D41" si="12">D42+D43+D44+D45+D46</f>
        <v>17890294.289999999</v>
      </c>
      <c r="E41" s="18">
        <f>D41/C41*100</f>
        <v>113.61814719536028</v>
      </c>
    </row>
    <row r="42" spans="1:5" s="2" customFormat="1" ht="22.5" x14ac:dyDescent="0.2">
      <c r="A42" s="25" t="s">
        <v>96</v>
      </c>
      <c r="B42" s="24" t="s">
        <v>97</v>
      </c>
      <c r="C42" s="17">
        <v>10806995.439999999</v>
      </c>
      <c r="D42" s="17">
        <v>11116230.85</v>
      </c>
      <c r="E42" s="17">
        <f>D42/C42*100</f>
        <v>102.86143740613996</v>
      </c>
    </row>
    <row r="43" spans="1:5" s="2" customFormat="1" ht="22.5" x14ac:dyDescent="0.2">
      <c r="A43" s="27" t="s">
        <v>98</v>
      </c>
      <c r="B43" s="26" t="s">
        <v>99</v>
      </c>
      <c r="C43" s="17">
        <v>241506.15</v>
      </c>
      <c r="D43" s="17">
        <v>340063.16</v>
      </c>
      <c r="E43" s="17">
        <f>D43/C43*100</f>
        <v>140.80931686418751</v>
      </c>
    </row>
    <row r="44" spans="1:5" s="2" customFormat="1" ht="67.5" x14ac:dyDescent="0.2">
      <c r="A44" s="29" t="s">
        <v>100</v>
      </c>
      <c r="B44" s="28" t="s">
        <v>101</v>
      </c>
      <c r="C44" s="17">
        <v>3586068.9</v>
      </c>
      <c r="D44" s="17">
        <v>4005003.05</v>
      </c>
      <c r="E44" s="17">
        <f>D44/C44*100</f>
        <v>111.6822671756251</v>
      </c>
    </row>
    <row r="45" spans="1:5" s="2" customFormat="1" x14ac:dyDescent="0.2">
      <c r="A45" s="31" t="s">
        <v>102</v>
      </c>
      <c r="B45" s="30" t="s">
        <v>103</v>
      </c>
      <c r="C45" s="17">
        <v>-6683791.2000000002</v>
      </c>
      <c r="D45" s="17">
        <v>-841530.57</v>
      </c>
      <c r="E45" s="17"/>
    </row>
    <row r="46" spans="1:5" s="2" customFormat="1" x14ac:dyDescent="0.2">
      <c r="A46" s="33" t="s">
        <v>104</v>
      </c>
      <c r="B46" s="32" t="s">
        <v>105</v>
      </c>
      <c r="C46" s="17">
        <v>7430875</v>
      </c>
      <c r="D46" s="17">
        <v>3270527.8</v>
      </c>
      <c r="E46" s="17"/>
    </row>
    <row r="47" spans="1:5" x14ac:dyDescent="0.2">
      <c r="A47" s="11" t="s">
        <v>17</v>
      </c>
      <c r="B47" s="12" t="s">
        <v>16</v>
      </c>
      <c r="C47" s="13">
        <f t="shared" ref="C47" si="13">C48+C49+C50</f>
        <v>277500.75</v>
      </c>
      <c r="D47" s="13">
        <f>D48+D49+D50</f>
        <v>-1250895.57</v>
      </c>
      <c r="E47" s="18">
        <f>D47/C47*100</f>
        <v>-450.77196007578362</v>
      </c>
    </row>
    <row r="48" spans="1:5" s="2" customFormat="1" x14ac:dyDescent="0.2">
      <c r="A48" s="15" t="s">
        <v>15</v>
      </c>
      <c r="B48" s="16" t="s">
        <v>14</v>
      </c>
      <c r="C48" s="17">
        <v>-73918.490000000005</v>
      </c>
      <c r="D48" s="17">
        <v>-1399049.25</v>
      </c>
      <c r="E48" s="17"/>
    </row>
    <row r="49" spans="1:5" s="2" customFormat="1" x14ac:dyDescent="0.2">
      <c r="A49" s="15" t="s">
        <v>13</v>
      </c>
      <c r="B49" s="16" t="s">
        <v>12</v>
      </c>
      <c r="C49" s="17">
        <v>351419.24</v>
      </c>
      <c r="D49" s="17">
        <v>148153.68</v>
      </c>
      <c r="E49" s="17">
        <f>D49/C49*100</f>
        <v>42.158670652181705</v>
      </c>
    </row>
    <row r="50" spans="1:5" s="2" customFormat="1" x14ac:dyDescent="0.2">
      <c r="A50" s="15" t="s">
        <v>106</v>
      </c>
      <c r="B50" s="16" t="s">
        <v>107</v>
      </c>
      <c r="C50" s="17">
        <v>0</v>
      </c>
      <c r="D50" s="17">
        <v>0</v>
      </c>
      <c r="E50" s="17"/>
    </row>
    <row r="51" spans="1:5" x14ac:dyDescent="0.2">
      <c r="A51" s="8" t="s">
        <v>11</v>
      </c>
      <c r="B51" s="9" t="s">
        <v>10</v>
      </c>
      <c r="C51" s="10">
        <f>C52+C57+C59</f>
        <v>4380272389.5699997</v>
      </c>
      <c r="D51" s="10">
        <f>D52+D57+D59</f>
        <v>4879601795.7099991</v>
      </c>
      <c r="E51" s="10">
        <f t="shared" ref="E51:E56" si="14">D51/C51*100</f>
        <v>111.39950582363252</v>
      </c>
    </row>
    <row r="52" spans="1:5" ht="22.5" x14ac:dyDescent="0.2">
      <c r="A52" s="11" t="s">
        <v>9</v>
      </c>
      <c r="B52" s="12" t="s">
        <v>8</v>
      </c>
      <c r="C52" s="13">
        <f>C53+C54+C55+C56</f>
        <v>4383822566.4299994</v>
      </c>
      <c r="D52" s="13">
        <f>D53+D54+D55+D56</f>
        <v>4986397554.3499994</v>
      </c>
      <c r="E52" s="18">
        <f t="shared" si="14"/>
        <v>113.74542374352326</v>
      </c>
    </row>
    <row r="53" spans="1:5" s="2" customFormat="1" x14ac:dyDescent="0.2">
      <c r="A53" s="15" t="s">
        <v>86</v>
      </c>
      <c r="B53" s="16" t="s">
        <v>87</v>
      </c>
      <c r="C53" s="17">
        <v>184297100</v>
      </c>
      <c r="D53" s="17">
        <v>247150200</v>
      </c>
      <c r="E53" s="35">
        <f t="shared" si="14"/>
        <v>134.10422627377207</v>
      </c>
    </row>
    <row r="54" spans="1:5" s="2" customFormat="1" ht="22.5" x14ac:dyDescent="0.2">
      <c r="A54" s="15" t="s">
        <v>88</v>
      </c>
      <c r="B54" s="16" t="s">
        <v>7</v>
      </c>
      <c r="C54" s="17">
        <v>1109950936.51</v>
      </c>
      <c r="D54" s="17">
        <v>1603688200.8399999</v>
      </c>
      <c r="E54" s="17">
        <f t="shared" si="14"/>
        <v>144.48280082383187</v>
      </c>
    </row>
    <row r="55" spans="1:5" s="2" customFormat="1" x14ac:dyDescent="0.2">
      <c r="A55" s="15" t="s">
        <v>89</v>
      </c>
      <c r="B55" s="16" t="s">
        <v>6</v>
      </c>
      <c r="C55" s="17">
        <v>2984447609.6799998</v>
      </c>
      <c r="D55" s="17">
        <v>3004692179.9299998</v>
      </c>
      <c r="E55" s="17">
        <f t="shared" si="14"/>
        <v>100.67833558827894</v>
      </c>
    </row>
    <row r="56" spans="1:5" s="2" customFormat="1" x14ac:dyDescent="0.2">
      <c r="A56" s="15" t="s">
        <v>90</v>
      </c>
      <c r="B56" s="16" t="s">
        <v>5</v>
      </c>
      <c r="C56" s="17">
        <v>105126920.23999999</v>
      </c>
      <c r="D56" s="17">
        <v>130866973.58</v>
      </c>
      <c r="E56" s="17">
        <f t="shared" si="14"/>
        <v>124.48474023707404</v>
      </c>
    </row>
    <row r="57" spans="1:5" ht="12.75" customHeight="1" x14ac:dyDescent="0.2">
      <c r="A57" s="11" t="s">
        <v>4</v>
      </c>
      <c r="B57" s="12" t="s">
        <v>3</v>
      </c>
      <c r="C57" s="13">
        <f t="shared" ref="C57" si="15">C58</f>
        <v>0</v>
      </c>
      <c r="D57" s="13">
        <f>D58</f>
        <v>20000000</v>
      </c>
      <c r="E57" s="18"/>
    </row>
    <row r="58" spans="1:5" s="2" customFormat="1" ht="22.5" customHeight="1" x14ac:dyDescent="0.2">
      <c r="A58" s="15" t="s">
        <v>91</v>
      </c>
      <c r="B58" s="16" t="s">
        <v>2</v>
      </c>
      <c r="C58" s="17">
        <v>0</v>
      </c>
      <c r="D58" s="17">
        <v>20000000</v>
      </c>
      <c r="E58" s="17"/>
    </row>
    <row r="59" spans="1:5" ht="33.75" x14ac:dyDescent="0.2">
      <c r="A59" s="11" t="s">
        <v>1</v>
      </c>
      <c r="B59" s="12" t="s">
        <v>0</v>
      </c>
      <c r="C59" s="13">
        <f t="shared" ref="C59" si="16">C60</f>
        <v>-3550176.86</v>
      </c>
      <c r="D59" s="13">
        <f>D60</f>
        <v>-126795758.64</v>
      </c>
      <c r="E59" s="18"/>
    </row>
    <row r="60" spans="1:5" s="2" customFormat="1" ht="33.75" x14ac:dyDescent="0.2">
      <c r="A60" s="15" t="s">
        <v>92</v>
      </c>
      <c r="B60" s="16" t="s">
        <v>93</v>
      </c>
      <c r="C60" s="17">
        <v>-3550176.86</v>
      </c>
      <c r="D60" s="17">
        <v>-126795758.64</v>
      </c>
      <c r="E60" s="17"/>
    </row>
    <row r="61" spans="1:5" x14ac:dyDescent="0.2">
      <c r="A61" s="19"/>
      <c r="B61" s="14" t="s">
        <v>78</v>
      </c>
      <c r="C61" s="20">
        <f>C7+C51</f>
        <v>7732198229.54</v>
      </c>
      <c r="D61" s="20">
        <f t="shared" ref="D61" si="17">D7+D51</f>
        <v>8545231929.9699993</v>
      </c>
      <c r="E61" s="18">
        <f>D61/C61*100</f>
        <v>110.5149102013952</v>
      </c>
    </row>
  </sheetData>
  <mergeCells count="1">
    <mergeCell ref="A2:E3"/>
  </mergeCells>
  <pageMargins left="0.19685039370078741" right="0.19685039370078741" top="0.39370078740157483" bottom="0.19685039370078741" header="0.19685039370078741" footer="0.19685039370078741"/>
  <pageSetup paperSize="9" scale="57" fitToHeight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Вып.плана._4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OhranovaEA</dc:creator>
  <cp:lastModifiedBy>Филиппова Любовь Степановна</cp:lastModifiedBy>
  <cp:lastPrinted>2019-05-06T10:40:50Z</cp:lastPrinted>
  <dcterms:created xsi:type="dcterms:W3CDTF">2018-10-22T06:13:22Z</dcterms:created>
  <dcterms:modified xsi:type="dcterms:W3CDTF">2024-01-12T09:58:14Z</dcterms:modified>
</cp:coreProperties>
</file>