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fodc\обмен\Павловская Т.А\Исполнение бюджета за 2021 год\1 квартал 2021 года\на сайт\"/>
    </mc:Choice>
  </mc:AlternateContent>
  <bookViews>
    <workbookView xWindow="0" yWindow="0" windowWidth="28800" windowHeight="1243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G47" i="2" l="1"/>
  <c r="H47" i="2"/>
  <c r="G61" i="2"/>
  <c r="H61" i="2"/>
  <c r="E52" i="2"/>
  <c r="F47" i="2"/>
  <c r="E47" i="2"/>
  <c r="D47" i="2"/>
  <c r="C47" i="2"/>
  <c r="I41" i="2"/>
  <c r="I42" i="2"/>
  <c r="I43" i="2"/>
  <c r="I38" i="2"/>
  <c r="I44" i="2" l="1"/>
  <c r="I40" i="2"/>
  <c r="I20" i="2"/>
  <c r="G20" i="2"/>
  <c r="D27" i="2"/>
  <c r="E51" i="2"/>
  <c r="C52" i="2"/>
  <c r="G52" i="2" s="1"/>
  <c r="D52" i="2"/>
  <c r="F52" i="2"/>
  <c r="C57" i="2"/>
  <c r="D57" i="2"/>
  <c r="E57" i="2"/>
  <c r="F57" i="2"/>
  <c r="F51" i="2" s="1"/>
  <c r="C59" i="2"/>
  <c r="D59" i="2"/>
  <c r="E59" i="2"/>
  <c r="F59" i="2"/>
  <c r="D41" i="2"/>
  <c r="E41" i="2"/>
  <c r="F41" i="2"/>
  <c r="G41" i="2" s="1"/>
  <c r="C41" i="2"/>
  <c r="G43" i="2"/>
  <c r="H43" i="2"/>
  <c r="G42" i="2"/>
  <c r="H42" i="2"/>
  <c r="D37" i="2"/>
  <c r="E37" i="2"/>
  <c r="F37" i="2"/>
  <c r="C37" i="2"/>
  <c r="D35" i="2"/>
  <c r="E35" i="2"/>
  <c r="F35" i="2"/>
  <c r="C35" i="2"/>
  <c r="F33" i="2"/>
  <c r="E27" i="2"/>
  <c r="F27" i="2"/>
  <c r="I27" i="2" s="1"/>
  <c r="C27" i="2"/>
  <c r="D33" i="2"/>
  <c r="E33" i="2"/>
  <c r="C33" i="2"/>
  <c r="G33" i="2" s="1"/>
  <c r="H20" i="2"/>
  <c r="D22" i="2"/>
  <c r="E22" i="2"/>
  <c r="F22" i="2"/>
  <c r="C22" i="2"/>
  <c r="D18" i="2"/>
  <c r="E18" i="2"/>
  <c r="F18" i="2"/>
  <c r="H18" i="2" s="1"/>
  <c r="C18" i="2"/>
  <c r="D13" i="2"/>
  <c r="E13" i="2"/>
  <c r="F13" i="2"/>
  <c r="C13" i="2"/>
  <c r="D11" i="2"/>
  <c r="E11" i="2"/>
  <c r="F11" i="2"/>
  <c r="C11" i="2"/>
  <c r="C9" i="2"/>
  <c r="D9" i="2"/>
  <c r="E9" i="2"/>
  <c r="F9" i="2"/>
  <c r="I10" i="2"/>
  <c r="I12" i="2"/>
  <c r="I13" i="2"/>
  <c r="I14" i="2"/>
  <c r="I15" i="2"/>
  <c r="I16" i="2"/>
  <c r="I17" i="2"/>
  <c r="I19" i="2"/>
  <c r="I21" i="2"/>
  <c r="I23" i="2"/>
  <c r="I24" i="2"/>
  <c r="I30" i="2"/>
  <c r="I32" i="2"/>
  <c r="I34" i="2"/>
  <c r="I36" i="2"/>
  <c r="I49" i="2"/>
  <c r="I54" i="2"/>
  <c r="I55" i="2"/>
  <c r="I56" i="2"/>
  <c r="H10" i="2"/>
  <c r="H12" i="2"/>
  <c r="H13" i="2"/>
  <c r="H14" i="2"/>
  <c r="H15" i="2"/>
  <c r="H16" i="2"/>
  <c r="H17" i="2"/>
  <c r="H19" i="2"/>
  <c r="H21" i="2"/>
  <c r="H23" i="2"/>
  <c r="H24" i="2"/>
  <c r="H28" i="2"/>
  <c r="H30" i="2"/>
  <c r="H31" i="2"/>
  <c r="H32" i="2"/>
  <c r="H33" i="2"/>
  <c r="H34" i="2"/>
  <c r="H35" i="2"/>
  <c r="H36" i="2"/>
  <c r="H37" i="2"/>
  <c r="H38" i="2"/>
  <c r="H40" i="2"/>
  <c r="H41" i="2"/>
  <c r="H44" i="2"/>
  <c r="H46" i="2"/>
  <c r="H49" i="2"/>
  <c r="H54" i="2"/>
  <c r="H55" i="2"/>
  <c r="H56" i="2"/>
  <c r="G10" i="2"/>
  <c r="G12" i="2"/>
  <c r="G14" i="2"/>
  <c r="G15" i="2"/>
  <c r="G16" i="2"/>
  <c r="G17" i="2"/>
  <c r="G19" i="2"/>
  <c r="G21" i="2"/>
  <c r="G22" i="2"/>
  <c r="G23" i="2"/>
  <c r="G24" i="2"/>
  <c r="G28" i="2"/>
  <c r="G30" i="2"/>
  <c r="G31" i="2"/>
  <c r="G32" i="2"/>
  <c r="G34" i="2"/>
  <c r="G36" i="2"/>
  <c r="G38" i="2"/>
  <c r="G40" i="2"/>
  <c r="G44" i="2"/>
  <c r="G46" i="2"/>
  <c r="G49" i="2"/>
  <c r="G54" i="2"/>
  <c r="G55" i="2"/>
  <c r="G56" i="2"/>
  <c r="H52" i="2" l="1"/>
  <c r="D51" i="2"/>
  <c r="H51" i="2" s="1"/>
  <c r="C51" i="2"/>
  <c r="G51" i="2" s="1"/>
  <c r="I47" i="2"/>
  <c r="E8" i="2"/>
  <c r="E61" i="2" s="1"/>
  <c r="C8" i="2"/>
  <c r="C61" i="2" s="1"/>
  <c r="G37" i="2"/>
  <c r="I37" i="2"/>
  <c r="H27" i="2"/>
  <c r="G27" i="2"/>
  <c r="I22" i="2"/>
  <c r="I18" i="2"/>
  <c r="G13" i="2"/>
  <c r="H11" i="2"/>
  <c r="F8" i="2"/>
  <c r="F61" i="2" s="1"/>
  <c r="G11" i="2"/>
  <c r="I11" i="2"/>
  <c r="D8" i="2"/>
  <c r="I8" i="2"/>
  <c r="I9" i="2"/>
  <c r="I52" i="2"/>
  <c r="H9" i="2"/>
  <c r="G9" i="2"/>
  <c r="H22" i="2"/>
  <c r="I35" i="2"/>
  <c r="G35" i="2"/>
  <c r="I33" i="2"/>
  <c r="G18" i="2"/>
  <c r="D61" i="2" l="1"/>
  <c r="G8" i="2"/>
  <c r="H8" i="2"/>
  <c r="I61" i="2"/>
  <c r="I51" i="2"/>
</calcChain>
</file>

<file path=xl/sharedStrings.xml><?xml version="1.0" encoding="utf-8"?>
<sst xmlns="http://schemas.openxmlformats.org/spreadsheetml/2006/main" count="118" uniqueCount="118">
  <si>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</si>
  <si>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</si>
  <si>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</si>
  <si>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</si>
  <si>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</si>
  <si>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</si>
  <si>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</si>
  <si>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</si>
  <si>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</si>
  <si>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</si>
  <si>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</si>
  <si>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</si>
  <si>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</si>
  <si>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</si>
  <si>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</si>
  <si>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</si>
  <si>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</si>
  <si>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</si>
  <si>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</si>
  <si>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</si>
  <si>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</si>
  <si>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</si>
  <si>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</si>
  <si>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</si>
  <si>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</si>
  <si>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</si>
  <si>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</si>
  <si>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</si>
  <si>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</si>
  <si>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</si>
  <si>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</si>
  <si>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</si>
  <si>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</si>
  <si>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</si>
  <si>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</si>
  <si>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</si>
  <si>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</si>
  <si>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</si>
  <si>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</si>
  <si>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</si>
  <si>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</si>
  <si>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</si>
  <si>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</si>
  <si>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</si>
  <si>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</si>
  <si>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</si>
  <si>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</si>
  <si>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</si>
  <si>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</si>
  <si>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</si>
  <si>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</si>
  <si>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</si>
  <si>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</si>
  <si>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</si>
  <si>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</si>
  <si>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</si>
  <si>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</si>
  <si>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</si>
  <si>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</si>
  <si>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</si>
  <si>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</si>
  <si>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</si>
  <si>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</si>
  <si>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</si>
  <si>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</si>
  <si>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</si>
  <si>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</si>
  <si>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</si>
  <si>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</si>
  <si>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</si>
  <si>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</si>
  <si>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</si>
  <si>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</si>
  <si>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</si>
  <si>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</si>
  <si>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</si>
  <si>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</si>
  <si>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</si>
  <si>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</si>
  <si>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</si>
  <si>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</si>
  <si>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</si>
  <si>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</si>
  <si>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</si>
  <si>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</si>
  <si>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</si>
  <si>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</si>
  <si>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</si>
  <si>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</si>
  <si>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</si>
  <si>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</si>
  <si>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</si>
  <si>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</si>
  <si>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</si>
  <si>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</si>
  <si>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</si>
  <si>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</si>
  <si>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</si>
  <si>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</si>
  <si>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</si>
  <si>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</si>
  <si>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</si>
  <si>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</si>
  <si>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</si>
  <si>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</si>
  <si>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</si>
  <si>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</si>
  <si>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</si>
  <si>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</si>
  <si>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Сведения об исполнении бюджета города Ханты-Мансийска по доходам в разрезе видов доходов в сравнении с запланированными значениями за первый квартал 2021 года</t>
  </si>
  <si>
    <t>Утвержденный план на 2021 год (РД от 25.12.2020 №467-VI РД)</t>
  </si>
  <si>
    <t>Уточненный план на 2021 год</t>
  </si>
  <si>
    <t>План, установленный на первый квартал 2021 год</t>
  </si>
  <si>
    <t>Исполнено за первый квартал 2021 год</t>
  </si>
  <si>
    <t>% исполнения к плану, установленному на первый квартал 2021 года</t>
  </si>
  <si>
    <t>000.1.17.15.000.00.0000.150</t>
  </si>
  <si>
    <t xml:space="preserve">Инициативные платежи </t>
  </si>
  <si>
    <t>Код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</si>
</sst>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="130" zoomScaleNormal="130" workbookViewId="0">
      <selection activeCell="A7" sqref="A7"/>
    </sheetView>
  </sheetViews>
  <sheetFormatPr defaultColWidth="9.140625" defaultRowHeight="12.75" x14ac:dyDescent="0.2"/>
  <cols>
    <col min="1" max="1" width="21.140625" style="7" customWidth="1"/>
    <col min="2" max="2" width="57.140625" style="7" customWidth="1"/>
    <col min="3" max="3" width="17.28515625" style="7" customWidth="1"/>
    <col min="4" max="5" width="14.140625" style="7" customWidth="1"/>
    <col min="6" max="9" width="13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 x14ac:dyDescent="0.2">
      <c r="A1" s="4"/>
      <c r="B1" s="4"/>
      <c r="C1" s="4"/>
      <c r="D1" s="5"/>
      <c r="E1" s="5"/>
      <c r="F1" s="5"/>
      <c r="G1" s="5"/>
      <c r="H1" s="5"/>
      <c r="I1" s="5"/>
      <c r="J1" s="2"/>
    </row>
    <row r="2" spans="1:10" ht="16.5" customHeight="1" x14ac:dyDescent="0.2">
      <c r="A2" s="41" t="s">
        <v>109</v>
      </c>
      <c r="B2" s="41"/>
      <c r="C2" s="41"/>
      <c r="D2" s="41"/>
      <c r="E2" s="41"/>
      <c r="F2" s="41"/>
      <c r="G2" s="41"/>
      <c r="H2" s="41"/>
      <c r="I2" s="41"/>
      <c r="J2" s="2"/>
    </row>
    <row r="3" spans="1:10" ht="14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2"/>
    </row>
    <row r="4" spans="1:10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1.75" customHeight="1" x14ac:dyDescent="0.2">
      <c r="A5" s="6"/>
      <c r="B5" s="6"/>
      <c r="C5" s="6"/>
      <c r="D5" s="5"/>
      <c r="E5" s="5"/>
      <c r="F5" s="5"/>
      <c r="G5" s="5"/>
      <c r="H5" s="8"/>
      <c r="I5" s="8" t="s">
        <v>82</v>
      </c>
      <c r="J5" s="2"/>
    </row>
    <row r="7" spans="1:10" ht="67.5" x14ac:dyDescent="0.2">
      <c r="A7" s="13" t="s">
        <v>117</v>
      </c>
      <c r="B7" s="13" t="s">
        <v>83</v>
      </c>
      <c r="C7" s="10" t="s">
        <v>110</v>
      </c>
      <c r="D7" s="11" t="s">
        <v>111</v>
      </c>
      <c r="E7" s="12" t="s">
        <v>112</v>
      </c>
      <c r="F7" s="40" t="s">
        <v>113</v>
      </c>
      <c r="G7" s="12" t="s">
        <v>80</v>
      </c>
      <c r="H7" s="12" t="s">
        <v>81</v>
      </c>
      <c r="I7" s="12" t="s">
        <v>114</v>
      </c>
    </row>
    <row r="8" spans="1:10" x14ac:dyDescent="0.2">
      <c r="A8" s="14" t="s">
        <v>78</v>
      </c>
      <c r="B8" s="15" t="s">
        <v>77</v>
      </c>
      <c r="C8" s="16">
        <f t="shared" ref="C8:E8" si="0">C9+C11+C13+C18+C22+C25+C27+C33+C35+C37+C41+C47</f>
        <v>3985683300</v>
      </c>
      <c r="D8" s="16">
        <f t="shared" si="0"/>
        <v>3985683300</v>
      </c>
      <c r="E8" s="16">
        <f t="shared" si="0"/>
        <v>917308860</v>
      </c>
      <c r="F8" s="16">
        <f>F9+F11+F13+F18+F22+F25+F27+F33+F35+F37+F41+F47</f>
        <v>1047014638.9500002</v>
      </c>
      <c r="G8" s="16">
        <f>F8/C8*100</f>
        <v>26.269388713097204</v>
      </c>
      <c r="H8" s="16">
        <f>F8/D8*100</f>
        <v>26.269388713097204</v>
      </c>
      <c r="I8" s="16">
        <f>F8/E8*100</f>
        <v>114.13981534529168</v>
      </c>
    </row>
    <row r="9" spans="1:10" x14ac:dyDescent="0.2">
      <c r="A9" s="17" t="s">
        <v>76</v>
      </c>
      <c r="B9" s="18" t="s">
        <v>75</v>
      </c>
      <c r="C9" s="19">
        <f t="shared" ref="C9:E9" si="1">C10</f>
        <v>3155633800</v>
      </c>
      <c r="D9" s="19">
        <f t="shared" si="1"/>
        <v>3155633800</v>
      </c>
      <c r="E9" s="19">
        <f t="shared" si="1"/>
        <v>722291650</v>
      </c>
      <c r="F9" s="19">
        <f>F10</f>
        <v>814119315.48000002</v>
      </c>
      <c r="G9" s="24">
        <f t="shared" ref="G9:G56" si="2">F9/C9*100</f>
        <v>25.798916068144536</v>
      </c>
      <c r="H9" s="24">
        <f t="shared" ref="H9:H56" si="3">F9/D9*100</f>
        <v>25.798916068144536</v>
      </c>
      <c r="I9" s="24">
        <f t="shared" ref="I9:I56" si="4">F9/E9*100</f>
        <v>112.71337768891556</v>
      </c>
    </row>
    <row r="10" spans="1:10" x14ac:dyDescent="0.2">
      <c r="A10" s="21" t="s">
        <v>74</v>
      </c>
      <c r="B10" s="22" t="s">
        <v>73</v>
      </c>
      <c r="C10" s="23">
        <v>3155633800</v>
      </c>
      <c r="D10" s="23">
        <v>3155633800</v>
      </c>
      <c r="E10" s="23">
        <v>722291650</v>
      </c>
      <c r="F10" s="23">
        <v>814119315.48000002</v>
      </c>
      <c r="G10" s="16">
        <f t="shared" si="2"/>
        <v>25.798916068144536</v>
      </c>
      <c r="H10" s="16">
        <f t="shared" si="3"/>
        <v>25.798916068144536</v>
      </c>
      <c r="I10" s="16">
        <f t="shared" si="4"/>
        <v>112.71337768891556</v>
      </c>
    </row>
    <row r="11" spans="1:10" ht="22.5" x14ac:dyDescent="0.2">
      <c r="A11" s="17" t="s">
        <v>72</v>
      </c>
      <c r="B11" s="18" t="s">
        <v>71</v>
      </c>
      <c r="C11" s="27">
        <f>C12</f>
        <v>25207800</v>
      </c>
      <c r="D11" s="27">
        <f t="shared" ref="D11:F11" si="5">D12</f>
        <v>25207800</v>
      </c>
      <c r="E11" s="27">
        <f t="shared" si="5"/>
        <v>6301947</v>
      </c>
      <c r="F11" s="27">
        <f t="shared" si="5"/>
        <v>6209741.3499999996</v>
      </c>
      <c r="G11" s="24">
        <f t="shared" si="2"/>
        <v>24.63420588071946</v>
      </c>
      <c r="H11" s="24">
        <f t="shared" si="3"/>
        <v>24.63420588071946</v>
      </c>
      <c r="I11" s="24">
        <f t="shared" si="4"/>
        <v>98.536870430678007</v>
      </c>
    </row>
    <row r="12" spans="1:10" ht="22.5" x14ac:dyDescent="0.2">
      <c r="A12" s="21" t="s">
        <v>70</v>
      </c>
      <c r="B12" s="22" t="s">
        <v>69</v>
      </c>
      <c r="C12" s="23">
        <v>25207800</v>
      </c>
      <c r="D12" s="23">
        <v>25207800</v>
      </c>
      <c r="E12" s="23">
        <v>6301947</v>
      </c>
      <c r="F12" s="23">
        <v>6209741.3499999996</v>
      </c>
      <c r="G12" s="16">
        <f t="shared" si="2"/>
        <v>24.63420588071946</v>
      </c>
      <c r="H12" s="16">
        <f t="shared" si="3"/>
        <v>24.63420588071946</v>
      </c>
      <c r="I12" s="16">
        <f t="shared" si="4"/>
        <v>98.536870430678007</v>
      </c>
    </row>
    <row r="13" spans="1:10" x14ac:dyDescent="0.2">
      <c r="A13" s="17" t="s">
        <v>68</v>
      </c>
      <c r="B13" s="18" t="s">
        <v>67</v>
      </c>
      <c r="C13" s="19">
        <f>C14+C15+C16+C17</f>
        <v>441192000</v>
      </c>
      <c r="D13" s="19">
        <f t="shared" ref="D13:F13" si="6">D14+D15+D16+D17</f>
        <v>441192000</v>
      </c>
      <c r="E13" s="19">
        <f t="shared" si="6"/>
        <v>110164370</v>
      </c>
      <c r="F13" s="19">
        <f t="shared" si="6"/>
        <v>112606721.39000002</v>
      </c>
      <c r="G13" s="24">
        <f t="shared" si="2"/>
        <v>25.523291761863319</v>
      </c>
      <c r="H13" s="24">
        <f t="shared" si="3"/>
        <v>25.523291761863319</v>
      </c>
      <c r="I13" s="24">
        <f t="shared" si="4"/>
        <v>102.21700663290683</v>
      </c>
    </row>
    <row r="14" spans="1:10" s="3" customFormat="1" ht="22.5" x14ac:dyDescent="0.2">
      <c r="A14" s="21" t="s">
        <v>66</v>
      </c>
      <c r="B14" s="22" t="s">
        <v>65</v>
      </c>
      <c r="C14" s="23">
        <v>402511000</v>
      </c>
      <c r="D14" s="23">
        <v>402511000</v>
      </c>
      <c r="E14" s="23">
        <v>90291650</v>
      </c>
      <c r="F14" s="23">
        <v>92165394.060000002</v>
      </c>
      <c r="G14" s="23">
        <f t="shared" si="2"/>
        <v>22.89760877590923</v>
      </c>
      <c r="H14" s="23">
        <f t="shared" si="3"/>
        <v>22.89760877590923</v>
      </c>
      <c r="I14" s="23">
        <f t="shared" si="4"/>
        <v>102.07521300142372</v>
      </c>
    </row>
    <row r="15" spans="1:10" s="3" customFormat="1" x14ac:dyDescent="0.2">
      <c r="A15" s="21" t="s">
        <v>64</v>
      </c>
      <c r="B15" s="22" t="s">
        <v>63</v>
      </c>
      <c r="C15" s="23">
        <v>10536000</v>
      </c>
      <c r="D15" s="23">
        <v>10536000</v>
      </c>
      <c r="E15" s="23">
        <v>10536000</v>
      </c>
      <c r="F15" s="23">
        <v>11574402.76</v>
      </c>
      <c r="G15" s="23">
        <f t="shared" si="2"/>
        <v>109.85575892179196</v>
      </c>
      <c r="H15" s="23">
        <f t="shared" si="3"/>
        <v>109.85575892179196</v>
      </c>
      <c r="I15" s="23">
        <f t="shared" si="4"/>
        <v>109.85575892179196</v>
      </c>
    </row>
    <row r="16" spans="1:10" s="3" customFormat="1" x14ac:dyDescent="0.2">
      <c r="A16" s="21" t="s">
        <v>62</v>
      </c>
      <c r="B16" s="22" t="s">
        <v>61</v>
      </c>
      <c r="C16" s="23">
        <v>565000</v>
      </c>
      <c r="D16" s="23">
        <v>565000</v>
      </c>
      <c r="E16" s="23">
        <v>535000</v>
      </c>
      <c r="F16" s="23">
        <v>6075.4</v>
      </c>
      <c r="G16" s="23">
        <f t="shared" si="2"/>
        <v>1.07529203539823</v>
      </c>
      <c r="H16" s="23">
        <f t="shared" si="3"/>
        <v>1.07529203539823</v>
      </c>
      <c r="I16" s="23">
        <f t="shared" si="4"/>
        <v>1.1355887850467288</v>
      </c>
    </row>
    <row r="17" spans="1:9" s="3" customFormat="1" ht="22.5" x14ac:dyDescent="0.2">
      <c r="A17" s="21" t="s">
        <v>60</v>
      </c>
      <c r="B17" s="22" t="s">
        <v>59</v>
      </c>
      <c r="C17" s="23">
        <v>27580000</v>
      </c>
      <c r="D17" s="23">
        <v>27580000</v>
      </c>
      <c r="E17" s="23">
        <v>8801720</v>
      </c>
      <c r="F17" s="23">
        <v>8860849.1699999999</v>
      </c>
      <c r="G17" s="23">
        <f t="shared" si="2"/>
        <v>32.127806997824507</v>
      </c>
      <c r="H17" s="23">
        <f t="shared" si="3"/>
        <v>32.127806997824507</v>
      </c>
      <c r="I17" s="23">
        <f t="shared" si="4"/>
        <v>100.67179108174311</v>
      </c>
    </row>
    <row r="18" spans="1:9" x14ac:dyDescent="0.2">
      <c r="A18" s="17" t="s">
        <v>58</v>
      </c>
      <c r="B18" s="18" t="s">
        <v>57</v>
      </c>
      <c r="C18" s="19">
        <f>C19+C20+C21</f>
        <v>159310000</v>
      </c>
      <c r="D18" s="19">
        <f t="shared" ref="D18:F18" si="7">D19+D20+D21</f>
        <v>159310000</v>
      </c>
      <c r="E18" s="19">
        <f t="shared" si="7"/>
        <v>30601095</v>
      </c>
      <c r="F18" s="19">
        <f t="shared" si="7"/>
        <v>28643597.57</v>
      </c>
      <c r="G18" s="24">
        <f t="shared" si="2"/>
        <v>17.979786309710626</v>
      </c>
      <c r="H18" s="24">
        <f t="shared" si="3"/>
        <v>17.979786309710626</v>
      </c>
      <c r="I18" s="24">
        <f t="shared" si="4"/>
        <v>93.603178481031478</v>
      </c>
    </row>
    <row r="19" spans="1:9" s="3" customFormat="1" x14ac:dyDescent="0.2">
      <c r="A19" s="21" t="s">
        <v>56</v>
      </c>
      <c r="B19" s="22" t="s">
        <v>55</v>
      </c>
      <c r="C19" s="23">
        <v>28670000</v>
      </c>
      <c r="D19" s="23">
        <v>28670000</v>
      </c>
      <c r="E19" s="23">
        <v>2555620</v>
      </c>
      <c r="F19" s="23">
        <v>2644492.02</v>
      </c>
      <c r="G19" s="23">
        <f t="shared" si="2"/>
        <v>9.223899616323683</v>
      </c>
      <c r="H19" s="23">
        <f t="shared" si="3"/>
        <v>9.223899616323683</v>
      </c>
      <c r="I19" s="23">
        <f t="shared" si="4"/>
        <v>103.47751308880038</v>
      </c>
    </row>
    <row r="20" spans="1:9" s="3" customFormat="1" x14ac:dyDescent="0.2">
      <c r="A20" s="29" t="s">
        <v>97</v>
      </c>
      <c r="B20" s="28" t="s">
        <v>98</v>
      </c>
      <c r="C20" s="23">
        <v>34140000</v>
      </c>
      <c r="D20" s="23">
        <v>34140000</v>
      </c>
      <c r="E20" s="23">
        <v>5282095</v>
      </c>
      <c r="F20" s="23">
        <v>4165622.52</v>
      </c>
      <c r="G20" s="23">
        <f>F20/C20*100</f>
        <v>12.201589103690685</v>
      </c>
      <c r="H20" s="23">
        <f t="shared" si="3"/>
        <v>12.201589103690685</v>
      </c>
      <c r="I20" s="23">
        <f>F20/E20*100</f>
        <v>78.863074594455412</v>
      </c>
    </row>
    <row r="21" spans="1:9" s="3" customFormat="1" x14ac:dyDescent="0.2">
      <c r="A21" s="21" t="s">
        <v>54</v>
      </c>
      <c r="B21" s="22" t="s">
        <v>53</v>
      </c>
      <c r="C21" s="23">
        <v>96500000</v>
      </c>
      <c r="D21" s="23">
        <v>96500000</v>
      </c>
      <c r="E21" s="23">
        <v>22763380</v>
      </c>
      <c r="F21" s="23">
        <v>21833483.030000001</v>
      </c>
      <c r="G21" s="23">
        <f t="shared" si="2"/>
        <v>22.625371015544044</v>
      </c>
      <c r="H21" s="23">
        <f t="shared" si="3"/>
        <v>22.625371015544044</v>
      </c>
      <c r="I21" s="23">
        <f t="shared" si="4"/>
        <v>95.914943343211775</v>
      </c>
    </row>
    <row r="22" spans="1:9" x14ac:dyDescent="0.2">
      <c r="A22" s="17" t="s">
        <v>52</v>
      </c>
      <c r="B22" s="18" t="s">
        <v>51</v>
      </c>
      <c r="C22" s="19">
        <f>C23+C24</f>
        <v>29955000</v>
      </c>
      <c r="D22" s="19">
        <f t="shared" ref="D22:F22" si="8">D23+D24</f>
        <v>29955000</v>
      </c>
      <c r="E22" s="19">
        <f t="shared" si="8"/>
        <v>7220000</v>
      </c>
      <c r="F22" s="19">
        <f t="shared" si="8"/>
        <v>6422986.2199999997</v>
      </c>
      <c r="G22" s="24">
        <f t="shared" si="2"/>
        <v>21.442117242530461</v>
      </c>
      <c r="H22" s="24">
        <f t="shared" si="3"/>
        <v>21.442117242530461</v>
      </c>
      <c r="I22" s="24">
        <f t="shared" si="4"/>
        <v>88.961027977839336</v>
      </c>
    </row>
    <row r="23" spans="1:9" s="3" customFormat="1" ht="22.5" x14ac:dyDescent="0.2">
      <c r="A23" s="21" t="s">
        <v>50</v>
      </c>
      <c r="B23" s="22" t="s">
        <v>49</v>
      </c>
      <c r="C23" s="23">
        <v>29800000</v>
      </c>
      <c r="D23" s="23">
        <v>29800000</v>
      </c>
      <c r="E23" s="23">
        <v>7190000</v>
      </c>
      <c r="F23" s="23">
        <v>6392586.2199999997</v>
      </c>
      <c r="G23" s="23">
        <f t="shared" si="2"/>
        <v>21.451631610738254</v>
      </c>
      <c r="H23" s="23">
        <f t="shared" si="3"/>
        <v>21.451631610738254</v>
      </c>
      <c r="I23" s="23">
        <f t="shared" si="4"/>
        <v>88.909405006954103</v>
      </c>
    </row>
    <row r="24" spans="1:9" s="3" customFormat="1" ht="22.5" x14ac:dyDescent="0.2">
      <c r="A24" s="21" t="s">
        <v>48</v>
      </c>
      <c r="B24" s="22" t="s">
        <v>47</v>
      </c>
      <c r="C24" s="23">
        <v>155000</v>
      </c>
      <c r="D24" s="23">
        <v>155000</v>
      </c>
      <c r="E24" s="23">
        <v>30000</v>
      </c>
      <c r="F24" s="23">
        <v>30400</v>
      </c>
      <c r="G24" s="23">
        <f t="shared" si="2"/>
        <v>19.612903225806452</v>
      </c>
      <c r="H24" s="23">
        <f t="shared" si="3"/>
        <v>19.612903225806452</v>
      </c>
      <c r="I24" s="23">
        <f t="shared" si="4"/>
        <v>101.33333333333334</v>
      </c>
    </row>
    <row r="25" spans="1:9" ht="22.5" x14ac:dyDescent="0.2">
      <c r="A25" s="17" t="s">
        <v>46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24"/>
      <c r="H25" s="24"/>
      <c r="I25" s="24"/>
    </row>
    <row r="26" spans="1:9" s="3" customFormat="1" x14ac:dyDescent="0.2">
      <c r="A26" s="21" t="s">
        <v>84</v>
      </c>
      <c r="B26" s="22" t="s">
        <v>85</v>
      </c>
      <c r="C26" s="23">
        <v>0</v>
      </c>
      <c r="D26" s="23">
        <v>0</v>
      </c>
      <c r="E26" s="23">
        <v>0</v>
      </c>
      <c r="F26" s="23">
        <v>0</v>
      </c>
      <c r="G26" s="23"/>
      <c r="H26" s="23"/>
      <c r="I26" s="23"/>
    </row>
    <row r="27" spans="1:9" ht="22.5" x14ac:dyDescent="0.2">
      <c r="A27" s="17" t="s">
        <v>44</v>
      </c>
      <c r="B27" s="18" t="s">
        <v>43</v>
      </c>
      <c r="C27" s="19">
        <f>C28+C29+C30+C31+C32</f>
        <v>113263900</v>
      </c>
      <c r="D27" s="19">
        <f>D28+D29+D30+D31+D32</f>
        <v>113263900</v>
      </c>
      <c r="E27" s="19">
        <f t="shared" ref="E27:F27" si="9">E28+E29+E30+E31+E32</f>
        <v>18900000</v>
      </c>
      <c r="F27" s="19">
        <f t="shared" si="9"/>
        <v>27967430.199999999</v>
      </c>
      <c r="G27" s="24">
        <f t="shared" si="2"/>
        <v>24.692271941898522</v>
      </c>
      <c r="H27" s="24">
        <f t="shared" si="3"/>
        <v>24.692271941898522</v>
      </c>
      <c r="I27" s="24">
        <f t="shared" si="4"/>
        <v>147.97582116402117</v>
      </c>
    </row>
    <row r="28" spans="1:9" s="3" customFormat="1" ht="45" x14ac:dyDescent="0.2">
      <c r="A28" s="21" t="s">
        <v>42</v>
      </c>
      <c r="B28" s="22" t="s">
        <v>41</v>
      </c>
      <c r="C28" s="23">
        <v>690000</v>
      </c>
      <c r="D28" s="23">
        <v>690000</v>
      </c>
      <c r="E28" s="23">
        <v>0</v>
      </c>
      <c r="F28" s="23">
        <v>359578</v>
      </c>
      <c r="G28" s="23">
        <f t="shared" si="2"/>
        <v>52.112753623188404</v>
      </c>
      <c r="H28" s="23">
        <f t="shared" si="3"/>
        <v>52.112753623188404</v>
      </c>
      <c r="I28" s="23"/>
    </row>
    <row r="29" spans="1:9" s="3" customFormat="1" ht="22.5" x14ac:dyDescent="0.2">
      <c r="A29" s="21" t="s">
        <v>86</v>
      </c>
      <c r="B29" s="22" t="s">
        <v>87</v>
      </c>
      <c r="C29" s="23">
        <v>0</v>
      </c>
      <c r="D29" s="23">
        <v>0</v>
      </c>
      <c r="E29" s="23">
        <v>0</v>
      </c>
      <c r="F29" s="23">
        <v>0</v>
      </c>
      <c r="G29" s="23"/>
      <c r="H29" s="23"/>
      <c r="I29" s="23"/>
    </row>
    <row r="30" spans="1:9" s="3" customFormat="1" ht="56.25" x14ac:dyDescent="0.2">
      <c r="A30" s="21" t="s">
        <v>40</v>
      </c>
      <c r="B30" s="22" t="s">
        <v>39</v>
      </c>
      <c r="C30" s="23">
        <v>88000000</v>
      </c>
      <c r="D30" s="23">
        <v>88000000</v>
      </c>
      <c r="E30" s="23">
        <v>15500000</v>
      </c>
      <c r="F30" s="23">
        <v>15585190.42</v>
      </c>
      <c r="G30" s="23">
        <f t="shared" si="2"/>
        <v>17.71044365909091</v>
      </c>
      <c r="H30" s="23">
        <f t="shared" si="3"/>
        <v>17.71044365909091</v>
      </c>
      <c r="I30" s="23">
        <f t="shared" si="4"/>
        <v>100.54961561290324</v>
      </c>
    </row>
    <row r="31" spans="1:9" s="3" customFormat="1" x14ac:dyDescent="0.2">
      <c r="A31" s="21" t="s">
        <v>38</v>
      </c>
      <c r="B31" s="22" t="s">
        <v>37</v>
      </c>
      <c r="C31" s="23">
        <v>574000</v>
      </c>
      <c r="D31" s="23">
        <v>574000</v>
      </c>
      <c r="E31" s="23">
        <v>0</v>
      </c>
      <c r="F31" s="23">
        <v>4681565.33</v>
      </c>
      <c r="G31" s="23">
        <f t="shared" si="2"/>
        <v>815.60371602787461</v>
      </c>
      <c r="H31" s="23">
        <f t="shared" si="3"/>
        <v>815.60371602787461</v>
      </c>
      <c r="I31" s="23"/>
    </row>
    <row r="32" spans="1:9" s="3" customFormat="1" ht="56.25" x14ac:dyDescent="0.2">
      <c r="A32" s="21" t="s">
        <v>36</v>
      </c>
      <c r="B32" s="22" t="s">
        <v>35</v>
      </c>
      <c r="C32" s="23">
        <v>23999900</v>
      </c>
      <c r="D32" s="23">
        <v>23999900</v>
      </c>
      <c r="E32" s="23">
        <v>3400000</v>
      </c>
      <c r="F32" s="23">
        <v>7341096.4500000002</v>
      </c>
      <c r="G32" s="23">
        <f t="shared" si="2"/>
        <v>30.588029325122189</v>
      </c>
      <c r="H32" s="23">
        <f t="shared" si="3"/>
        <v>30.588029325122189</v>
      </c>
      <c r="I32" s="23">
        <f t="shared" si="4"/>
        <v>215.91460147058825</v>
      </c>
    </row>
    <row r="33" spans="1:9" x14ac:dyDescent="0.2">
      <c r="A33" s="17" t="s">
        <v>34</v>
      </c>
      <c r="B33" s="18" t="s">
        <v>33</v>
      </c>
      <c r="C33" s="19">
        <f>C34</f>
        <v>9368800</v>
      </c>
      <c r="D33" s="19">
        <f t="shared" ref="D33:E33" si="10">D34</f>
        <v>9368800</v>
      </c>
      <c r="E33" s="19">
        <f t="shared" si="10"/>
        <v>4181550</v>
      </c>
      <c r="F33" s="19">
        <f>F34</f>
        <v>20348971.219999999</v>
      </c>
      <c r="G33" s="24">
        <f t="shared" si="2"/>
        <v>217.19933417299973</v>
      </c>
      <c r="H33" s="24">
        <f t="shared" si="3"/>
        <v>217.19933417299973</v>
      </c>
      <c r="I33" s="24">
        <f t="shared" si="4"/>
        <v>486.63704176680892</v>
      </c>
    </row>
    <row r="34" spans="1:9" s="3" customFormat="1" x14ac:dyDescent="0.2">
      <c r="A34" s="21" t="s">
        <v>32</v>
      </c>
      <c r="B34" s="22" t="s">
        <v>31</v>
      </c>
      <c r="C34" s="23">
        <v>9368800</v>
      </c>
      <c r="D34" s="23">
        <v>9368800</v>
      </c>
      <c r="E34" s="23">
        <v>4181550</v>
      </c>
      <c r="F34" s="23">
        <v>20348971.219999999</v>
      </c>
      <c r="G34" s="23">
        <f t="shared" si="2"/>
        <v>217.19933417299973</v>
      </c>
      <c r="H34" s="23">
        <f t="shared" si="3"/>
        <v>217.19933417299973</v>
      </c>
      <c r="I34" s="23">
        <f t="shared" si="4"/>
        <v>486.63704176680892</v>
      </c>
    </row>
    <row r="35" spans="1:9" ht="22.5" x14ac:dyDescent="0.2">
      <c r="A35" s="17" t="s">
        <v>30</v>
      </c>
      <c r="B35" s="18" t="s">
        <v>88</v>
      </c>
      <c r="C35" s="19">
        <f>C36</f>
        <v>895000</v>
      </c>
      <c r="D35" s="19">
        <f t="shared" ref="D35:F35" si="11">D36</f>
        <v>895000</v>
      </c>
      <c r="E35" s="19">
        <f t="shared" si="11"/>
        <v>220000</v>
      </c>
      <c r="F35" s="19">
        <f t="shared" si="11"/>
        <v>61609.01</v>
      </c>
      <c r="G35" s="24">
        <f t="shared" si="2"/>
        <v>6.8836882681564253</v>
      </c>
      <c r="H35" s="24">
        <f t="shared" si="3"/>
        <v>6.8836882681564253</v>
      </c>
      <c r="I35" s="24">
        <f t="shared" si="4"/>
        <v>28.004095454545457</v>
      </c>
    </row>
    <row r="36" spans="1:9" s="3" customFormat="1" x14ac:dyDescent="0.2">
      <c r="A36" s="21" t="s">
        <v>29</v>
      </c>
      <c r="B36" s="22" t="s">
        <v>28</v>
      </c>
      <c r="C36" s="23">
        <v>895000</v>
      </c>
      <c r="D36" s="23">
        <v>895000</v>
      </c>
      <c r="E36" s="23">
        <v>220000</v>
      </c>
      <c r="F36" s="23">
        <v>61609.01</v>
      </c>
      <c r="G36" s="23">
        <f t="shared" si="2"/>
        <v>6.8836882681564253</v>
      </c>
      <c r="H36" s="23">
        <f t="shared" si="3"/>
        <v>6.8836882681564253</v>
      </c>
      <c r="I36" s="23">
        <f t="shared" si="4"/>
        <v>28.004095454545457</v>
      </c>
    </row>
    <row r="37" spans="1:9" ht="22.5" x14ac:dyDescent="0.2">
      <c r="A37" s="17" t="s">
        <v>27</v>
      </c>
      <c r="B37" s="18" t="s">
        <v>26</v>
      </c>
      <c r="C37" s="19">
        <f>C38+C39+C40</f>
        <v>41901500</v>
      </c>
      <c r="D37" s="19">
        <f t="shared" ref="D37:F37" si="12">D38+D39+D40</f>
        <v>41901500</v>
      </c>
      <c r="E37" s="19">
        <f t="shared" si="12"/>
        <v>15300000</v>
      </c>
      <c r="F37" s="19">
        <f t="shared" si="12"/>
        <v>21643333.399999999</v>
      </c>
      <c r="G37" s="24">
        <f t="shared" si="2"/>
        <v>51.652884502941419</v>
      </c>
      <c r="H37" s="24">
        <f t="shared" si="3"/>
        <v>51.652884502941419</v>
      </c>
      <c r="I37" s="24">
        <f t="shared" si="4"/>
        <v>141.45969542483658</v>
      </c>
    </row>
    <row r="38" spans="1:9" s="3" customFormat="1" x14ac:dyDescent="0.2">
      <c r="A38" s="21" t="s">
        <v>25</v>
      </c>
      <c r="B38" s="22" t="s">
        <v>24</v>
      </c>
      <c r="C38" s="23">
        <v>30801500</v>
      </c>
      <c r="D38" s="23">
        <v>30801500</v>
      </c>
      <c r="E38" s="23">
        <v>7700000</v>
      </c>
      <c r="F38" s="23">
        <v>13631532.92</v>
      </c>
      <c r="G38" s="23">
        <f t="shared" si="2"/>
        <v>44.256068438225412</v>
      </c>
      <c r="H38" s="23">
        <f t="shared" si="3"/>
        <v>44.256068438225412</v>
      </c>
      <c r="I38" s="23">
        <f>F38/E38*100</f>
        <v>177.03289506493508</v>
      </c>
    </row>
    <row r="39" spans="1:9" s="3" customFormat="1" ht="56.25" x14ac:dyDescent="0.2">
      <c r="A39" s="21" t="s">
        <v>23</v>
      </c>
      <c r="B39" s="22" t="s">
        <v>22</v>
      </c>
      <c r="C39" s="23">
        <v>0</v>
      </c>
      <c r="D39" s="23">
        <v>0</v>
      </c>
      <c r="E39" s="23">
        <v>0</v>
      </c>
      <c r="F39" s="23">
        <v>0</v>
      </c>
      <c r="G39" s="23"/>
      <c r="H39" s="23"/>
      <c r="I39" s="23"/>
    </row>
    <row r="40" spans="1:9" s="3" customFormat="1" ht="22.5" x14ac:dyDescent="0.2">
      <c r="A40" s="21" t="s">
        <v>21</v>
      </c>
      <c r="B40" s="22" t="s">
        <v>20</v>
      </c>
      <c r="C40" s="23">
        <v>11100000</v>
      </c>
      <c r="D40" s="23">
        <v>11100000</v>
      </c>
      <c r="E40" s="23">
        <v>7600000</v>
      </c>
      <c r="F40" s="23">
        <v>8011800.4800000004</v>
      </c>
      <c r="G40" s="23">
        <f t="shared" si="2"/>
        <v>72.178382702702706</v>
      </c>
      <c r="H40" s="23">
        <f t="shared" si="3"/>
        <v>72.178382702702706</v>
      </c>
      <c r="I40" s="23">
        <f>F40/E40*100</f>
        <v>105.41842736842106</v>
      </c>
    </row>
    <row r="41" spans="1:9" x14ac:dyDescent="0.2">
      <c r="A41" s="17" t="s">
        <v>19</v>
      </c>
      <c r="B41" s="18" t="s">
        <v>18</v>
      </c>
      <c r="C41" s="19">
        <f>C42+C43+C44+C45+C46</f>
        <v>7845500</v>
      </c>
      <c r="D41" s="19">
        <f t="shared" ref="D41:F41" si="13">D42+D43+D44+D45+D46</f>
        <v>7845500</v>
      </c>
      <c r="E41" s="19">
        <f t="shared" si="13"/>
        <v>1922148</v>
      </c>
      <c r="F41" s="19">
        <f t="shared" si="13"/>
        <v>8772736.1699999999</v>
      </c>
      <c r="G41" s="24">
        <f t="shared" si="2"/>
        <v>111.81870078388884</v>
      </c>
      <c r="H41" s="24">
        <f t="shared" si="3"/>
        <v>111.81870078388884</v>
      </c>
      <c r="I41" s="24">
        <f>F41/E41*100</f>
        <v>456.40274162031227</v>
      </c>
    </row>
    <row r="42" spans="1:9" s="3" customFormat="1" ht="22.5" x14ac:dyDescent="0.2">
      <c r="A42" s="31" t="s">
        <v>99</v>
      </c>
      <c r="B42" s="30" t="s">
        <v>100</v>
      </c>
      <c r="C42" s="23">
        <v>7196500</v>
      </c>
      <c r="D42" s="23">
        <v>7196500</v>
      </c>
      <c r="E42" s="23">
        <v>1703649</v>
      </c>
      <c r="F42" s="23">
        <v>3258699.47</v>
      </c>
      <c r="G42" s="23">
        <f t="shared" si="2"/>
        <v>45.281726811644553</v>
      </c>
      <c r="H42" s="23">
        <f t="shared" si="3"/>
        <v>45.281726811644553</v>
      </c>
      <c r="I42" s="23">
        <f>F42/E42*100</f>
        <v>191.27763230571557</v>
      </c>
    </row>
    <row r="43" spans="1:9" s="3" customFormat="1" ht="22.5" x14ac:dyDescent="0.2">
      <c r="A43" s="33" t="s">
        <v>101</v>
      </c>
      <c r="B43" s="32" t="s">
        <v>102</v>
      </c>
      <c r="C43" s="23">
        <v>174400</v>
      </c>
      <c r="D43" s="23">
        <v>174400</v>
      </c>
      <c r="E43" s="23">
        <v>43599</v>
      </c>
      <c r="F43" s="23">
        <v>24500</v>
      </c>
      <c r="G43" s="23">
        <f t="shared" si="2"/>
        <v>14.04816513761468</v>
      </c>
      <c r="H43" s="23">
        <f t="shared" si="3"/>
        <v>14.04816513761468</v>
      </c>
      <c r="I43" s="23">
        <f>F43/E43*100</f>
        <v>56.193949402509233</v>
      </c>
    </row>
    <row r="44" spans="1:9" s="3" customFormat="1" ht="67.5" x14ac:dyDescent="0.2">
      <c r="A44" s="35" t="s">
        <v>103</v>
      </c>
      <c r="B44" s="34" t="s">
        <v>104</v>
      </c>
      <c r="C44" s="23">
        <v>310000</v>
      </c>
      <c r="D44" s="23">
        <v>310000</v>
      </c>
      <c r="E44" s="23">
        <v>135000</v>
      </c>
      <c r="F44" s="23">
        <v>272148.77</v>
      </c>
      <c r="G44" s="23">
        <f t="shared" si="2"/>
        <v>87.78992580645162</v>
      </c>
      <c r="H44" s="23">
        <f t="shared" si="3"/>
        <v>87.78992580645162</v>
      </c>
      <c r="I44" s="23">
        <f>F44/E44*100</f>
        <v>201.59168148148149</v>
      </c>
    </row>
    <row r="45" spans="1:9" s="3" customFormat="1" x14ac:dyDescent="0.2">
      <c r="A45" s="37" t="s">
        <v>105</v>
      </c>
      <c r="B45" s="36" t="s">
        <v>106</v>
      </c>
      <c r="C45" s="23">
        <v>159600</v>
      </c>
      <c r="D45" s="23">
        <v>159600</v>
      </c>
      <c r="E45" s="23">
        <v>39900</v>
      </c>
      <c r="F45" s="23">
        <v>3139387.93</v>
      </c>
      <c r="G45" s="23"/>
      <c r="H45" s="23"/>
      <c r="I45" s="23"/>
    </row>
    <row r="46" spans="1:9" s="3" customFormat="1" x14ac:dyDescent="0.2">
      <c r="A46" s="39" t="s">
        <v>107</v>
      </c>
      <c r="B46" s="38" t="s">
        <v>108</v>
      </c>
      <c r="C46" s="23">
        <v>5000</v>
      </c>
      <c r="D46" s="23">
        <v>5000</v>
      </c>
      <c r="E46" s="23">
        <v>0</v>
      </c>
      <c r="F46" s="23">
        <v>2078000</v>
      </c>
      <c r="G46" s="23">
        <f t="shared" si="2"/>
        <v>41560</v>
      </c>
      <c r="H46" s="23">
        <f t="shared" si="3"/>
        <v>41560</v>
      </c>
      <c r="I46" s="23"/>
    </row>
    <row r="47" spans="1:9" x14ac:dyDescent="0.2">
      <c r="A47" s="17" t="s">
        <v>17</v>
      </c>
      <c r="B47" s="18" t="s">
        <v>16</v>
      </c>
      <c r="C47" s="19">
        <f>C48+C49+C50</f>
        <v>1110000</v>
      </c>
      <c r="D47" s="19">
        <f t="shared" ref="D47" si="14">D48+D49+D50</f>
        <v>1110000</v>
      </c>
      <c r="E47" s="19">
        <f>E48+E49+E50</f>
        <v>206100</v>
      </c>
      <c r="F47" s="19">
        <f>F48+F49+F50</f>
        <v>218196.94</v>
      </c>
      <c r="G47" s="24">
        <f>F47/C47*100</f>
        <v>19.657381981981985</v>
      </c>
      <c r="H47" s="24">
        <f>F47/D47*100</f>
        <v>19.657381981981985</v>
      </c>
      <c r="I47" s="24">
        <f>F47/E47*100</f>
        <v>105.86945172246483</v>
      </c>
    </row>
    <row r="48" spans="1:9" s="3" customFormat="1" x14ac:dyDescent="0.2">
      <c r="A48" s="21" t="s">
        <v>15</v>
      </c>
      <c r="B48" s="22" t="s">
        <v>14</v>
      </c>
      <c r="C48" s="23">
        <v>0</v>
      </c>
      <c r="D48" s="23">
        <v>0</v>
      </c>
      <c r="E48" s="23">
        <v>0</v>
      </c>
      <c r="F48" s="23">
        <v>-54284</v>
      </c>
      <c r="G48" s="23"/>
      <c r="H48" s="23"/>
      <c r="I48" s="23"/>
    </row>
    <row r="49" spans="1:9" s="3" customFormat="1" x14ac:dyDescent="0.2">
      <c r="A49" s="21" t="s">
        <v>13</v>
      </c>
      <c r="B49" s="22" t="s">
        <v>12</v>
      </c>
      <c r="C49" s="23">
        <v>860000</v>
      </c>
      <c r="D49" s="23">
        <v>860000</v>
      </c>
      <c r="E49" s="23">
        <v>206100</v>
      </c>
      <c r="F49" s="23">
        <v>272480.94</v>
      </c>
      <c r="G49" s="23">
        <f t="shared" si="2"/>
        <v>31.68383023255814</v>
      </c>
      <c r="H49" s="23">
        <f t="shared" si="3"/>
        <v>31.68383023255814</v>
      </c>
      <c r="I49" s="23">
        <f t="shared" si="4"/>
        <v>132.20812227074236</v>
      </c>
    </row>
    <row r="50" spans="1:9" s="3" customFormat="1" x14ac:dyDescent="0.2">
      <c r="A50" s="21" t="s">
        <v>115</v>
      </c>
      <c r="B50" s="22" t="s">
        <v>116</v>
      </c>
      <c r="C50" s="23">
        <v>250000</v>
      </c>
      <c r="D50" s="23">
        <v>250000</v>
      </c>
      <c r="E50" s="23">
        <v>0</v>
      </c>
      <c r="F50" s="23">
        <v>0</v>
      </c>
      <c r="G50" s="23"/>
      <c r="H50" s="23"/>
      <c r="I50" s="23"/>
    </row>
    <row r="51" spans="1:9" x14ac:dyDescent="0.2">
      <c r="A51" s="14" t="s">
        <v>11</v>
      </c>
      <c r="B51" s="15" t="s">
        <v>10</v>
      </c>
      <c r="C51" s="16">
        <f t="shared" ref="C51:E51" si="15">C52+C57+C59</f>
        <v>5760894600</v>
      </c>
      <c r="D51" s="16">
        <f t="shared" si="15"/>
        <v>5763363466</v>
      </c>
      <c r="E51" s="16">
        <f t="shared" si="15"/>
        <v>1038867699.3399999</v>
      </c>
      <c r="F51" s="16">
        <f>F52+F57+F59</f>
        <v>1038443969.1499999</v>
      </c>
      <c r="G51" s="16">
        <f t="shared" si="2"/>
        <v>18.02574150809841</v>
      </c>
      <c r="H51" s="16">
        <f t="shared" si="3"/>
        <v>18.018019777446391</v>
      </c>
      <c r="I51" s="16">
        <f t="shared" si="4"/>
        <v>99.959212304871031</v>
      </c>
    </row>
    <row r="52" spans="1:9" ht="22.5" x14ac:dyDescent="0.2">
      <c r="A52" s="17" t="s">
        <v>9</v>
      </c>
      <c r="B52" s="18" t="s">
        <v>8</v>
      </c>
      <c r="C52" s="19">
        <f t="shared" ref="C52:D52" si="16">C53+C54+C55+C56</f>
        <v>5760894600</v>
      </c>
      <c r="D52" s="19">
        <f t="shared" si="16"/>
        <v>5763363466</v>
      </c>
      <c r="E52" s="19">
        <f>E53+E54+E55+E56</f>
        <v>1038867699.3399999</v>
      </c>
      <c r="F52" s="19">
        <f>F53+F54+F55+F56</f>
        <v>1038867699.3399999</v>
      </c>
      <c r="G52" s="24">
        <f t="shared" si="2"/>
        <v>18.033096792640503</v>
      </c>
      <c r="H52" s="24">
        <f t="shared" si="3"/>
        <v>18.025371911187388</v>
      </c>
      <c r="I52" s="24">
        <f>F52/E52*100</f>
        <v>100</v>
      </c>
    </row>
    <row r="53" spans="1:9" s="3" customFormat="1" x14ac:dyDescent="0.2">
      <c r="A53" s="21" t="s">
        <v>89</v>
      </c>
      <c r="B53" s="22" t="s">
        <v>90</v>
      </c>
      <c r="C53" s="23">
        <v>0</v>
      </c>
      <c r="D53" s="23">
        <v>0</v>
      </c>
      <c r="E53" s="23">
        <v>0</v>
      </c>
      <c r="F53" s="23">
        <v>0</v>
      </c>
      <c r="G53" s="23"/>
      <c r="H53" s="23"/>
      <c r="I53" s="23"/>
    </row>
    <row r="54" spans="1:9" s="3" customFormat="1" ht="22.5" x14ac:dyDescent="0.2">
      <c r="A54" s="21" t="s">
        <v>91</v>
      </c>
      <c r="B54" s="22" t="s">
        <v>7</v>
      </c>
      <c r="C54" s="23">
        <v>1853507200</v>
      </c>
      <c r="D54" s="23">
        <v>1853507096</v>
      </c>
      <c r="E54" s="23">
        <v>237181512.13</v>
      </c>
      <c r="F54" s="23">
        <v>237181512.13</v>
      </c>
      <c r="G54" s="23">
        <f t="shared" si="2"/>
        <v>12.7963631395659</v>
      </c>
      <c r="H54" s="23">
        <f t="shared" si="3"/>
        <v>12.796363857567879</v>
      </c>
      <c r="I54" s="23">
        <f t="shared" si="4"/>
        <v>100</v>
      </c>
    </row>
    <row r="55" spans="1:9" s="3" customFormat="1" x14ac:dyDescent="0.2">
      <c r="A55" s="21" t="s">
        <v>92</v>
      </c>
      <c r="B55" s="22" t="s">
        <v>6</v>
      </c>
      <c r="C55" s="23">
        <v>3821749600</v>
      </c>
      <c r="D55" s="23">
        <v>3821749600</v>
      </c>
      <c r="E55" s="23">
        <v>779678275.54999995</v>
      </c>
      <c r="F55" s="23">
        <v>779678275.54999995</v>
      </c>
      <c r="G55" s="23">
        <f t="shared" si="2"/>
        <v>20.401082152268689</v>
      </c>
      <c r="H55" s="23">
        <f t="shared" si="3"/>
        <v>20.401082152268689</v>
      </c>
      <c r="I55" s="23">
        <f t="shared" si="4"/>
        <v>100</v>
      </c>
    </row>
    <row r="56" spans="1:9" s="3" customFormat="1" x14ac:dyDescent="0.2">
      <c r="A56" s="21" t="s">
        <v>93</v>
      </c>
      <c r="B56" s="22" t="s">
        <v>5</v>
      </c>
      <c r="C56" s="23">
        <v>85637800</v>
      </c>
      <c r="D56" s="23">
        <v>88106770</v>
      </c>
      <c r="E56" s="23">
        <v>22007911.66</v>
      </c>
      <c r="F56" s="23">
        <v>22007911.66</v>
      </c>
      <c r="G56" s="23">
        <f t="shared" si="2"/>
        <v>25.698828858284546</v>
      </c>
      <c r="H56" s="23">
        <f t="shared" si="3"/>
        <v>24.978683998970794</v>
      </c>
      <c r="I56" s="23">
        <f t="shared" si="4"/>
        <v>100</v>
      </c>
    </row>
    <row r="57" spans="1:9" hidden="1" x14ac:dyDescent="0.2">
      <c r="A57" s="17" t="s">
        <v>4</v>
      </c>
      <c r="B57" s="18" t="s">
        <v>3</v>
      </c>
      <c r="C57" s="19">
        <f t="shared" ref="C57:E57" si="17">C58</f>
        <v>0</v>
      </c>
      <c r="D57" s="19">
        <f t="shared" si="17"/>
        <v>0</v>
      </c>
      <c r="E57" s="19">
        <f t="shared" si="17"/>
        <v>0</v>
      </c>
      <c r="F57" s="19">
        <f>F58</f>
        <v>0</v>
      </c>
      <c r="G57" s="24"/>
      <c r="H57" s="24"/>
      <c r="I57" s="24"/>
    </row>
    <row r="58" spans="1:9" s="3" customFormat="1" hidden="1" x14ac:dyDescent="0.2">
      <c r="A58" s="21" t="s">
        <v>94</v>
      </c>
      <c r="B58" s="22" t="s">
        <v>2</v>
      </c>
      <c r="C58" s="23">
        <v>0</v>
      </c>
      <c r="D58" s="23">
        <v>0</v>
      </c>
      <c r="E58" s="23">
        <v>0</v>
      </c>
      <c r="F58" s="23">
        <v>0</v>
      </c>
      <c r="G58" s="23"/>
      <c r="H58" s="23"/>
      <c r="I58" s="23"/>
    </row>
    <row r="59" spans="1:9" ht="33.75" x14ac:dyDescent="0.2">
      <c r="A59" s="17" t="s">
        <v>1</v>
      </c>
      <c r="B59" s="18" t="s">
        <v>0</v>
      </c>
      <c r="C59" s="19">
        <f t="shared" ref="C59:E59" si="18">C60</f>
        <v>0</v>
      </c>
      <c r="D59" s="19">
        <f t="shared" si="18"/>
        <v>0</v>
      </c>
      <c r="E59" s="19">
        <f t="shared" si="18"/>
        <v>0</v>
      </c>
      <c r="F59" s="19">
        <f>F60</f>
        <v>-423730.19</v>
      </c>
      <c r="G59" s="24"/>
      <c r="H59" s="24"/>
      <c r="I59" s="24"/>
    </row>
    <row r="60" spans="1:9" s="3" customFormat="1" ht="33.75" x14ac:dyDescent="0.2">
      <c r="A60" s="21" t="s">
        <v>95</v>
      </c>
      <c r="B60" s="22" t="s">
        <v>96</v>
      </c>
      <c r="C60" s="23">
        <v>0</v>
      </c>
      <c r="D60" s="23">
        <v>0</v>
      </c>
      <c r="E60" s="23">
        <v>0</v>
      </c>
      <c r="F60" s="23">
        <v>-423730.19</v>
      </c>
      <c r="G60" s="23"/>
      <c r="H60" s="23"/>
      <c r="I60" s="23"/>
    </row>
    <row r="61" spans="1:9" x14ac:dyDescent="0.2">
      <c r="A61" s="25"/>
      <c r="B61" s="20" t="s">
        <v>79</v>
      </c>
      <c r="C61" s="26">
        <f>C8+C51</f>
        <v>9746577900</v>
      </c>
      <c r="D61" s="26">
        <f t="shared" ref="D61:F61" si="19">D8+D51</f>
        <v>9749046766</v>
      </c>
      <c r="E61" s="26">
        <f t="shared" si="19"/>
        <v>1956176559.3399999</v>
      </c>
      <c r="F61" s="26">
        <f t="shared" si="19"/>
        <v>2085458608.0999999</v>
      </c>
      <c r="G61" s="24">
        <f>F61/C61*100</f>
        <v>21.396829015238261</v>
      </c>
      <c r="H61" s="24">
        <f>F61/D61*100</f>
        <v>21.391410444076232</v>
      </c>
      <c r="I61" s="24">
        <f>F61/E61*100</f>
        <v>106.60891513819277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OhranovaEA</cp:lastModifiedBy>
  <cp:lastPrinted>2019-05-06T10:40:50Z</cp:lastPrinted>
  <dcterms:created xsi:type="dcterms:W3CDTF">2018-10-22T06:13:22Z</dcterms:created>
  <dcterms:modified xsi:type="dcterms:W3CDTF">2021-12-24T06:28:28Z</dcterms:modified>
</cp:coreProperties>
</file>