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rfodc\обмен\Павловская Т.А\Исполнение бюджета за 2021 год\полугодие 2021 года\на сайт\"/>
    </mc:Choice>
  </mc:AlternateContent>
  <bookViews>
    <workbookView xWindow="0" yWindow="0" windowWidth="28800" windowHeight="12435"/>
  </bookViews>
  <sheets>
    <sheet name="Вып.плана._4" sheetId="2" r:id="rId1"/>
  </sheets>
  <calcPr calcId="152511"/>
</workbook>
</file>

<file path=xl/calcChain.xml><?xml version="1.0" encoding="utf-8"?>
<calcChain xmlns="http://schemas.openxmlformats.org/spreadsheetml/2006/main">
  <c r="J8" i="2" l="1"/>
  <c r="J31" i="2" l="1"/>
  <c r="J61" i="2"/>
  <c r="I8" i="2"/>
  <c r="H8" i="2"/>
  <c r="G25" i="2"/>
  <c r="D59" i="2"/>
  <c r="D57" i="2"/>
  <c r="D52" i="2"/>
  <c r="D47" i="2"/>
  <c r="D41" i="2"/>
  <c r="D37" i="2"/>
  <c r="D35" i="2"/>
  <c r="D33" i="2"/>
  <c r="D27" i="2"/>
  <c r="D22" i="2"/>
  <c r="D18" i="2"/>
  <c r="D13" i="2"/>
  <c r="D11" i="2"/>
  <c r="D9" i="2"/>
  <c r="D51" i="2" l="1"/>
  <c r="D8" i="2"/>
  <c r="F52" i="2"/>
  <c r="G47" i="2"/>
  <c r="H47" i="2" s="1"/>
  <c r="F47" i="2"/>
  <c r="E47" i="2"/>
  <c r="C47" i="2"/>
  <c r="J42" i="2"/>
  <c r="J43" i="2"/>
  <c r="J38" i="2"/>
  <c r="D61" i="2" l="1"/>
  <c r="I47" i="2"/>
  <c r="J44" i="2"/>
  <c r="J40" i="2"/>
  <c r="J20" i="2"/>
  <c r="H20" i="2"/>
  <c r="E27" i="2"/>
  <c r="F51" i="2"/>
  <c r="C52" i="2"/>
  <c r="E52" i="2"/>
  <c r="G52" i="2"/>
  <c r="C57" i="2"/>
  <c r="E57" i="2"/>
  <c r="F57" i="2"/>
  <c r="G57" i="2"/>
  <c r="C59" i="2"/>
  <c r="E59" i="2"/>
  <c r="F59" i="2"/>
  <c r="G59" i="2"/>
  <c r="E41" i="2"/>
  <c r="F41" i="2"/>
  <c r="G41" i="2"/>
  <c r="H41" i="2" s="1"/>
  <c r="C41" i="2"/>
  <c r="H43" i="2"/>
  <c r="I43" i="2"/>
  <c r="H42" i="2"/>
  <c r="I42" i="2"/>
  <c r="E37" i="2"/>
  <c r="F37" i="2"/>
  <c r="G37" i="2"/>
  <c r="I37" i="2" s="1"/>
  <c r="C37" i="2"/>
  <c r="E35" i="2"/>
  <c r="F35" i="2"/>
  <c r="G35" i="2"/>
  <c r="C35" i="2"/>
  <c r="G33" i="2"/>
  <c r="F27" i="2"/>
  <c r="G27" i="2"/>
  <c r="C27" i="2"/>
  <c r="E33" i="2"/>
  <c r="F33" i="2"/>
  <c r="C33" i="2"/>
  <c r="H33" i="2" s="1"/>
  <c r="I20" i="2"/>
  <c r="E22" i="2"/>
  <c r="F22" i="2"/>
  <c r="G22" i="2"/>
  <c r="C22" i="2"/>
  <c r="E18" i="2"/>
  <c r="F18" i="2"/>
  <c r="G18" i="2"/>
  <c r="I18" i="2" s="1"/>
  <c r="C18" i="2"/>
  <c r="E13" i="2"/>
  <c r="F13" i="2"/>
  <c r="G13" i="2"/>
  <c r="I13" i="2" s="1"/>
  <c r="C13" i="2"/>
  <c r="E11" i="2"/>
  <c r="F11" i="2"/>
  <c r="G11" i="2"/>
  <c r="C11" i="2"/>
  <c r="C9" i="2"/>
  <c r="E9" i="2"/>
  <c r="F9" i="2"/>
  <c r="G9" i="2"/>
  <c r="J10" i="2"/>
  <c r="J12" i="2"/>
  <c r="J14" i="2"/>
  <c r="J15" i="2"/>
  <c r="J16" i="2"/>
  <c r="J17" i="2"/>
  <c r="J19" i="2"/>
  <c r="J21" i="2"/>
  <c r="J23" i="2"/>
  <c r="J24" i="2"/>
  <c r="J30" i="2"/>
  <c r="J32" i="2"/>
  <c r="J34" i="2"/>
  <c r="J36" i="2"/>
  <c r="J49" i="2"/>
  <c r="J54" i="2"/>
  <c r="J55" i="2"/>
  <c r="J56" i="2"/>
  <c r="I10" i="2"/>
  <c r="I12" i="2"/>
  <c r="I14" i="2"/>
  <c r="I15" i="2"/>
  <c r="I16" i="2"/>
  <c r="I17" i="2"/>
  <c r="I19" i="2"/>
  <c r="I21" i="2"/>
  <c r="I23" i="2"/>
  <c r="I24" i="2"/>
  <c r="I28" i="2"/>
  <c r="I30" i="2"/>
  <c r="I31" i="2"/>
  <c r="I32" i="2"/>
  <c r="I33" i="2"/>
  <c r="I34" i="2"/>
  <c r="I35" i="2"/>
  <c r="I36" i="2"/>
  <c r="I38" i="2"/>
  <c r="I40" i="2"/>
  <c r="I44" i="2"/>
  <c r="I46" i="2"/>
  <c r="I49" i="2"/>
  <c r="I54" i="2"/>
  <c r="I55" i="2"/>
  <c r="I56" i="2"/>
  <c r="H10" i="2"/>
  <c r="H12" i="2"/>
  <c r="H14" i="2"/>
  <c r="H15" i="2"/>
  <c r="H16" i="2"/>
  <c r="H17" i="2"/>
  <c r="H19" i="2"/>
  <c r="H21" i="2"/>
  <c r="H22" i="2"/>
  <c r="H23" i="2"/>
  <c r="H24" i="2"/>
  <c r="H28" i="2"/>
  <c r="H30" i="2"/>
  <c r="H31" i="2"/>
  <c r="H32" i="2"/>
  <c r="H34" i="2"/>
  <c r="H36" i="2"/>
  <c r="H38" i="2"/>
  <c r="H40" i="2"/>
  <c r="H44" i="2"/>
  <c r="H46" i="2"/>
  <c r="H49" i="2"/>
  <c r="H54" i="2"/>
  <c r="H55" i="2"/>
  <c r="H56" i="2"/>
  <c r="G51" i="2" l="1"/>
  <c r="H52" i="2"/>
  <c r="I41" i="2"/>
  <c r="J41" i="2"/>
  <c r="J27" i="2"/>
  <c r="J13" i="2"/>
  <c r="I52" i="2"/>
  <c r="E51" i="2"/>
  <c r="C51" i="2"/>
  <c r="H51" i="2" s="1"/>
  <c r="J47" i="2"/>
  <c r="F8" i="2"/>
  <c r="F61" i="2" s="1"/>
  <c r="C8" i="2"/>
  <c r="C61" i="2" s="1"/>
  <c r="H37" i="2"/>
  <c r="J37" i="2"/>
  <c r="I27" i="2"/>
  <c r="H27" i="2"/>
  <c r="J22" i="2"/>
  <c r="J18" i="2"/>
  <c r="H13" i="2"/>
  <c r="I11" i="2"/>
  <c r="G8" i="2"/>
  <c r="G61" i="2" s="1"/>
  <c r="H11" i="2"/>
  <c r="J11" i="2"/>
  <c r="E8" i="2"/>
  <c r="J9" i="2"/>
  <c r="J52" i="2"/>
  <c r="I9" i="2"/>
  <c r="H9" i="2"/>
  <c r="I22" i="2"/>
  <c r="J35" i="2"/>
  <c r="H35" i="2"/>
  <c r="J33" i="2"/>
  <c r="H18" i="2"/>
  <c r="I51" i="2" l="1"/>
  <c r="H61" i="2"/>
  <c r="E61" i="2"/>
  <c r="I61" i="2" s="1"/>
  <c r="J51" i="2"/>
</calcChain>
</file>

<file path=xl/sharedStrings.xml><?xml version="1.0" encoding="utf-8"?>
<sst xmlns="http://schemas.openxmlformats.org/spreadsheetml/2006/main" count="120" uniqueCount="119">
  <si>
    <t>ВОЗВРАТ ОСТАТКОВ СУБСИДИЙ, СУБВЕНЦИЙ И ИНЫХ МЕЖБЮДЖЕТНЫХ ТРАНСФЕРТОВ, ИМЕЮЩИХ ЦЕЛЕВОЕ НАЗНАЧЕНИЕ, ПРОШЛЫХ ЛЕТ</t>
  </si>
  <si>
    <t>000.2.19.00.000.00.0000.000</t>
  </si>
  <si>
    <t>Прочие безвозмездные поступления в бюджеты городских округов</t>
  </si>
  <si>
    <t>ПРОЧИЕ БЕЗВОЗМЕЗДНЫЕ ПОСТУПЛЕНИЯ</t>
  </si>
  <si>
    <t>000.2.07.00.000.00.0000.000</t>
  </si>
  <si>
    <t>Иные межбюджетные трансферты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</si>
  <si>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</si>
  <si>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</si>
  <si>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БЕЗВОЗМЕЗДНЫЕ ПОСТУПЛЕНИЯ ОТ ДРУГИХ БЮДЖЕТОВ БЮДЖЕТНОЙ СИСТЕМЫ РОССИЙСКОЙ ФЕДЕРАЦИИ</t>
  </si>
  <si>
    <t>000.2.02.00.000.00.0000.000</t>
  </si>
  <si>
    <t xml:space="preserve">БЕЗВОЗМЕЗДНЫЕ ПОСТУПЛЕНИЯ </t>
  </si>
  <si>
    <t>000.2.00.00.000.00.0000.000</t>
  </si>
  <si>
    <t>Прочие неналоговые доходы</t>
  </si>
  <si>
    <t>000.1.17.05.000.00.0000.180</t>
  </si>
  <si>
    <t>Невыясненные поступления</t>
  </si>
  <si>
    <t>000.1.17.01.000.00.0000.180</t>
  </si>
  <si>
    <t>ПРОЧИЕ НЕНАЛОГОВЫЕ ДОХОДЫ</t>
  </si>
  <si>
    <t>000.1.17.00.000.00.0000.000</t>
  </si>
  <si>
    <t>ШТРАФЫ, САНКЦИИ, ВОЗМЕЩЕНИЕ УЩЕРБА</t>
  </si>
  <si>
    <t>000.1.16.00.000.00.0000.000</t>
  </si>
  <si>
    <t>Доходы от продажи земельных участков, находящихся в государственной и муниципальной собственности</t>
  </si>
  <si>
    <t>000.1.14.06.000.00.0000.430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</si>
  <si>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</si>
  <si>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000.1.14.02.000.00.0000.000</t>
  </si>
  <si>
    <t>Доходы от продажи квартир</t>
  </si>
  <si>
    <t>000.1.14.01.000.00.0000.410</t>
  </si>
  <si>
    <t>ДОХОДЫ ОТ ПРОДАЖИ МАТЕРИАЛЬНЫХ И НЕМАТЕРИАЛЬНЫХ АКТИВОВ</t>
  </si>
  <si>
    <t>000.1.14.00.000.00.0000.000</t>
  </si>
  <si>
    <t>Доходы от компенсации затрат государства</t>
  </si>
  <si>
    <t>000.1.13.02.000.00.0000.130</t>
  </si>
  <si>
    <t>000.1.13.00.000.00.0000.000</t>
  </si>
  <si>
    <t>Плата за негативное воздействие на окружающую среду</t>
  </si>
  <si>
    <t>000.1.12.01.000.01.0000.120</t>
  </si>
  <si>
    <t>ПЛАТЕЖИ ПРИ ПОЛЬЗОВАНИИ ПРИРОДНЫМИ РЕСУРСАМИ</t>
  </si>
  <si>
    <t>000.1.12.00.000.00.0000.000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</si>
  <si>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</si>
  <si>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000.1.11.09.000.00.0000.120</t>
  </si>
  <si>
    <t>Платежи от государственных и муниципальных унитарных предприятий</t>
  </si>
  <si>
    <t>000.1.11.07.000.00.0000.120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</si>
  <si>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</si>
  <si>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000.1.11.05.000.00.0000.120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</si>
  <si>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</si>
  <si>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000.1.11.01.000.00.0000.120</t>
  </si>
  <si>
    <t>ДОХОДЫ ОТ ИСПОЛЬЗОВАНИЯ ИМУЩЕСТВА, НАХОДЯЩЕГОСЯ В ГОСУДАРСТВЕННОЙ И МУНИЦИПАЛЬНОЙ СОБСТВЕННОСТИ</t>
  </si>
  <si>
    <t>000.1.11.00.000.00.0000.000</t>
  </si>
  <si>
    <t>ЗАДОЛЖЕННОСТЬ И ПЕРЕРАСЧЕТЫ ПО ОТМЕНЕННЫМ НАЛОГАМ, СБОРАМ И ИНЫМ ОБЯЗАТЕЛЬНЫМ ПЛАТЕЖАМ</t>
  </si>
  <si>
    <t>000.1.09.00.000.00.0000.000</t>
  </si>
  <si>
    <t>Государственная пошлина за государственную регистрацию, а также за совершение прочих юридически значимых действий</t>
  </si>
  <si>
    <t>000.1.08.07.000.01.0000.110</t>
  </si>
  <si>
    <t>Государственная пошлина по делам, рассматриваемым в судах общей юрисдикции, мировыми судьями</t>
  </si>
  <si>
    <t>000.1.08.03.000.01.0000.110</t>
  </si>
  <si>
    <t>ГОСУДАРСТВЕННАЯ ПОШЛИНА</t>
  </si>
  <si>
    <t>000.1.08.00.000.00.0000.000</t>
  </si>
  <si>
    <t>Земельный налог</t>
  </si>
  <si>
    <t>000.1.06.06.000.00.0000.110</t>
  </si>
  <si>
    <t>Налог на имущество физических лиц</t>
  </si>
  <si>
    <t>000.1.06.01.000.00.0000.110</t>
  </si>
  <si>
    <t>НАЛОГИ НА ИМУЩЕСТВО</t>
  </si>
  <si>
    <t>000.1.06.00.000.00.0000.000</t>
  </si>
  <si>
    <t>Налог, взимаемый в связи с применением патентной системы налогообложения</t>
  </si>
  <si>
    <t>000.1.05.04.000.02.0000.110</t>
  </si>
  <si>
    <t>Единый сельскохозяйственный налог</t>
  </si>
  <si>
    <t>000.1.05.03.000.01.0000.110</t>
  </si>
  <si>
    <t>Единый налог на вмененный доход для отдельных видов деятельности</t>
  </si>
  <si>
    <t>000.1.05.02.000.02.0000.110</t>
  </si>
  <si>
    <t>Налог, взимаемый в связи с применением упрощенной системы налогообложения</t>
  </si>
  <si>
    <t>000.1.05.01.000.00.0000.110</t>
  </si>
  <si>
    <t>НАЛОГИ НА СОВОКУПНЫЙ ДОХОД</t>
  </si>
  <si>
    <t>000.1.05.00.000.00.0000.000</t>
  </si>
  <si>
    <t>Акцизы по подакцизным товарам (продукции), производимым на территории Российской Федерации</t>
  </si>
  <si>
    <t>000.1.03.02.000.01.0000.110</t>
  </si>
  <si>
    <t>НАЛОГИ НА ТОВАРЫ (РАБОТЫ, УСЛУГИ), РЕАЛИЗУЕМЫЕ НА ТЕРРИТОРИИ РОССИЙСКОЙ ФЕДЕРАЦИИ</t>
  </si>
  <si>
    <t>000.1.03.00.000.00.0000.000</t>
  </si>
  <si>
    <t>Налог на доходы физических лиц</t>
  </si>
  <si>
    <t>000.1.01.02.000.01.0000.110</t>
  </si>
  <si>
    <t>НАЛОГИ НА ПРИБЫЛЬ, ДОХОДЫ</t>
  </si>
  <si>
    <t>000.1.01.00.000.00.0000.000</t>
  </si>
  <si>
    <t xml:space="preserve">НАЛОГОВЫЕ И НЕНАЛОГОВЫЕ ДОХОДЫ </t>
  </si>
  <si>
    <t>000.1.00.00.000.00.0000.000</t>
  </si>
  <si>
    <t>ВСЕГО</t>
  </si>
  <si>
    <t>% исполнения к утвержденному плану</t>
  </si>
  <si>
    <t>% исполнения к уточненному плану</t>
  </si>
  <si>
    <t>(рублей)</t>
  </si>
  <si>
    <t>Наименование показателя</t>
  </si>
  <si>
    <t>000.1.09.04.000.00.0000.110</t>
  </si>
  <si>
    <t>Налоги на имущество</t>
  </si>
  <si>
    <t>000.1.11.03.000.00.0000.120</t>
  </si>
  <si>
    <t>Проценты, полученные от предоставления бюджетных кредитов внутри страны</t>
  </si>
  <si>
    <t>ДОХОДЫ ОТ ОКАЗАНИЯ ПЛАТНЫХ УСЛУГ И КОМПЕНСАЦИИ ЗАТРАТ ГОСУДАРСТВА</t>
  </si>
  <si>
    <t>000.2.02.10.000.00.0000.150</t>
  </si>
  <si>
    <t>Дотации бюджетам бюджетной системы Российской Федерации</t>
  </si>
  <si>
    <t>000.2.02.20.000.00.0000.150</t>
  </si>
  <si>
    <t>000.2.02.30.000.00.0000.150</t>
  </si>
  <si>
    <t>000.2.02.40.000.00.0000.150</t>
  </si>
  <si>
    <t>000.2.07.04.000.04.0000.150</t>
  </si>
  <si>
    <t>000.2.19.00.000.13.0000.150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</si>
  <si>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</si>
  <si>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000.1.06.04.000.02.0000.110</t>
  </si>
  <si>
    <t>Транспортный налог</t>
  </si>
  <si>
    <t>000.1.16.01.000.01.0000.140</t>
  </si>
  <si>
    <t>Административные штрафы, установленные Кодексом Российской Федерации об административных правонарушениях</t>
  </si>
  <si>
    <t>000.1.16.02.000.02.0000.140</t>
  </si>
  <si>
    <t>Административные штрафы, установленные законами субъектов Российской Федерации об административных правонарушениях</t>
  </si>
  <si>
    <t>000.1.16.07.000.01.0000.140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</si>
  <si>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</si>
  <si>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000.1.16.10.000.00.0000.140</t>
  </si>
  <si>
    <t>Платежи в целях возмещения причиненного ущерба (убытков)</t>
  </si>
  <si>
    <t>000.1.16.11.000.01.0000.140</t>
  </si>
  <si>
    <t>Платежи, уплачиваемые в целях возмещения вреда</t>
  </si>
  <si>
    <t>Утвержденный план на 2021 год (РД от 25.12.2020 №467-VI РД)</t>
  </si>
  <si>
    <t>Уточненный план на 2021 год</t>
  </si>
  <si>
    <t>000.1.17.15.000.00.0000.150</t>
  </si>
  <si>
    <t xml:space="preserve">Инициативные платежи </t>
  </si>
  <si>
    <t>Сведения об исполнении бюджета города Ханты-Мансийска по доходам в разрезе видов доходов в сравнении с запланированными значениями за первое полугодие 2021 года</t>
  </si>
  <si>
    <t>План, установленный на первое полугодие 2021 год</t>
  </si>
  <si>
    <t>Уточненный план на 2021 год (РД от 30.04.2021 №499-VI РД)</t>
  </si>
  <si>
    <t>% исполнения к плану, установленному на первое полугодие 2021 года</t>
  </si>
  <si>
    <t>Код дохода</t>
  </si>
  <si>
    <t>Исполнено за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</si>
</sst>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#,##0.00;[Red]\-#,##0.00;0.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ill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Font="1"/>
    <xf numFmtId="0" fontId="4" fillId="0" borderId="0" xfId="1" applyFont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4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" xfId="5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3" applyNumberFormat="1" applyFont="1" applyFill="1" applyBorder="1" applyAlignment="1" applyProtection="1">
      <alignment horizontal="center" vertical="center"/>
      <protection hidden="1"/>
    </xf>
    <xf numFmtId="0" fontId="3" fillId="4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4" borderId="1" xfId="3" applyNumberFormat="1" applyFont="1" applyFill="1" applyBorder="1" applyAlignment="1" applyProtection="1">
      <alignment horizontal="right" vertical="center"/>
      <protection hidden="1"/>
    </xf>
    <xf numFmtId="0" fontId="3" fillId="2" borderId="1" xfId="3" applyNumberFormat="1" applyFont="1" applyFill="1" applyBorder="1" applyAlignment="1" applyProtection="1">
      <alignment horizontal="center" vertical="center"/>
      <protection hidden="1"/>
    </xf>
    <xf numFmtId="0" fontId="3" fillId="2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2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5" applyNumberFormat="1" applyFont="1" applyFill="1" applyBorder="1" applyAlignment="1" applyProtection="1">
      <alignment horizontal="left" vertical="center"/>
      <protection hidden="1"/>
    </xf>
    <xf numFmtId="0" fontId="3" fillId="0" borderId="1" xfId="3" applyNumberFormat="1" applyFont="1" applyFill="1" applyBorder="1" applyAlignment="1" applyProtection="1">
      <alignment horizontal="center" vertical="center"/>
      <protection hidden="1"/>
    </xf>
    <xf numFmtId="0" fontId="3" fillId="0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3" applyNumberFormat="1" applyFont="1" applyFill="1" applyBorder="1" applyAlignment="1" applyProtection="1">
      <alignment horizontal="right" vertical="center"/>
      <protection hidden="1"/>
    </xf>
    <xf numFmtId="165" fontId="3" fillId="3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3" applyNumberFormat="1" applyFont="1" applyFill="1" applyBorder="1" applyAlignment="1" applyProtection="1">
      <alignment horizontal="left" vertical="center"/>
      <protection hidden="1"/>
    </xf>
    <xf numFmtId="164" fontId="3" fillId="3" borderId="1" xfId="3" applyNumberFormat="1" applyFont="1" applyFill="1" applyBorder="1" applyAlignment="1" applyProtection="1">
      <alignment horizontal="right" vertical="center"/>
      <protection hidden="1"/>
    </xf>
    <xf numFmtId="165" fontId="3" fillId="2" borderId="1" xfId="3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2 2" xfId="5"/>
    <cellStyle name="Обычный 2 3" xfId="4"/>
    <cellStyle name="Обычный 2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showGridLines="0" tabSelected="1" zoomScaleNormal="100" workbookViewId="0">
      <selection activeCell="G7" sqref="G7"/>
    </sheetView>
  </sheetViews>
  <sheetFormatPr defaultColWidth="9.140625" defaultRowHeight="12.75" x14ac:dyDescent="0.2"/>
  <cols>
    <col min="1" max="1" width="21.140625" style="7" customWidth="1"/>
    <col min="2" max="2" width="51.85546875" style="7" customWidth="1"/>
    <col min="3" max="3" width="14.85546875" style="7" customWidth="1"/>
    <col min="4" max="4" width="14.42578125" style="7" customWidth="1"/>
    <col min="5" max="5" width="14.140625" style="7" customWidth="1"/>
    <col min="6" max="6" width="13" style="7" hidden="1" customWidth="1"/>
    <col min="7" max="9" width="13" style="7" customWidth="1"/>
    <col min="10" max="10" width="13" style="7" hidden="1" customWidth="1"/>
    <col min="11" max="11" width="15.140625" style="1" customWidth="1"/>
    <col min="12" max="233" width="9.140625" style="1" customWidth="1"/>
    <col min="234" max="16384" width="9.140625" style="1"/>
  </cols>
  <sheetData>
    <row r="1" spans="1:11" ht="16.5" customHeight="1" x14ac:dyDescent="0.2">
      <c r="A1" s="4"/>
      <c r="B1" s="4"/>
      <c r="C1" s="4"/>
      <c r="D1" s="4"/>
      <c r="E1" s="5"/>
      <c r="F1" s="5"/>
      <c r="G1" s="5"/>
      <c r="H1" s="5"/>
      <c r="I1" s="5"/>
      <c r="J1" s="5"/>
      <c r="K1" s="2"/>
    </row>
    <row r="2" spans="1:11" ht="16.5" customHeight="1" x14ac:dyDescent="0.2">
      <c r="A2" s="41" t="s">
        <v>113</v>
      </c>
      <c r="B2" s="41"/>
      <c r="C2" s="41"/>
      <c r="D2" s="41"/>
      <c r="E2" s="41"/>
      <c r="F2" s="41"/>
      <c r="G2" s="41"/>
      <c r="H2" s="41"/>
      <c r="I2" s="41"/>
      <c r="J2" s="41"/>
      <c r="K2" s="2"/>
    </row>
    <row r="3" spans="1:11" ht="14.2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2"/>
    </row>
    <row r="4" spans="1:11" ht="14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2"/>
    </row>
    <row r="5" spans="1:11" ht="21.75" customHeight="1" x14ac:dyDescent="0.2">
      <c r="A5" s="6"/>
      <c r="B5" s="6"/>
      <c r="C5" s="6"/>
      <c r="D5" s="6"/>
      <c r="E5" s="5"/>
      <c r="F5" s="5"/>
      <c r="G5" s="5"/>
      <c r="H5" s="5"/>
      <c r="I5" s="8" t="s">
        <v>82</v>
      </c>
      <c r="J5" s="8" t="s">
        <v>82</v>
      </c>
      <c r="K5" s="2"/>
    </row>
    <row r="7" spans="1:11" ht="45" x14ac:dyDescent="0.2">
      <c r="A7" s="13" t="s">
        <v>117</v>
      </c>
      <c r="B7" s="13" t="s">
        <v>83</v>
      </c>
      <c r="C7" s="10" t="s">
        <v>109</v>
      </c>
      <c r="D7" s="10" t="s">
        <v>115</v>
      </c>
      <c r="E7" s="11" t="s">
        <v>110</v>
      </c>
      <c r="F7" s="12" t="s">
        <v>114</v>
      </c>
      <c r="G7" s="40" t="s">
        <v>118</v>
      </c>
      <c r="H7" s="12" t="s">
        <v>80</v>
      </c>
      <c r="I7" s="12" t="s">
        <v>81</v>
      </c>
      <c r="J7" s="12" t="s">
        <v>116</v>
      </c>
    </row>
    <row r="8" spans="1:11" x14ac:dyDescent="0.2">
      <c r="A8" s="14" t="s">
        <v>78</v>
      </c>
      <c r="B8" s="15" t="s">
        <v>77</v>
      </c>
      <c r="C8" s="16">
        <f t="shared" ref="C8:F8" si="0">C9+C11+C13+C18+C22+C25+C27+C33+C35+C37+C41+C47</f>
        <v>3985683300</v>
      </c>
      <c r="D8" s="16">
        <f t="shared" ref="D8" si="1">D9+D11+D13+D18+D22+D25+D27+D33+D35+D37+D41+D47</f>
        <v>4476494413.1000004</v>
      </c>
      <c r="E8" s="16">
        <f t="shared" si="0"/>
        <v>4476494413.1000004</v>
      </c>
      <c r="F8" s="16">
        <f t="shared" si="0"/>
        <v>2134433398.0999999</v>
      </c>
      <c r="G8" s="16">
        <f>G9+G11+G13+G18+G22+G25+G27+G33+G35+G37+G41+G47</f>
        <v>2227043727.48</v>
      </c>
      <c r="H8" s="16">
        <f>G8/C8*100</f>
        <v>55.876083468046744</v>
      </c>
      <c r="I8" s="16">
        <f>G8/E8*100</f>
        <v>49.749726503908633</v>
      </c>
      <c r="J8" s="16">
        <f>G8/F8*100</f>
        <v>104.33887182717618</v>
      </c>
    </row>
    <row r="9" spans="1:11" x14ac:dyDescent="0.2">
      <c r="A9" s="17" t="s">
        <v>76</v>
      </c>
      <c r="B9" s="18" t="s">
        <v>75</v>
      </c>
      <c r="C9" s="19">
        <f t="shared" ref="C9:F9" si="2">C10</f>
        <v>3155633800</v>
      </c>
      <c r="D9" s="19">
        <f t="shared" si="2"/>
        <v>3646444913.0999999</v>
      </c>
      <c r="E9" s="19">
        <f t="shared" si="2"/>
        <v>3646444913.0999999</v>
      </c>
      <c r="F9" s="19">
        <f t="shared" si="2"/>
        <v>1703194373.0999999</v>
      </c>
      <c r="G9" s="19">
        <f>G10</f>
        <v>1695334109.05</v>
      </c>
      <c r="H9" s="24">
        <f t="shared" ref="H9:H56" si="3">G9/C9*100</f>
        <v>53.724044565944254</v>
      </c>
      <c r="I9" s="24">
        <f t="shared" ref="I9:I56" si="4">G9/E9*100</f>
        <v>46.492793651137966</v>
      </c>
      <c r="J9" s="24">
        <f t="shared" ref="J9:J56" si="5">G9/F9*100</f>
        <v>99.538498707244244</v>
      </c>
    </row>
    <row r="10" spans="1:11" x14ac:dyDescent="0.2">
      <c r="A10" s="21" t="s">
        <v>74</v>
      </c>
      <c r="B10" s="22" t="s">
        <v>73</v>
      </c>
      <c r="C10" s="23">
        <v>3155633800</v>
      </c>
      <c r="D10" s="23">
        <v>3646444913.0999999</v>
      </c>
      <c r="E10" s="23">
        <v>3646444913.0999999</v>
      </c>
      <c r="F10" s="23">
        <v>1703194373.0999999</v>
      </c>
      <c r="G10" s="23">
        <v>1695334109.05</v>
      </c>
      <c r="H10" s="16">
        <f t="shared" si="3"/>
        <v>53.724044565944254</v>
      </c>
      <c r="I10" s="16">
        <f t="shared" si="4"/>
        <v>46.492793651137966</v>
      </c>
      <c r="J10" s="16">
        <f t="shared" si="5"/>
        <v>99.538498707244244</v>
      </c>
    </row>
    <row r="11" spans="1:11" ht="22.5" x14ac:dyDescent="0.2">
      <c r="A11" s="17" t="s">
        <v>72</v>
      </c>
      <c r="B11" s="18" t="s">
        <v>71</v>
      </c>
      <c r="C11" s="27">
        <f>C12</f>
        <v>25207800</v>
      </c>
      <c r="D11" s="27">
        <f>D12</f>
        <v>25207800</v>
      </c>
      <c r="E11" s="27">
        <f t="shared" ref="E11:G11" si="6">E12</f>
        <v>25207800</v>
      </c>
      <c r="F11" s="27">
        <f t="shared" si="6"/>
        <v>12603894</v>
      </c>
      <c r="G11" s="27">
        <f t="shared" si="6"/>
        <v>13028751.300000001</v>
      </c>
      <c r="H11" s="24">
        <f t="shared" si="3"/>
        <v>51.685396186894536</v>
      </c>
      <c r="I11" s="24">
        <f t="shared" si="4"/>
        <v>51.685396186894536</v>
      </c>
      <c r="J11" s="24">
        <f t="shared" si="5"/>
        <v>103.37084158276799</v>
      </c>
    </row>
    <row r="12" spans="1:11" ht="22.5" x14ac:dyDescent="0.2">
      <c r="A12" s="21" t="s">
        <v>70</v>
      </c>
      <c r="B12" s="22" t="s">
        <v>69</v>
      </c>
      <c r="C12" s="23">
        <v>25207800</v>
      </c>
      <c r="D12" s="23">
        <v>25207800</v>
      </c>
      <c r="E12" s="23">
        <v>25207800</v>
      </c>
      <c r="F12" s="23">
        <v>12603894</v>
      </c>
      <c r="G12" s="23">
        <v>13028751.300000001</v>
      </c>
      <c r="H12" s="16">
        <f t="shared" si="3"/>
        <v>51.685396186894536</v>
      </c>
      <c r="I12" s="16">
        <f t="shared" si="4"/>
        <v>51.685396186894536</v>
      </c>
      <c r="J12" s="16">
        <f t="shared" si="5"/>
        <v>103.37084158276799</v>
      </c>
    </row>
    <row r="13" spans="1:11" x14ac:dyDescent="0.2">
      <c r="A13" s="17" t="s">
        <v>68</v>
      </c>
      <c r="B13" s="18" t="s">
        <v>67</v>
      </c>
      <c r="C13" s="19">
        <f>C14+C15+C16+C17</f>
        <v>441192000</v>
      </c>
      <c r="D13" s="19">
        <f>D14+D15+D16+D17</f>
        <v>441192000</v>
      </c>
      <c r="E13" s="19">
        <f t="shared" ref="E13:G13" si="7">E14+E15+E16+E17</f>
        <v>441192000</v>
      </c>
      <c r="F13" s="19">
        <f t="shared" si="7"/>
        <v>252847320</v>
      </c>
      <c r="G13" s="19">
        <f t="shared" si="7"/>
        <v>301686502.88</v>
      </c>
      <c r="H13" s="24">
        <f t="shared" si="3"/>
        <v>68.379867014814408</v>
      </c>
      <c r="I13" s="24">
        <f t="shared" si="4"/>
        <v>68.379867014814408</v>
      </c>
      <c r="J13" s="24">
        <f t="shared" si="5"/>
        <v>119.31568144760246</v>
      </c>
    </row>
    <row r="14" spans="1:11" s="3" customFormat="1" ht="22.5" x14ac:dyDescent="0.2">
      <c r="A14" s="21" t="s">
        <v>66</v>
      </c>
      <c r="B14" s="22" t="s">
        <v>65</v>
      </c>
      <c r="C14" s="23">
        <v>402511000</v>
      </c>
      <c r="D14" s="23">
        <v>402511000</v>
      </c>
      <c r="E14" s="23">
        <v>402511000</v>
      </c>
      <c r="F14" s="23">
        <v>228312550</v>
      </c>
      <c r="G14" s="23">
        <v>273040346.94999999</v>
      </c>
      <c r="H14" s="23">
        <f t="shared" si="3"/>
        <v>67.834257188002312</v>
      </c>
      <c r="I14" s="23">
        <f t="shared" si="4"/>
        <v>67.834257188002312</v>
      </c>
      <c r="J14" s="23">
        <f t="shared" si="5"/>
        <v>119.59059935601437</v>
      </c>
    </row>
    <row r="15" spans="1:11" s="3" customFormat="1" ht="22.5" x14ac:dyDescent="0.2">
      <c r="A15" s="21" t="s">
        <v>64</v>
      </c>
      <c r="B15" s="22" t="s">
        <v>63</v>
      </c>
      <c r="C15" s="23">
        <v>10536000</v>
      </c>
      <c r="D15" s="23">
        <v>10536000</v>
      </c>
      <c r="E15" s="23">
        <v>10536000</v>
      </c>
      <c r="F15" s="23">
        <v>10536000</v>
      </c>
      <c r="G15" s="23">
        <v>12516614.210000001</v>
      </c>
      <c r="H15" s="23">
        <f t="shared" si="3"/>
        <v>118.79854033788915</v>
      </c>
      <c r="I15" s="23">
        <f t="shared" si="4"/>
        <v>118.79854033788915</v>
      </c>
      <c r="J15" s="23">
        <f t="shared" si="5"/>
        <v>118.79854033788915</v>
      </c>
    </row>
    <row r="16" spans="1:11" s="3" customFormat="1" x14ac:dyDescent="0.2">
      <c r="A16" s="21" t="s">
        <v>62</v>
      </c>
      <c r="B16" s="22" t="s">
        <v>61</v>
      </c>
      <c r="C16" s="23">
        <v>565000</v>
      </c>
      <c r="D16" s="23">
        <v>565000</v>
      </c>
      <c r="E16" s="23">
        <v>565000</v>
      </c>
      <c r="F16" s="23">
        <v>535000</v>
      </c>
      <c r="G16" s="23">
        <v>68332.160000000003</v>
      </c>
      <c r="H16" s="23">
        <f t="shared" si="3"/>
        <v>12.094187610619469</v>
      </c>
      <c r="I16" s="23">
        <f t="shared" si="4"/>
        <v>12.094187610619469</v>
      </c>
      <c r="J16" s="23">
        <f t="shared" si="5"/>
        <v>12.772366355140189</v>
      </c>
    </row>
    <row r="17" spans="1:10" s="3" customFormat="1" ht="22.5" x14ac:dyDescent="0.2">
      <c r="A17" s="21" t="s">
        <v>60</v>
      </c>
      <c r="B17" s="22" t="s">
        <v>59</v>
      </c>
      <c r="C17" s="23">
        <v>27580000</v>
      </c>
      <c r="D17" s="23">
        <v>27580000</v>
      </c>
      <c r="E17" s="23">
        <v>27580000</v>
      </c>
      <c r="F17" s="23">
        <v>13463770</v>
      </c>
      <c r="G17" s="23">
        <v>16061209.560000001</v>
      </c>
      <c r="H17" s="23">
        <f t="shared" si="3"/>
        <v>58.234987527193617</v>
      </c>
      <c r="I17" s="23">
        <f t="shared" si="4"/>
        <v>58.234987527193617</v>
      </c>
      <c r="J17" s="23">
        <f t="shared" si="5"/>
        <v>119.29206722931245</v>
      </c>
    </row>
    <row r="18" spans="1:10" x14ac:dyDescent="0.2">
      <c r="A18" s="17" t="s">
        <v>58</v>
      </c>
      <c r="B18" s="18" t="s">
        <v>57</v>
      </c>
      <c r="C18" s="19">
        <f>C19+C20+C21</f>
        <v>159310000</v>
      </c>
      <c r="D18" s="19">
        <f>D19+D20+D21</f>
        <v>159310000</v>
      </c>
      <c r="E18" s="19">
        <f t="shared" ref="E18:G18" si="8">E19+E20+E21</f>
        <v>159310000</v>
      </c>
      <c r="F18" s="19">
        <f t="shared" si="8"/>
        <v>51185315</v>
      </c>
      <c r="G18" s="19">
        <f t="shared" si="8"/>
        <v>45449650.519999996</v>
      </c>
      <c r="H18" s="24">
        <f t="shared" si="3"/>
        <v>28.529063159876966</v>
      </c>
      <c r="I18" s="24">
        <f t="shared" si="4"/>
        <v>28.529063159876966</v>
      </c>
      <c r="J18" s="24">
        <f t="shared" si="5"/>
        <v>88.794316338582647</v>
      </c>
    </row>
    <row r="19" spans="1:10" s="3" customFormat="1" x14ac:dyDescent="0.2">
      <c r="A19" s="21" t="s">
        <v>56</v>
      </c>
      <c r="B19" s="22" t="s">
        <v>55</v>
      </c>
      <c r="C19" s="23">
        <v>28670000</v>
      </c>
      <c r="D19" s="23">
        <v>28670000</v>
      </c>
      <c r="E19" s="23">
        <v>28670000</v>
      </c>
      <c r="F19" s="23">
        <v>3542380</v>
      </c>
      <c r="G19" s="23">
        <v>3548790.84</v>
      </c>
      <c r="H19" s="23">
        <f t="shared" si="3"/>
        <v>12.378063620509243</v>
      </c>
      <c r="I19" s="23">
        <f t="shared" si="4"/>
        <v>12.378063620509243</v>
      </c>
      <c r="J19" s="23">
        <f t="shared" si="5"/>
        <v>100.18097550234589</v>
      </c>
    </row>
    <row r="20" spans="1:10" s="3" customFormat="1" x14ac:dyDescent="0.2">
      <c r="A20" s="29" t="s">
        <v>97</v>
      </c>
      <c r="B20" s="28" t="s">
        <v>98</v>
      </c>
      <c r="C20" s="23">
        <v>34140000</v>
      </c>
      <c r="D20" s="23">
        <v>34140000</v>
      </c>
      <c r="E20" s="23">
        <v>34140000</v>
      </c>
      <c r="F20" s="23">
        <v>9613335</v>
      </c>
      <c r="G20" s="23">
        <v>8106152.25</v>
      </c>
      <c r="H20" s="23">
        <f>G20/C20*100</f>
        <v>23.743855448154658</v>
      </c>
      <c r="I20" s="23">
        <f t="shared" si="4"/>
        <v>23.743855448154658</v>
      </c>
      <c r="J20" s="23">
        <f>G20/F20*100</f>
        <v>84.321957468453974</v>
      </c>
    </row>
    <row r="21" spans="1:10" s="3" customFormat="1" x14ac:dyDescent="0.2">
      <c r="A21" s="21" t="s">
        <v>54</v>
      </c>
      <c r="B21" s="22" t="s">
        <v>53</v>
      </c>
      <c r="C21" s="23">
        <v>96500000</v>
      </c>
      <c r="D21" s="23">
        <v>96500000</v>
      </c>
      <c r="E21" s="23">
        <v>96500000</v>
      </c>
      <c r="F21" s="23">
        <v>38029600</v>
      </c>
      <c r="G21" s="23">
        <v>33794707.43</v>
      </c>
      <c r="H21" s="23">
        <f t="shared" si="3"/>
        <v>35.020422207253887</v>
      </c>
      <c r="I21" s="23">
        <f t="shared" si="4"/>
        <v>35.020422207253887</v>
      </c>
      <c r="J21" s="23">
        <f t="shared" si="5"/>
        <v>88.864220054904592</v>
      </c>
    </row>
    <row r="22" spans="1:10" x14ac:dyDescent="0.2">
      <c r="A22" s="17" t="s">
        <v>52</v>
      </c>
      <c r="B22" s="18" t="s">
        <v>51</v>
      </c>
      <c r="C22" s="19">
        <f>C23+C24</f>
        <v>29955000</v>
      </c>
      <c r="D22" s="19">
        <f>D23+D24</f>
        <v>29955000</v>
      </c>
      <c r="E22" s="19">
        <f t="shared" ref="E22:G22" si="9">E23+E24</f>
        <v>29955000</v>
      </c>
      <c r="F22" s="19">
        <f t="shared" si="9"/>
        <v>14705000</v>
      </c>
      <c r="G22" s="19">
        <f t="shared" si="9"/>
        <v>14856246.92</v>
      </c>
      <c r="H22" s="24">
        <f t="shared" si="3"/>
        <v>49.595215890502416</v>
      </c>
      <c r="I22" s="24">
        <f t="shared" si="4"/>
        <v>49.595215890502416</v>
      </c>
      <c r="J22" s="24">
        <f t="shared" si="5"/>
        <v>101.02854076844609</v>
      </c>
    </row>
    <row r="23" spans="1:10" s="3" customFormat="1" ht="22.5" x14ac:dyDescent="0.2">
      <c r="A23" s="21" t="s">
        <v>50</v>
      </c>
      <c r="B23" s="22" t="s">
        <v>49</v>
      </c>
      <c r="C23" s="23">
        <v>29800000</v>
      </c>
      <c r="D23" s="23">
        <v>29800000</v>
      </c>
      <c r="E23" s="23">
        <v>29800000</v>
      </c>
      <c r="F23" s="23">
        <v>14610000</v>
      </c>
      <c r="G23" s="23">
        <v>14757046.92</v>
      </c>
      <c r="H23" s="23">
        <f t="shared" si="3"/>
        <v>49.520291677852349</v>
      </c>
      <c r="I23" s="23">
        <f t="shared" si="4"/>
        <v>49.520291677852349</v>
      </c>
      <c r="J23" s="23">
        <f t="shared" si="5"/>
        <v>101.00648131416838</v>
      </c>
    </row>
    <row r="24" spans="1:10" s="3" customFormat="1" ht="22.5" x14ac:dyDescent="0.2">
      <c r="A24" s="21" t="s">
        <v>48</v>
      </c>
      <c r="B24" s="22" t="s">
        <v>47</v>
      </c>
      <c r="C24" s="23">
        <v>155000</v>
      </c>
      <c r="D24" s="23">
        <v>155000</v>
      </c>
      <c r="E24" s="23">
        <v>155000</v>
      </c>
      <c r="F24" s="23">
        <v>95000</v>
      </c>
      <c r="G24" s="23">
        <v>99200</v>
      </c>
      <c r="H24" s="23">
        <f t="shared" si="3"/>
        <v>64</v>
      </c>
      <c r="I24" s="23">
        <f t="shared" si="4"/>
        <v>64</v>
      </c>
      <c r="J24" s="23">
        <f t="shared" si="5"/>
        <v>104.42105263157895</v>
      </c>
    </row>
    <row r="25" spans="1:10" ht="22.5" x14ac:dyDescent="0.2">
      <c r="A25" s="17" t="s">
        <v>46</v>
      </c>
      <c r="B25" s="18" t="s">
        <v>45</v>
      </c>
      <c r="C25" s="19">
        <v>0</v>
      </c>
      <c r="D25" s="19">
        <v>0</v>
      </c>
      <c r="E25" s="19">
        <v>0</v>
      </c>
      <c r="F25" s="19">
        <v>0</v>
      </c>
      <c r="G25" s="19">
        <f>G26</f>
        <v>-2935.55</v>
      </c>
      <c r="H25" s="24"/>
      <c r="I25" s="24"/>
      <c r="J25" s="24"/>
    </row>
    <row r="26" spans="1:10" s="3" customFormat="1" x14ac:dyDescent="0.2">
      <c r="A26" s="21" t="s">
        <v>84</v>
      </c>
      <c r="B26" s="22" t="s">
        <v>85</v>
      </c>
      <c r="C26" s="23">
        <v>0</v>
      </c>
      <c r="D26" s="23">
        <v>0</v>
      </c>
      <c r="E26" s="23">
        <v>0</v>
      </c>
      <c r="F26" s="23">
        <v>0</v>
      </c>
      <c r="G26" s="23">
        <v>-2935.55</v>
      </c>
      <c r="H26" s="23"/>
      <c r="I26" s="23"/>
      <c r="J26" s="23"/>
    </row>
    <row r="27" spans="1:10" ht="22.5" x14ac:dyDescent="0.2">
      <c r="A27" s="17" t="s">
        <v>44</v>
      </c>
      <c r="B27" s="18" t="s">
        <v>43</v>
      </c>
      <c r="C27" s="19">
        <f>C28+C29+C30+C31+C32</f>
        <v>113263900</v>
      </c>
      <c r="D27" s="19">
        <f>D28+D29+D30+D31+D32</f>
        <v>113263900</v>
      </c>
      <c r="E27" s="19">
        <f>E28+E29+E30+E31+E32</f>
        <v>113263900</v>
      </c>
      <c r="F27" s="19">
        <f t="shared" ref="F27:G27" si="10">F28+F29+F30+F31+F32</f>
        <v>65694000</v>
      </c>
      <c r="G27" s="19">
        <f t="shared" si="10"/>
        <v>79808632.290000007</v>
      </c>
      <c r="H27" s="24">
        <f t="shared" si="3"/>
        <v>70.462550106432857</v>
      </c>
      <c r="I27" s="24">
        <f t="shared" si="4"/>
        <v>70.462550106432857</v>
      </c>
      <c r="J27" s="24">
        <f t="shared" si="5"/>
        <v>121.48542072335373</v>
      </c>
    </row>
    <row r="28" spans="1:10" s="3" customFormat="1" ht="56.25" x14ac:dyDescent="0.2">
      <c r="A28" s="21" t="s">
        <v>42</v>
      </c>
      <c r="B28" s="22" t="s">
        <v>41</v>
      </c>
      <c r="C28" s="23">
        <v>690000</v>
      </c>
      <c r="D28" s="23">
        <v>690000</v>
      </c>
      <c r="E28" s="23">
        <v>690000</v>
      </c>
      <c r="F28" s="23">
        <v>0</v>
      </c>
      <c r="G28" s="23">
        <v>359578</v>
      </c>
      <c r="H28" s="23">
        <f t="shared" si="3"/>
        <v>52.112753623188404</v>
      </c>
      <c r="I28" s="23">
        <f t="shared" si="4"/>
        <v>52.112753623188404</v>
      </c>
      <c r="J28" s="23"/>
    </row>
    <row r="29" spans="1:10" s="3" customFormat="1" ht="22.5" x14ac:dyDescent="0.2">
      <c r="A29" s="21" t="s">
        <v>86</v>
      </c>
      <c r="B29" s="22" t="s">
        <v>87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/>
      <c r="I29" s="23"/>
      <c r="J29" s="23"/>
    </row>
    <row r="30" spans="1:10" s="3" customFormat="1" ht="67.5" x14ac:dyDescent="0.2">
      <c r="A30" s="21" t="s">
        <v>40</v>
      </c>
      <c r="B30" s="22" t="s">
        <v>39</v>
      </c>
      <c r="C30" s="23">
        <v>88000000</v>
      </c>
      <c r="D30" s="23">
        <v>88000000</v>
      </c>
      <c r="E30" s="23">
        <v>88000000</v>
      </c>
      <c r="F30" s="23">
        <v>55920000</v>
      </c>
      <c r="G30" s="23">
        <v>56054367.020000003</v>
      </c>
      <c r="H30" s="23">
        <f t="shared" si="3"/>
        <v>63.698144340909089</v>
      </c>
      <c r="I30" s="23">
        <f t="shared" si="4"/>
        <v>63.698144340909089</v>
      </c>
      <c r="J30" s="23">
        <f t="shared" si="5"/>
        <v>100.24028437052934</v>
      </c>
    </row>
    <row r="31" spans="1:10" s="3" customFormat="1" ht="22.5" x14ac:dyDescent="0.2">
      <c r="A31" s="21" t="s">
        <v>38</v>
      </c>
      <c r="B31" s="22" t="s">
        <v>37</v>
      </c>
      <c r="C31" s="23">
        <v>574000</v>
      </c>
      <c r="D31" s="23">
        <v>574000</v>
      </c>
      <c r="E31" s="23">
        <v>574000</v>
      </c>
      <c r="F31" s="23">
        <v>574000</v>
      </c>
      <c r="G31" s="23">
        <v>5330471.3600000003</v>
      </c>
      <c r="H31" s="23">
        <f t="shared" si="3"/>
        <v>928.65354703832759</v>
      </c>
      <c r="I31" s="23">
        <f t="shared" si="4"/>
        <v>928.65354703832759</v>
      </c>
      <c r="J31" s="23">
        <f t="shared" si="5"/>
        <v>928.65354703832759</v>
      </c>
    </row>
    <row r="32" spans="1:10" s="3" customFormat="1" ht="56.25" x14ac:dyDescent="0.2">
      <c r="A32" s="21" t="s">
        <v>36</v>
      </c>
      <c r="B32" s="22" t="s">
        <v>35</v>
      </c>
      <c r="C32" s="23">
        <v>23999900</v>
      </c>
      <c r="D32" s="23">
        <v>23999900</v>
      </c>
      <c r="E32" s="23">
        <v>23999900</v>
      </c>
      <c r="F32" s="23">
        <v>9200000</v>
      </c>
      <c r="G32" s="23">
        <v>18064215.91</v>
      </c>
      <c r="H32" s="23">
        <f t="shared" si="3"/>
        <v>75.267879907832949</v>
      </c>
      <c r="I32" s="23">
        <f t="shared" si="4"/>
        <v>75.267879907832949</v>
      </c>
      <c r="J32" s="23">
        <f t="shared" si="5"/>
        <v>196.35017293478262</v>
      </c>
    </row>
    <row r="33" spans="1:10" x14ac:dyDescent="0.2">
      <c r="A33" s="17" t="s">
        <v>34</v>
      </c>
      <c r="B33" s="18" t="s">
        <v>33</v>
      </c>
      <c r="C33" s="19">
        <f>C34</f>
        <v>9368800</v>
      </c>
      <c r="D33" s="19">
        <f>D34</f>
        <v>9368800</v>
      </c>
      <c r="E33" s="19">
        <f t="shared" ref="E33:F33" si="11">E34</f>
        <v>9368800</v>
      </c>
      <c r="F33" s="19">
        <f t="shared" si="11"/>
        <v>5910600</v>
      </c>
      <c r="G33" s="19">
        <f>G34</f>
        <v>9084875.0800000001</v>
      </c>
      <c r="H33" s="24">
        <f t="shared" si="3"/>
        <v>96.969463325078991</v>
      </c>
      <c r="I33" s="24">
        <f t="shared" si="4"/>
        <v>96.969463325078991</v>
      </c>
      <c r="J33" s="24">
        <f t="shared" si="5"/>
        <v>153.7047859777349</v>
      </c>
    </row>
    <row r="34" spans="1:10" s="3" customFormat="1" x14ac:dyDescent="0.2">
      <c r="A34" s="21" t="s">
        <v>32</v>
      </c>
      <c r="B34" s="22" t="s">
        <v>31</v>
      </c>
      <c r="C34" s="23">
        <v>9368800</v>
      </c>
      <c r="D34" s="23">
        <v>9368800</v>
      </c>
      <c r="E34" s="23">
        <v>9368800</v>
      </c>
      <c r="F34" s="23">
        <v>5910600</v>
      </c>
      <c r="G34" s="23">
        <v>9084875.0800000001</v>
      </c>
      <c r="H34" s="23">
        <f t="shared" si="3"/>
        <v>96.969463325078991</v>
      </c>
      <c r="I34" s="23">
        <f t="shared" si="4"/>
        <v>96.969463325078991</v>
      </c>
      <c r="J34" s="23">
        <f t="shared" si="5"/>
        <v>153.7047859777349</v>
      </c>
    </row>
    <row r="35" spans="1:10" ht="22.5" x14ac:dyDescent="0.2">
      <c r="A35" s="17" t="s">
        <v>30</v>
      </c>
      <c r="B35" s="18" t="s">
        <v>88</v>
      </c>
      <c r="C35" s="19">
        <f>C36</f>
        <v>895000</v>
      </c>
      <c r="D35" s="19">
        <f>D36</f>
        <v>895000</v>
      </c>
      <c r="E35" s="19">
        <f t="shared" ref="E35:G35" si="12">E36</f>
        <v>895000</v>
      </c>
      <c r="F35" s="19">
        <f t="shared" si="12"/>
        <v>355000</v>
      </c>
      <c r="G35" s="19">
        <f t="shared" si="12"/>
        <v>5816108.6299999999</v>
      </c>
      <c r="H35" s="24">
        <f t="shared" si="3"/>
        <v>649.84453966480442</v>
      </c>
      <c r="I35" s="24">
        <f t="shared" si="4"/>
        <v>649.84453966480442</v>
      </c>
      <c r="J35" s="24">
        <f t="shared" si="5"/>
        <v>1638.3404591549297</v>
      </c>
    </row>
    <row r="36" spans="1:10" s="3" customFormat="1" x14ac:dyDescent="0.2">
      <c r="A36" s="21" t="s">
        <v>29</v>
      </c>
      <c r="B36" s="22" t="s">
        <v>28</v>
      </c>
      <c r="C36" s="23">
        <v>895000</v>
      </c>
      <c r="D36" s="23">
        <v>895000</v>
      </c>
      <c r="E36" s="23">
        <v>895000</v>
      </c>
      <c r="F36" s="23">
        <v>355000</v>
      </c>
      <c r="G36" s="23">
        <v>5816108.6299999999</v>
      </c>
      <c r="H36" s="23">
        <f t="shared" si="3"/>
        <v>649.84453966480442</v>
      </c>
      <c r="I36" s="23">
        <f t="shared" si="4"/>
        <v>649.84453966480442</v>
      </c>
      <c r="J36" s="23">
        <f t="shared" si="5"/>
        <v>1638.3404591549297</v>
      </c>
    </row>
    <row r="37" spans="1:10" ht="22.5" x14ac:dyDescent="0.2">
      <c r="A37" s="17" t="s">
        <v>27</v>
      </c>
      <c r="B37" s="18" t="s">
        <v>26</v>
      </c>
      <c r="C37" s="19">
        <f>C38+C39+C40</f>
        <v>41901500</v>
      </c>
      <c r="D37" s="19">
        <f>D38+D39+D40</f>
        <v>41901500</v>
      </c>
      <c r="E37" s="19">
        <f t="shared" ref="E37:G37" si="13">E38+E39+E40</f>
        <v>41901500</v>
      </c>
      <c r="F37" s="19">
        <f t="shared" si="13"/>
        <v>23667000</v>
      </c>
      <c r="G37" s="19">
        <f t="shared" si="13"/>
        <v>44521790</v>
      </c>
      <c r="H37" s="24">
        <f t="shared" si="3"/>
        <v>106.25345154708066</v>
      </c>
      <c r="I37" s="24">
        <f t="shared" si="4"/>
        <v>106.25345154708066</v>
      </c>
      <c r="J37" s="24">
        <f t="shared" si="5"/>
        <v>188.1175898931001</v>
      </c>
    </row>
    <row r="38" spans="1:10" s="3" customFormat="1" x14ac:dyDescent="0.2">
      <c r="A38" s="21" t="s">
        <v>25</v>
      </c>
      <c r="B38" s="22" t="s">
        <v>24</v>
      </c>
      <c r="C38" s="23">
        <v>30801500</v>
      </c>
      <c r="D38" s="23">
        <v>30801500</v>
      </c>
      <c r="E38" s="23">
        <v>30801500</v>
      </c>
      <c r="F38" s="23">
        <v>15400000</v>
      </c>
      <c r="G38" s="23">
        <v>30873999.059999999</v>
      </c>
      <c r="H38" s="23">
        <f t="shared" si="3"/>
        <v>100.23537509536872</v>
      </c>
      <c r="I38" s="23">
        <f t="shared" si="4"/>
        <v>100.23537509536872</v>
      </c>
      <c r="J38" s="23">
        <f>G38/F38*100</f>
        <v>200.48051337662338</v>
      </c>
    </row>
    <row r="39" spans="1:10" s="3" customFormat="1" ht="56.25" x14ac:dyDescent="0.2">
      <c r="A39" s="21" t="s">
        <v>23</v>
      </c>
      <c r="B39" s="22" t="s">
        <v>22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/>
      <c r="I39" s="23"/>
      <c r="J39" s="23"/>
    </row>
    <row r="40" spans="1:10" s="3" customFormat="1" ht="22.5" x14ac:dyDescent="0.2">
      <c r="A40" s="21" t="s">
        <v>21</v>
      </c>
      <c r="B40" s="22" t="s">
        <v>20</v>
      </c>
      <c r="C40" s="23">
        <v>11100000</v>
      </c>
      <c r="D40" s="23">
        <v>11100000</v>
      </c>
      <c r="E40" s="23">
        <v>11100000</v>
      </c>
      <c r="F40" s="23">
        <v>8267000</v>
      </c>
      <c r="G40" s="23">
        <v>13647790.939999999</v>
      </c>
      <c r="H40" s="23">
        <f t="shared" si="3"/>
        <v>122.95307153153152</v>
      </c>
      <c r="I40" s="23">
        <f t="shared" si="4"/>
        <v>122.95307153153152</v>
      </c>
      <c r="J40" s="23">
        <f>G40/F40*100</f>
        <v>165.0875884843353</v>
      </c>
    </row>
    <row r="41" spans="1:10" x14ac:dyDescent="0.2">
      <c r="A41" s="17" t="s">
        <v>19</v>
      </c>
      <c r="B41" s="18" t="s">
        <v>18</v>
      </c>
      <c r="C41" s="19">
        <f>C42+C43+C44+C45+C46</f>
        <v>7845500</v>
      </c>
      <c r="D41" s="19">
        <f>D42+D43+D44+D45+D46</f>
        <v>7845500</v>
      </c>
      <c r="E41" s="19">
        <f t="shared" ref="E41:G41" si="14">E42+E43+E44+E45+E46</f>
        <v>7845500</v>
      </c>
      <c r="F41" s="19">
        <f t="shared" si="14"/>
        <v>3846396</v>
      </c>
      <c r="G41" s="19">
        <f t="shared" si="14"/>
        <v>17056444.990000002</v>
      </c>
      <c r="H41" s="24">
        <f t="shared" si="3"/>
        <v>217.40418061309032</v>
      </c>
      <c r="I41" s="24">
        <f t="shared" si="4"/>
        <v>217.40418061309032</v>
      </c>
      <c r="J41" s="24">
        <f>G41/F41*100</f>
        <v>443.439650779587</v>
      </c>
    </row>
    <row r="42" spans="1:10" s="3" customFormat="1" ht="22.5" x14ac:dyDescent="0.2">
      <c r="A42" s="31" t="s">
        <v>99</v>
      </c>
      <c r="B42" s="30" t="s">
        <v>100</v>
      </c>
      <c r="C42" s="23">
        <v>7196500</v>
      </c>
      <c r="D42" s="23">
        <v>7196500</v>
      </c>
      <c r="E42" s="23">
        <v>7196500</v>
      </c>
      <c r="F42" s="23">
        <v>3477398</v>
      </c>
      <c r="G42" s="23">
        <v>6599812.2000000002</v>
      </c>
      <c r="H42" s="23">
        <f t="shared" si="3"/>
        <v>91.708638921698054</v>
      </c>
      <c r="I42" s="23">
        <f t="shared" si="4"/>
        <v>91.708638921698054</v>
      </c>
      <c r="J42" s="23">
        <f>G42/F42*100</f>
        <v>189.79168332184005</v>
      </c>
    </row>
    <row r="43" spans="1:10" s="3" customFormat="1" ht="22.5" x14ac:dyDescent="0.2">
      <c r="A43" s="33" t="s">
        <v>101</v>
      </c>
      <c r="B43" s="32" t="s">
        <v>102</v>
      </c>
      <c r="C43" s="23">
        <v>174400</v>
      </c>
      <c r="D43" s="23">
        <v>174400</v>
      </c>
      <c r="E43" s="23">
        <v>174400</v>
      </c>
      <c r="F43" s="23">
        <v>87198</v>
      </c>
      <c r="G43" s="23">
        <v>148050.54</v>
      </c>
      <c r="H43" s="23">
        <f t="shared" si="3"/>
        <v>84.89136467889908</v>
      </c>
      <c r="I43" s="23">
        <f t="shared" si="4"/>
        <v>84.89136467889908</v>
      </c>
      <c r="J43" s="23">
        <f>G43/F43*100</f>
        <v>169.78662354641162</v>
      </c>
    </row>
    <row r="44" spans="1:10" s="3" customFormat="1" ht="78.75" x14ac:dyDescent="0.2">
      <c r="A44" s="35" t="s">
        <v>103</v>
      </c>
      <c r="B44" s="34" t="s">
        <v>104</v>
      </c>
      <c r="C44" s="23">
        <v>310000</v>
      </c>
      <c r="D44" s="23">
        <v>310000</v>
      </c>
      <c r="E44" s="23">
        <v>310000</v>
      </c>
      <c r="F44" s="23">
        <v>200000</v>
      </c>
      <c r="G44" s="23">
        <v>384787.54</v>
      </c>
      <c r="H44" s="23">
        <f t="shared" si="3"/>
        <v>124.12501290322579</v>
      </c>
      <c r="I44" s="23">
        <f t="shared" si="4"/>
        <v>124.12501290322579</v>
      </c>
      <c r="J44" s="23">
        <f>G44/F44*100</f>
        <v>192.39376999999999</v>
      </c>
    </row>
    <row r="45" spans="1:10" s="3" customFormat="1" x14ac:dyDescent="0.2">
      <c r="A45" s="37" t="s">
        <v>105</v>
      </c>
      <c r="B45" s="36" t="s">
        <v>106</v>
      </c>
      <c r="C45" s="23">
        <v>159600</v>
      </c>
      <c r="D45" s="23">
        <v>159600</v>
      </c>
      <c r="E45" s="23">
        <v>159600</v>
      </c>
      <c r="F45" s="23">
        <v>79800</v>
      </c>
      <c r="G45" s="23">
        <v>7805294.71</v>
      </c>
      <c r="H45" s="23"/>
      <c r="I45" s="23"/>
      <c r="J45" s="23"/>
    </row>
    <row r="46" spans="1:10" s="3" customFormat="1" x14ac:dyDescent="0.2">
      <c r="A46" s="39" t="s">
        <v>107</v>
      </c>
      <c r="B46" s="38" t="s">
        <v>108</v>
      </c>
      <c r="C46" s="23">
        <v>5000</v>
      </c>
      <c r="D46" s="23">
        <v>5000</v>
      </c>
      <c r="E46" s="23">
        <v>5000</v>
      </c>
      <c r="F46" s="23">
        <v>2000</v>
      </c>
      <c r="G46" s="23">
        <v>2118500</v>
      </c>
      <c r="H46" s="23">
        <f t="shared" si="3"/>
        <v>42370</v>
      </c>
      <c r="I46" s="23">
        <f t="shared" si="4"/>
        <v>42370</v>
      </c>
      <c r="J46" s="23"/>
    </row>
    <row r="47" spans="1:10" x14ac:dyDescent="0.2">
      <c r="A47" s="17" t="s">
        <v>17</v>
      </c>
      <c r="B47" s="18" t="s">
        <v>16</v>
      </c>
      <c r="C47" s="19">
        <f>C48+C49+C50</f>
        <v>1110000</v>
      </c>
      <c r="D47" s="19">
        <f>D48+D49+D50</f>
        <v>1110000</v>
      </c>
      <c r="E47" s="19">
        <f t="shared" ref="E47" si="15">E48+E49+E50</f>
        <v>1110000</v>
      </c>
      <c r="F47" s="19">
        <f>F48+F49+F50</f>
        <v>424500</v>
      </c>
      <c r="G47" s="19">
        <f>G48+G49+G50</f>
        <v>403551.37</v>
      </c>
      <c r="H47" s="24">
        <f>G47/C47*100</f>
        <v>36.355979279279275</v>
      </c>
      <c r="I47" s="24">
        <f>G47/E47*100</f>
        <v>36.355979279279275</v>
      </c>
      <c r="J47" s="24">
        <f>G47/F47*100</f>
        <v>95.065104829210838</v>
      </c>
    </row>
    <row r="48" spans="1:10" s="3" customFormat="1" x14ac:dyDescent="0.2">
      <c r="A48" s="21" t="s">
        <v>15</v>
      </c>
      <c r="B48" s="22" t="s">
        <v>14</v>
      </c>
      <c r="C48" s="23">
        <v>0</v>
      </c>
      <c r="D48" s="23">
        <v>0</v>
      </c>
      <c r="E48" s="23">
        <v>0</v>
      </c>
      <c r="F48" s="23">
        <v>0</v>
      </c>
      <c r="G48" s="23">
        <v>-44284</v>
      </c>
      <c r="H48" s="23"/>
      <c r="I48" s="23"/>
      <c r="J48" s="23"/>
    </row>
    <row r="49" spans="1:10" s="3" customFormat="1" x14ac:dyDescent="0.2">
      <c r="A49" s="21" t="s">
        <v>13</v>
      </c>
      <c r="B49" s="22" t="s">
        <v>12</v>
      </c>
      <c r="C49" s="23">
        <v>860000</v>
      </c>
      <c r="D49" s="23">
        <v>860000</v>
      </c>
      <c r="E49" s="23">
        <v>860000</v>
      </c>
      <c r="F49" s="23">
        <v>424500</v>
      </c>
      <c r="G49" s="23">
        <v>447835.37</v>
      </c>
      <c r="H49" s="23">
        <f t="shared" si="3"/>
        <v>52.073880232558132</v>
      </c>
      <c r="I49" s="23">
        <f t="shared" si="4"/>
        <v>52.073880232558132</v>
      </c>
      <c r="J49" s="23">
        <f t="shared" si="5"/>
        <v>105.49714252061248</v>
      </c>
    </row>
    <row r="50" spans="1:10" s="3" customFormat="1" x14ac:dyDescent="0.2">
      <c r="A50" s="21" t="s">
        <v>111</v>
      </c>
      <c r="B50" s="22" t="s">
        <v>112</v>
      </c>
      <c r="C50" s="23">
        <v>250000</v>
      </c>
      <c r="D50" s="23">
        <v>250000</v>
      </c>
      <c r="E50" s="23">
        <v>250000</v>
      </c>
      <c r="F50" s="23">
        <v>0</v>
      </c>
      <c r="G50" s="23">
        <v>0</v>
      </c>
      <c r="H50" s="23"/>
      <c r="I50" s="23"/>
      <c r="J50" s="23"/>
    </row>
    <row r="51" spans="1:10" x14ac:dyDescent="0.2">
      <c r="A51" s="14" t="s">
        <v>11</v>
      </c>
      <c r="B51" s="15" t="s">
        <v>10</v>
      </c>
      <c r="C51" s="16">
        <f t="shared" ref="C51:F51" si="16">C52+C57+C59</f>
        <v>5760894600</v>
      </c>
      <c r="D51" s="16">
        <f t="shared" ref="D51" si="17">D52+D57+D59</f>
        <v>6746853945.4699993</v>
      </c>
      <c r="E51" s="16">
        <f t="shared" si="16"/>
        <v>6752231501.4699993</v>
      </c>
      <c r="F51" s="16">
        <f t="shared" si="16"/>
        <v>2749539373.0300002</v>
      </c>
      <c r="G51" s="16">
        <f>G52+G57+G59</f>
        <v>2749066153.8400002</v>
      </c>
      <c r="H51" s="16">
        <f t="shared" si="3"/>
        <v>47.719431524402481</v>
      </c>
      <c r="I51" s="16">
        <f t="shared" si="4"/>
        <v>40.713446410146226</v>
      </c>
      <c r="J51" s="16">
        <f t="shared" si="5"/>
        <v>99.98278914662427</v>
      </c>
    </row>
    <row r="52" spans="1:10" ht="22.5" x14ac:dyDescent="0.2">
      <c r="A52" s="17" t="s">
        <v>9</v>
      </c>
      <c r="B52" s="18" t="s">
        <v>8</v>
      </c>
      <c r="C52" s="19">
        <f t="shared" ref="C52:E52" si="18">C53+C54+C55+C56</f>
        <v>5760894600</v>
      </c>
      <c r="D52" s="19">
        <f t="shared" ref="D52" si="19">D53+D54+D55+D56</f>
        <v>6746853945.4699993</v>
      </c>
      <c r="E52" s="19">
        <f t="shared" si="18"/>
        <v>6752231501.4699993</v>
      </c>
      <c r="F52" s="19">
        <f>F53+F54+F55+F56</f>
        <v>2749539373.0300002</v>
      </c>
      <c r="G52" s="19">
        <f>G53+G54+G55+G56</f>
        <v>2749539373.0300002</v>
      </c>
      <c r="H52" s="24">
        <f t="shared" si="3"/>
        <v>47.727645859551053</v>
      </c>
      <c r="I52" s="24">
        <f t="shared" si="4"/>
        <v>40.720454747906821</v>
      </c>
      <c r="J52" s="24">
        <f>G52/F52*100</f>
        <v>100</v>
      </c>
    </row>
    <row r="53" spans="1:10" s="3" customFormat="1" x14ac:dyDescent="0.2">
      <c r="A53" s="21" t="s">
        <v>89</v>
      </c>
      <c r="B53" s="22" t="s">
        <v>90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/>
      <c r="I53" s="23"/>
      <c r="J53" s="23"/>
    </row>
    <row r="54" spans="1:10" s="3" customFormat="1" ht="22.5" x14ac:dyDescent="0.2">
      <c r="A54" s="21" t="s">
        <v>91</v>
      </c>
      <c r="B54" s="22" t="s">
        <v>7</v>
      </c>
      <c r="C54" s="23">
        <v>1853507200</v>
      </c>
      <c r="D54" s="23">
        <v>2836307075.4699998</v>
      </c>
      <c r="E54" s="23">
        <v>2838239179.4699998</v>
      </c>
      <c r="F54" s="23">
        <v>690330399.55999994</v>
      </c>
      <c r="G54" s="23">
        <v>690330399.55999994</v>
      </c>
      <c r="H54" s="23">
        <f t="shared" si="3"/>
        <v>37.244549120715583</v>
      </c>
      <c r="I54" s="23">
        <f t="shared" si="4"/>
        <v>24.322488553938896</v>
      </c>
      <c r="J54" s="23">
        <f t="shared" si="5"/>
        <v>100</v>
      </c>
    </row>
    <row r="55" spans="1:10" s="3" customFormat="1" x14ac:dyDescent="0.2">
      <c r="A55" s="21" t="s">
        <v>92</v>
      </c>
      <c r="B55" s="22" t="s">
        <v>6</v>
      </c>
      <c r="C55" s="23">
        <v>3821749600</v>
      </c>
      <c r="D55" s="23">
        <v>3817407800</v>
      </c>
      <c r="E55" s="23">
        <v>3817407800</v>
      </c>
      <c r="F55" s="23">
        <v>2005565455.6300001</v>
      </c>
      <c r="G55" s="23">
        <v>2005565455.6300001</v>
      </c>
      <c r="H55" s="23">
        <f t="shared" si="3"/>
        <v>52.477678172060259</v>
      </c>
      <c r="I55" s="23">
        <f t="shared" si="4"/>
        <v>52.537364638643012</v>
      </c>
      <c r="J55" s="23">
        <f t="shared" si="5"/>
        <v>100</v>
      </c>
    </row>
    <row r="56" spans="1:10" s="3" customFormat="1" x14ac:dyDescent="0.2">
      <c r="A56" s="21" t="s">
        <v>93</v>
      </c>
      <c r="B56" s="22" t="s">
        <v>5</v>
      </c>
      <c r="C56" s="23">
        <v>85637800</v>
      </c>
      <c r="D56" s="23">
        <v>93139070</v>
      </c>
      <c r="E56" s="23">
        <v>96584522</v>
      </c>
      <c r="F56" s="23">
        <v>53643517.840000004</v>
      </c>
      <c r="G56" s="23">
        <v>53643517.840000004</v>
      </c>
      <c r="H56" s="23">
        <f t="shared" si="3"/>
        <v>62.639999906583313</v>
      </c>
      <c r="I56" s="23">
        <f t="shared" si="4"/>
        <v>55.540491094421938</v>
      </c>
      <c r="J56" s="23">
        <f t="shared" si="5"/>
        <v>100</v>
      </c>
    </row>
    <row r="57" spans="1:10" hidden="1" x14ac:dyDescent="0.2">
      <c r="A57" s="17" t="s">
        <v>4</v>
      </c>
      <c r="B57" s="18" t="s">
        <v>3</v>
      </c>
      <c r="C57" s="19">
        <f t="shared" ref="C57:F57" si="20">C58</f>
        <v>0</v>
      </c>
      <c r="D57" s="19">
        <f t="shared" si="20"/>
        <v>0</v>
      </c>
      <c r="E57" s="19">
        <f t="shared" si="20"/>
        <v>0</v>
      </c>
      <c r="F57" s="19">
        <f t="shared" si="20"/>
        <v>0</v>
      </c>
      <c r="G57" s="19">
        <f>G58</f>
        <v>0</v>
      </c>
      <c r="H57" s="24"/>
      <c r="I57" s="24"/>
      <c r="J57" s="24"/>
    </row>
    <row r="58" spans="1:10" s="3" customFormat="1" ht="22.5" hidden="1" x14ac:dyDescent="0.2">
      <c r="A58" s="21" t="s">
        <v>94</v>
      </c>
      <c r="B58" s="22" t="s">
        <v>2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/>
      <c r="I58" s="23"/>
      <c r="J58" s="23"/>
    </row>
    <row r="59" spans="1:10" ht="33.75" x14ac:dyDescent="0.2">
      <c r="A59" s="17" t="s">
        <v>1</v>
      </c>
      <c r="B59" s="18" t="s">
        <v>0</v>
      </c>
      <c r="C59" s="19">
        <f t="shared" ref="C59:F59" si="21">C60</f>
        <v>0</v>
      </c>
      <c r="D59" s="19">
        <f t="shared" si="21"/>
        <v>0</v>
      </c>
      <c r="E59" s="19">
        <f t="shared" si="21"/>
        <v>0</v>
      </c>
      <c r="F59" s="19">
        <f t="shared" si="21"/>
        <v>0</v>
      </c>
      <c r="G59" s="19">
        <f>G60</f>
        <v>-473219.19</v>
      </c>
      <c r="H59" s="24"/>
      <c r="I59" s="24"/>
      <c r="J59" s="24"/>
    </row>
    <row r="60" spans="1:10" s="3" customFormat="1" ht="33.75" x14ac:dyDescent="0.2">
      <c r="A60" s="21" t="s">
        <v>95</v>
      </c>
      <c r="B60" s="22" t="s">
        <v>96</v>
      </c>
      <c r="C60" s="23">
        <v>0</v>
      </c>
      <c r="D60" s="23">
        <v>0</v>
      </c>
      <c r="E60" s="23">
        <v>0</v>
      </c>
      <c r="F60" s="23">
        <v>0</v>
      </c>
      <c r="G60" s="23">
        <v>-473219.19</v>
      </c>
      <c r="H60" s="23"/>
      <c r="I60" s="23"/>
      <c r="J60" s="23"/>
    </row>
    <row r="61" spans="1:10" x14ac:dyDescent="0.2">
      <c r="A61" s="25"/>
      <c r="B61" s="20" t="s">
        <v>79</v>
      </c>
      <c r="C61" s="26">
        <f>C8+C51</f>
        <v>9746577900</v>
      </c>
      <c r="D61" s="26">
        <f>D8+D51</f>
        <v>11223348358.57</v>
      </c>
      <c r="E61" s="26">
        <f t="shared" ref="E61:G61" si="22">E8+E51</f>
        <v>11228725914.57</v>
      </c>
      <c r="F61" s="26">
        <f t="shared" si="22"/>
        <v>4883972771.1300001</v>
      </c>
      <c r="G61" s="26">
        <f t="shared" si="22"/>
        <v>4976109881.3199997</v>
      </c>
      <c r="H61" s="24">
        <f>G61/C61*100</f>
        <v>51.054943923651393</v>
      </c>
      <c r="I61" s="24">
        <f>G61/E61*100</f>
        <v>44.315890504221628</v>
      </c>
      <c r="J61" s="24">
        <f>G61/F61*100</f>
        <v>101.88651973521716</v>
      </c>
    </row>
  </sheetData>
  <mergeCells count="1">
    <mergeCell ref="A2:J3"/>
  </mergeCells>
  <pageMargins left="0.19685039370078741" right="0.19685039370078741" top="0.39370078740157483" bottom="0.19685039370078741" header="0.19685039370078741" footer="0.19685039370078741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Вып.плана._4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OhranovaEA</dc:creator>
  <cp:lastModifiedBy>OhranovaEA</cp:lastModifiedBy>
  <cp:lastPrinted>2019-05-06T10:40:50Z</cp:lastPrinted>
  <dcterms:created xsi:type="dcterms:W3CDTF">2018-10-22T06:13:22Z</dcterms:created>
  <dcterms:modified xsi:type="dcterms:W3CDTF">2021-12-23T11:40:04Z</dcterms:modified>
</cp:coreProperties>
</file>