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rfodc\обмен\Павловская Т.А\Исполнение бюджета за 2021 год\9 месяцев 2021 года\на сайт\"/>
    </mc:Choice>
  </mc:AlternateContent>
  <bookViews>
    <workbookView xWindow="0" yWindow="0" windowWidth="14070" windowHeight="8145"/>
  </bookViews>
  <sheets>
    <sheet name="Вып.плана._4" sheetId="2" r:id="rId1"/>
  </sheets>
  <calcPr calcId="152511"/>
</workbook>
</file>

<file path=xl/calcChain.xml><?xml version="1.0" encoding="utf-8"?>
<calcChain xmlns="http://schemas.openxmlformats.org/spreadsheetml/2006/main">
  <c r="D57" i="2" l="1"/>
  <c r="D59" i="2"/>
  <c r="F27" i="2"/>
  <c r="D52" i="2" l="1"/>
  <c r="E52" i="2"/>
  <c r="D41" i="2"/>
  <c r="D13" i="2"/>
  <c r="D47" i="2" l="1"/>
  <c r="D37" i="2"/>
  <c r="D35" i="2"/>
  <c r="D33" i="2"/>
  <c r="D27" i="2"/>
  <c r="D22" i="2"/>
  <c r="D18" i="2"/>
  <c r="D11" i="2"/>
  <c r="D9" i="2"/>
  <c r="D8" i="2" l="1"/>
  <c r="D51" i="2"/>
  <c r="D61" i="2" s="1"/>
  <c r="F47" i="2"/>
  <c r="E47" i="2"/>
  <c r="C47" i="2"/>
  <c r="G47" i="2" l="1"/>
  <c r="H47" i="2"/>
  <c r="G20" i="2"/>
  <c r="E27" i="2"/>
  <c r="C52" i="2"/>
  <c r="F52" i="2"/>
  <c r="C57" i="2"/>
  <c r="E57" i="2"/>
  <c r="F57" i="2"/>
  <c r="C59" i="2"/>
  <c r="E59" i="2"/>
  <c r="F59" i="2"/>
  <c r="E41" i="2"/>
  <c r="F41" i="2"/>
  <c r="C41" i="2"/>
  <c r="G43" i="2"/>
  <c r="H43" i="2"/>
  <c r="G42" i="2"/>
  <c r="H42" i="2"/>
  <c r="E37" i="2"/>
  <c r="F37" i="2"/>
  <c r="C37" i="2"/>
  <c r="E35" i="2"/>
  <c r="F35" i="2"/>
  <c r="H35" i="2" s="1"/>
  <c r="C35" i="2"/>
  <c r="F33" i="2"/>
  <c r="C27" i="2"/>
  <c r="E33" i="2"/>
  <c r="C33" i="2"/>
  <c r="H20" i="2"/>
  <c r="E22" i="2"/>
  <c r="F22" i="2"/>
  <c r="C22" i="2"/>
  <c r="E18" i="2"/>
  <c r="F18" i="2"/>
  <c r="C18" i="2"/>
  <c r="E13" i="2"/>
  <c r="F13" i="2"/>
  <c r="C13" i="2"/>
  <c r="E11" i="2"/>
  <c r="F11" i="2"/>
  <c r="C11" i="2"/>
  <c r="C9" i="2"/>
  <c r="E9" i="2"/>
  <c r="F9" i="2"/>
  <c r="H10" i="2"/>
  <c r="H12" i="2"/>
  <c r="H14" i="2"/>
  <c r="H15" i="2"/>
  <c r="H16" i="2"/>
  <c r="H17" i="2"/>
  <c r="H19" i="2"/>
  <c r="H21" i="2"/>
  <c r="H23" i="2"/>
  <c r="H24" i="2"/>
  <c r="H28" i="2"/>
  <c r="H30" i="2"/>
  <c r="H31" i="2"/>
  <c r="H32" i="2"/>
  <c r="H33" i="2"/>
  <c r="H34" i="2"/>
  <c r="H36" i="2"/>
  <c r="H38" i="2"/>
  <c r="H40" i="2"/>
  <c r="H44" i="2"/>
  <c r="H46" i="2"/>
  <c r="H49" i="2"/>
  <c r="H54" i="2"/>
  <c r="H55" i="2"/>
  <c r="H56" i="2"/>
  <c r="G10" i="2"/>
  <c r="G12" i="2"/>
  <c r="G14" i="2"/>
  <c r="G15" i="2"/>
  <c r="G16" i="2"/>
  <c r="G17" i="2"/>
  <c r="G19" i="2"/>
  <c r="G21" i="2"/>
  <c r="G23" i="2"/>
  <c r="G24" i="2"/>
  <c r="G28" i="2"/>
  <c r="G30" i="2"/>
  <c r="G31" i="2"/>
  <c r="G32" i="2"/>
  <c r="G34" i="2"/>
  <c r="G36" i="2"/>
  <c r="G38" i="2"/>
  <c r="G40" i="2"/>
  <c r="G44" i="2"/>
  <c r="G46" i="2"/>
  <c r="G49" i="2"/>
  <c r="G54" i="2"/>
  <c r="G55" i="2"/>
  <c r="G56" i="2"/>
  <c r="G41" i="2" l="1"/>
  <c r="F8" i="2"/>
  <c r="G22" i="2"/>
  <c r="G33" i="2"/>
  <c r="H18" i="2"/>
  <c r="H37" i="2"/>
  <c r="H13" i="2"/>
  <c r="F51" i="2"/>
  <c r="G52" i="2"/>
  <c r="H41" i="2"/>
  <c r="H52" i="2"/>
  <c r="E51" i="2"/>
  <c r="C51" i="2"/>
  <c r="C8" i="2"/>
  <c r="G37" i="2"/>
  <c r="H27" i="2"/>
  <c r="G27" i="2"/>
  <c r="G13" i="2"/>
  <c r="H11" i="2"/>
  <c r="G11" i="2"/>
  <c r="E8" i="2"/>
  <c r="H9" i="2"/>
  <c r="G9" i="2"/>
  <c r="H22" i="2"/>
  <c r="G35" i="2"/>
  <c r="G18" i="2"/>
  <c r="C61" i="2" l="1"/>
  <c r="G8" i="2"/>
  <c r="G51" i="2"/>
  <c r="H8" i="2"/>
  <c r="F61" i="2"/>
  <c r="G61" i="2" s="1"/>
  <c r="H51" i="2"/>
  <c r="E61" i="2"/>
  <c r="H61" i="2" l="1"/>
</calcChain>
</file>

<file path=xl/sharedStrings.xml><?xml version="1.0" encoding="utf-8"?>
<sst xmlns="http://schemas.openxmlformats.org/spreadsheetml/2006/main" count="117" uniqueCount="117">
  <si>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</si>
  <si>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</si>
  <si>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Прочие безвозмездные поступления в бюджеты городских округов</t>
  </si>
  <si>
    <t>ПРОЧИЕ БЕЗВОЗМЕЗДНЫЕ ПОСТУПЛЕНИЯ</t>
  </si>
  <si>
    <t>000.2.07.00.000.00.0000.000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</si>
  <si>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</si>
  <si>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</si>
  <si>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</si>
  <si>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</si>
  <si>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</si>
  <si>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</si>
  <si>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</si>
  <si>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</si>
  <si>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</si>
  <si>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</si>
  <si>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</si>
  <si>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</si>
  <si>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</si>
  <si>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</si>
  <si>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</si>
  <si>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</si>
  <si>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</si>
  <si>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</si>
  <si>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000.1.14.02.000.00.0000.000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</si>
  <si>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</si>
  <si>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</si>
  <si>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</si>
  <si>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</si>
  <si>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</si>
  <si>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</si>
  <si>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</si>
  <si>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</si>
  <si>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</si>
  <si>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</si>
  <si>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</si>
  <si>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</si>
  <si>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</si>
  <si>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</si>
  <si>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</si>
  <si>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</si>
  <si>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</si>
  <si>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</si>
  <si>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</si>
  <si>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</si>
  <si>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</si>
  <si>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</si>
  <si>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</si>
  <si>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</si>
  <si>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</si>
  <si>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</si>
  <si>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</si>
  <si>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</si>
  <si>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</si>
  <si>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</si>
  <si>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</si>
  <si>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</si>
  <si>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</si>
  <si>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</si>
  <si>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</si>
  <si>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</si>
  <si>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</si>
  <si>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</si>
  <si>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</si>
  <si>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</si>
  <si>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</si>
  <si>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</si>
  <si>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</si>
  <si>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</si>
  <si>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</si>
  <si>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</si>
  <si>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</si>
  <si>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</si>
  <si>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</si>
  <si>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</si>
  <si>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</si>
  <si>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</si>
  <si>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</si>
  <si>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</si>
  <si>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</si>
  <si>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</si>
  <si>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% исполнения к утвержденному плану</t>
  </si>
  <si>
    <t>% исполнения к уточненному плану</t>
  </si>
  <si>
    <t>Наименование показателя</t>
  </si>
  <si>
    <t>000.1.09.04.000.00.0000.110</t>
  </si>
  <si>
    <t>Налоги на имущество</t>
  </si>
  <si>
    <t>000.1.11.03.000.00.0000.120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</si>
  <si>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</si>
  <si>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</si>
  <si>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</si>
  <si>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</si>
  <si>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</si>
  <si>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</si>
  <si>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</si>
  <si>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000.2.07.04.000.04.0000.150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</si>
  <si>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</si>
  <si>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</si>
  <si>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000.1.06.04.000.02.0000.110</t>
  </si>
  <si>
    <t>Транспортный налог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</si>
  <si>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</si>
  <si>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</si>
  <si>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</si>
  <si>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</si>
  <si>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</si>
  <si>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</si>
  <si>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</si>
  <si>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</si>
  <si>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</si>
  <si>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</si>
  <si>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>Утвержденный план на 2021 год (РД от 25.12.2020 №467-VI РД)</t>
  </si>
  <si>
    <t>Уточненный план на 2021 год</t>
  </si>
  <si>
    <t>000.1.17.15.000.00.0000.150</t>
  </si>
  <si>
    <t xml:space="preserve">Инициативные платежи </t>
  </si>
  <si>
    <t>Исполнено за 9 месяцев 2021 год</t>
  </si>
  <si>
    <t>Уточненный план на 2021 год (РД от 10.09.2021 №520-VI РД)</t>
  </si>
  <si>
    <t>Сведения об исполнении бюджета города Ханты-Мансийска по доходам в разрезе видов доходов в сравнении с запланированными значениями за 9 месяцев 2021 года</t>
  </si>
  <si>
    <t>Код дохода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</si>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</sst>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;[Red]\-#,##0.00;0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Font="1"/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tabSelected="1" zoomScaleNormal="100" workbookViewId="0">
      <selection activeCell="J15" sqref="J15"/>
    </sheetView>
  </sheetViews>
  <sheetFormatPr defaultColWidth="9.140625" defaultRowHeight="12.75" x14ac:dyDescent="0.2"/>
  <cols>
    <col min="1" max="1" width="21.140625" style="7" customWidth="1"/>
    <col min="2" max="2" width="51.85546875" style="7" customWidth="1"/>
    <col min="3" max="3" width="14.85546875" style="7" customWidth="1"/>
    <col min="4" max="4" width="15.5703125" style="7" customWidth="1"/>
    <col min="5" max="5" width="14.140625" style="7" customWidth="1"/>
    <col min="6" max="8" width="13" style="7" customWidth="1"/>
    <col min="9" max="9" width="15.140625" style="1" customWidth="1"/>
    <col min="10" max="231" width="9.140625" style="1" customWidth="1"/>
    <col min="232" max="16384" width="9.140625" style="1"/>
  </cols>
  <sheetData>
    <row r="1" spans="1:9" ht="16.5" customHeight="1" x14ac:dyDescent="0.2">
      <c r="A1" s="4"/>
      <c r="B1" s="4"/>
      <c r="C1" s="4"/>
      <c r="D1" s="4"/>
      <c r="E1" s="5"/>
      <c r="F1" s="5"/>
      <c r="G1" s="5"/>
      <c r="H1" s="5"/>
      <c r="I1" s="2"/>
    </row>
    <row r="2" spans="1:9" ht="16.5" customHeight="1" x14ac:dyDescent="0.2">
      <c r="A2" s="42" t="s">
        <v>114</v>
      </c>
      <c r="B2" s="42"/>
      <c r="C2" s="42"/>
      <c r="D2" s="42"/>
      <c r="E2" s="42"/>
      <c r="F2" s="42"/>
      <c r="G2" s="42"/>
      <c r="H2" s="42"/>
      <c r="I2" s="2"/>
    </row>
    <row r="3" spans="1:9" ht="14.25" customHeight="1" x14ac:dyDescent="0.2">
      <c r="A3" s="42"/>
      <c r="B3" s="42"/>
      <c r="C3" s="42"/>
      <c r="D3" s="42"/>
      <c r="E3" s="42"/>
      <c r="F3" s="42"/>
      <c r="G3" s="42"/>
      <c r="H3" s="42"/>
      <c r="I3" s="2"/>
    </row>
    <row r="4" spans="1:9" ht="14.25" customHeight="1" x14ac:dyDescent="0.2">
      <c r="A4" s="9"/>
      <c r="B4" s="9"/>
      <c r="C4" s="9"/>
      <c r="D4" s="9"/>
      <c r="E4" s="9"/>
      <c r="F4" s="9"/>
      <c r="G4" s="9"/>
      <c r="H4" s="9"/>
      <c r="I4" s="2"/>
    </row>
    <row r="5" spans="1:9" ht="21.75" customHeight="1" x14ac:dyDescent="0.2">
      <c r="A5" s="6"/>
      <c r="B5" s="6"/>
      <c r="C5" s="6"/>
      <c r="D5" s="6"/>
      <c r="E5" s="5"/>
      <c r="F5" s="5"/>
      <c r="G5" s="5"/>
      <c r="H5" s="8"/>
      <c r="I5" s="2"/>
    </row>
    <row r="6" spans="1:9" x14ac:dyDescent="0.2">
      <c r="H6" s="43" t="s">
        <v>116</v>
      </c>
    </row>
    <row r="7" spans="1:9" ht="45" x14ac:dyDescent="0.2">
      <c r="A7" s="13" t="s">
        <v>115</v>
      </c>
      <c r="B7" s="13" t="s">
        <v>82</v>
      </c>
      <c r="C7" s="10" t="s">
        <v>108</v>
      </c>
      <c r="D7" s="10" t="s">
        <v>113</v>
      </c>
      <c r="E7" s="11" t="s">
        <v>109</v>
      </c>
      <c r="F7" s="40" t="s">
        <v>112</v>
      </c>
      <c r="G7" s="12" t="s">
        <v>80</v>
      </c>
      <c r="H7" s="12" t="s">
        <v>81</v>
      </c>
    </row>
    <row r="8" spans="1:9" x14ac:dyDescent="0.2">
      <c r="A8" s="14" t="s">
        <v>78</v>
      </c>
      <c r="B8" s="15" t="s">
        <v>77</v>
      </c>
      <c r="C8" s="16">
        <f t="shared" ref="C8:E8" si="0">C9+C11+C13+C18+C22+C25+C27+C33+C35+C37+C41+C47</f>
        <v>3985683300</v>
      </c>
      <c r="D8" s="16">
        <f>D9+D11+D13+D18+D22+D25+D27+D33+D35+D37+D41+D47</f>
        <v>4951543359.1500006</v>
      </c>
      <c r="E8" s="16">
        <f t="shared" si="0"/>
        <v>4951543359.1500006</v>
      </c>
      <c r="F8" s="16">
        <f>F9+F11+F13+F18+F22+F25+F27+F33+F35+F37+F41+F47</f>
        <v>3337944026.6399999</v>
      </c>
      <c r="G8" s="16">
        <f t="shared" ref="G8:G24" si="1">F8/C8*100</f>
        <v>83.748350669005731</v>
      </c>
      <c r="H8" s="16">
        <f t="shared" ref="H8:H24" si="2">F8/E8*100</f>
        <v>67.41219422974018</v>
      </c>
    </row>
    <row r="9" spans="1:9" x14ac:dyDescent="0.2">
      <c r="A9" s="17" t="s">
        <v>76</v>
      </c>
      <c r="B9" s="18" t="s">
        <v>75</v>
      </c>
      <c r="C9" s="19">
        <f t="shared" ref="C9:E9" si="3">C10</f>
        <v>3155633800</v>
      </c>
      <c r="D9" s="19">
        <f t="shared" si="3"/>
        <v>3860444913.0999999</v>
      </c>
      <c r="E9" s="19">
        <f t="shared" si="3"/>
        <v>3860444913.0999999</v>
      </c>
      <c r="F9" s="19">
        <f>F10</f>
        <v>2559012134.0500002</v>
      </c>
      <c r="G9" s="24">
        <f t="shared" si="1"/>
        <v>81.093444177521491</v>
      </c>
      <c r="H9" s="24">
        <f t="shared" si="2"/>
        <v>66.288010621943357</v>
      </c>
    </row>
    <row r="10" spans="1:9" x14ac:dyDescent="0.2">
      <c r="A10" s="21" t="s">
        <v>74</v>
      </c>
      <c r="B10" s="22" t="s">
        <v>73</v>
      </c>
      <c r="C10" s="23">
        <v>3155633800</v>
      </c>
      <c r="D10" s="23">
        <v>3860444913.0999999</v>
      </c>
      <c r="E10" s="23">
        <v>3860444913.0999999</v>
      </c>
      <c r="F10" s="23">
        <v>2559012134.0500002</v>
      </c>
      <c r="G10" s="16">
        <f t="shared" si="1"/>
        <v>81.093444177521491</v>
      </c>
      <c r="H10" s="16">
        <f t="shared" si="2"/>
        <v>66.288010621943357</v>
      </c>
    </row>
    <row r="11" spans="1:9" ht="22.5" x14ac:dyDescent="0.2">
      <c r="A11" s="17" t="s">
        <v>72</v>
      </c>
      <c r="B11" s="18" t="s">
        <v>71</v>
      </c>
      <c r="C11" s="27">
        <f>C12</f>
        <v>25207800</v>
      </c>
      <c r="D11" s="27">
        <f>D12</f>
        <v>25207800</v>
      </c>
      <c r="E11" s="27">
        <f t="shared" ref="E11:F11" si="4">E12</f>
        <v>25207800</v>
      </c>
      <c r="F11" s="27">
        <f t="shared" si="4"/>
        <v>20536634.699999999</v>
      </c>
      <c r="G11" s="24">
        <f t="shared" si="1"/>
        <v>81.469365434508362</v>
      </c>
      <c r="H11" s="24">
        <f t="shared" si="2"/>
        <v>81.469365434508362</v>
      </c>
    </row>
    <row r="12" spans="1:9" ht="22.5" x14ac:dyDescent="0.2">
      <c r="A12" s="21" t="s">
        <v>70</v>
      </c>
      <c r="B12" s="22" t="s">
        <v>69</v>
      </c>
      <c r="C12" s="23">
        <v>25207800</v>
      </c>
      <c r="D12" s="41">
        <v>25207800</v>
      </c>
      <c r="E12" s="23">
        <v>25207800</v>
      </c>
      <c r="F12" s="23">
        <v>20536634.699999999</v>
      </c>
      <c r="G12" s="16">
        <f t="shared" si="1"/>
        <v>81.469365434508362</v>
      </c>
      <c r="H12" s="16">
        <f t="shared" si="2"/>
        <v>81.469365434508362</v>
      </c>
    </row>
    <row r="13" spans="1:9" x14ac:dyDescent="0.2">
      <c r="A13" s="17" t="s">
        <v>68</v>
      </c>
      <c r="B13" s="18" t="s">
        <v>67</v>
      </c>
      <c r="C13" s="19">
        <f>C14+C15+C16+C17</f>
        <v>441192000</v>
      </c>
      <c r="D13" s="27">
        <f>D14+D15+D16+D17</f>
        <v>573192000</v>
      </c>
      <c r="E13" s="19">
        <f t="shared" ref="E13:F13" si="5">E14+E15+E16+E17</f>
        <v>573192000</v>
      </c>
      <c r="F13" s="19">
        <f t="shared" si="5"/>
        <v>402721999.95999998</v>
      </c>
      <c r="G13" s="24">
        <f t="shared" si="1"/>
        <v>91.280440252769765</v>
      </c>
      <c r="H13" s="24">
        <f t="shared" si="2"/>
        <v>70.259529086239851</v>
      </c>
    </row>
    <row r="14" spans="1:9" s="3" customFormat="1" ht="22.5" x14ac:dyDescent="0.2">
      <c r="A14" s="21" t="s">
        <v>66</v>
      </c>
      <c r="B14" s="22" t="s">
        <v>65</v>
      </c>
      <c r="C14" s="23">
        <v>402511000</v>
      </c>
      <c r="D14" s="41">
        <v>532511000</v>
      </c>
      <c r="E14" s="23">
        <v>532511000</v>
      </c>
      <c r="F14" s="23">
        <v>370703394.54000002</v>
      </c>
      <c r="G14" s="23">
        <f t="shared" si="1"/>
        <v>92.097705290041759</v>
      </c>
      <c r="H14" s="23">
        <f t="shared" si="2"/>
        <v>69.61422290619349</v>
      </c>
    </row>
    <row r="15" spans="1:9" s="3" customFormat="1" ht="22.5" x14ac:dyDescent="0.2">
      <c r="A15" s="21" t="s">
        <v>64</v>
      </c>
      <c r="B15" s="22" t="s">
        <v>63</v>
      </c>
      <c r="C15" s="23">
        <v>10536000</v>
      </c>
      <c r="D15" s="23">
        <v>12536000</v>
      </c>
      <c r="E15" s="23">
        <v>12536000</v>
      </c>
      <c r="F15" s="23">
        <v>12865659.01</v>
      </c>
      <c r="G15" s="23">
        <f t="shared" si="1"/>
        <v>122.11141809035686</v>
      </c>
      <c r="H15" s="23">
        <f t="shared" si="2"/>
        <v>102.62969854818122</v>
      </c>
    </row>
    <row r="16" spans="1:9" s="3" customFormat="1" x14ac:dyDescent="0.2">
      <c r="A16" s="21" t="s">
        <v>62</v>
      </c>
      <c r="B16" s="22" t="s">
        <v>61</v>
      </c>
      <c r="C16" s="23">
        <v>565000</v>
      </c>
      <c r="D16" s="23">
        <v>565000</v>
      </c>
      <c r="E16" s="23">
        <v>565000</v>
      </c>
      <c r="F16" s="23">
        <v>63122.53</v>
      </c>
      <c r="G16" s="23">
        <f t="shared" si="1"/>
        <v>11.172129203539823</v>
      </c>
      <c r="H16" s="23">
        <f t="shared" si="2"/>
        <v>11.172129203539823</v>
      </c>
    </row>
    <row r="17" spans="1:8" s="3" customFormat="1" ht="22.5" x14ac:dyDescent="0.2">
      <c r="A17" s="21" t="s">
        <v>60</v>
      </c>
      <c r="B17" s="22" t="s">
        <v>59</v>
      </c>
      <c r="C17" s="23">
        <v>27580000</v>
      </c>
      <c r="D17" s="23">
        <v>27580000</v>
      </c>
      <c r="E17" s="23">
        <v>27580000</v>
      </c>
      <c r="F17" s="23">
        <v>19089823.879999999</v>
      </c>
      <c r="G17" s="23">
        <f t="shared" si="1"/>
        <v>69.216185206671497</v>
      </c>
      <c r="H17" s="23">
        <f t="shared" si="2"/>
        <v>69.216185206671497</v>
      </c>
    </row>
    <row r="18" spans="1:8" x14ac:dyDescent="0.2">
      <c r="A18" s="17" t="s">
        <v>58</v>
      </c>
      <c r="B18" s="18" t="s">
        <v>57</v>
      </c>
      <c r="C18" s="19">
        <f>C19+C20+C21</f>
        <v>159310000</v>
      </c>
      <c r="D18" s="19">
        <f>D19+D20+D21</f>
        <v>159310000</v>
      </c>
      <c r="E18" s="19">
        <f t="shared" ref="E18:F18" si="6">E19+E20+E21</f>
        <v>159310000</v>
      </c>
      <c r="F18" s="19">
        <f t="shared" si="6"/>
        <v>70001747.329999998</v>
      </c>
      <c r="G18" s="24">
        <f t="shared" si="1"/>
        <v>43.94058585776159</v>
      </c>
      <c r="H18" s="24">
        <f t="shared" si="2"/>
        <v>43.94058585776159</v>
      </c>
    </row>
    <row r="19" spans="1:8" s="3" customFormat="1" x14ac:dyDescent="0.2">
      <c r="A19" s="21" t="s">
        <v>56</v>
      </c>
      <c r="B19" s="22" t="s">
        <v>55</v>
      </c>
      <c r="C19" s="23">
        <v>28670000</v>
      </c>
      <c r="D19" s="23">
        <v>28670000</v>
      </c>
      <c r="E19" s="23">
        <v>28670000</v>
      </c>
      <c r="F19" s="23">
        <v>6473190.5800000001</v>
      </c>
      <c r="G19" s="23">
        <f t="shared" si="1"/>
        <v>22.578271991628881</v>
      </c>
      <c r="H19" s="23">
        <f t="shared" si="2"/>
        <v>22.578271991628881</v>
      </c>
    </row>
    <row r="20" spans="1:8" s="3" customFormat="1" x14ac:dyDescent="0.2">
      <c r="A20" s="29" t="s">
        <v>96</v>
      </c>
      <c r="B20" s="28" t="s">
        <v>97</v>
      </c>
      <c r="C20" s="23">
        <v>34140000</v>
      </c>
      <c r="D20" s="23">
        <v>34140000</v>
      </c>
      <c r="E20" s="23">
        <v>34140000</v>
      </c>
      <c r="F20" s="23">
        <v>13413273.42</v>
      </c>
      <c r="G20" s="23">
        <f t="shared" si="1"/>
        <v>39.28902583479789</v>
      </c>
      <c r="H20" s="23">
        <f t="shared" si="2"/>
        <v>39.28902583479789</v>
      </c>
    </row>
    <row r="21" spans="1:8" s="3" customFormat="1" x14ac:dyDescent="0.2">
      <c r="A21" s="21" t="s">
        <v>54</v>
      </c>
      <c r="B21" s="22" t="s">
        <v>53</v>
      </c>
      <c r="C21" s="23">
        <v>96500000</v>
      </c>
      <c r="D21" s="23">
        <v>96500000</v>
      </c>
      <c r="E21" s="23">
        <v>96500000</v>
      </c>
      <c r="F21" s="23">
        <v>50115283.329999998</v>
      </c>
      <c r="G21" s="23">
        <f t="shared" si="1"/>
        <v>51.932936093264246</v>
      </c>
      <c r="H21" s="23">
        <f t="shared" si="2"/>
        <v>51.932936093264246</v>
      </c>
    </row>
    <row r="22" spans="1:8" x14ac:dyDescent="0.2">
      <c r="A22" s="17" t="s">
        <v>52</v>
      </c>
      <c r="B22" s="18" t="s">
        <v>51</v>
      </c>
      <c r="C22" s="19">
        <f>C23+C24</f>
        <v>29955000</v>
      </c>
      <c r="D22" s="19">
        <f>D23+D24</f>
        <v>29955000</v>
      </c>
      <c r="E22" s="19">
        <f t="shared" ref="E22:F22" si="7">E23+E24</f>
        <v>29955000</v>
      </c>
      <c r="F22" s="19">
        <f t="shared" si="7"/>
        <v>23129786.300000001</v>
      </c>
      <c r="G22" s="24">
        <f t="shared" si="1"/>
        <v>77.215110332164912</v>
      </c>
      <c r="H22" s="24">
        <f t="shared" si="2"/>
        <v>77.215110332164912</v>
      </c>
    </row>
    <row r="23" spans="1:8" s="3" customFormat="1" ht="22.5" x14ac:dyDescent="0.2">
      <c r="A23" s="21" t="s">
        <v>50</v>
      </c>
      <c r="B23" s="22" t="s">
        <v>49</v>
      </c>
      <c r="C23" s="23">
        <v>29800000</v>
      </c>
      <c r="D23" s="23">
        <v>29800000</v>
      </c>
      <c r="E23" s="23">
        <v>29800000</v>
      </c>
      <c r="F23" s="23">
        <v>22994986.300000001</v>
      </c>
      <c r="G23" s="23">
        <f t="shared" si="1"/>
        <v>77.164383557046975</v>
      </c>
      <c r="H23" s="23">
        <f t="shared" si="2"/>
        <v>77.164383557046975</v>
      </c>
    </row>
    <row r="24" spans="1:8" s="3" customFormat="1" ht="22.5" x14ac:dyDescent="0.2">
      <c r="A24" s="21" t="s">
        <v>48</v>
      </c>
      <c r="B24" s="22" t="s">
        <v>47</v>
      </c>
      <c r="C24" s="23">
        <v>155000</v>
      </c>
      <c r="D24" s="23">
        <v>155000</v>
      </c>
      <c r="E24" s="23">
        <v>155000</v>
      </c>
      <c r="F24" s="23">
        <v>134800</v>
      </c>
      <c r="G24" s="23">
        <f t="shared" si="1"/>
        <v>86.967741935483872</v>
      </c>
      <c r="H24" s="23">
        <f t="shared" si="2"/>
        <v>86.967741935483872</v>
      </c>
    </row>
    <row r="25" spans="1:8" ht="22.5" x14ac:dyDescent="0.2">
      <c r="A25" s="17" t="s">
        <v>46</v>
      </c>
      <c r="B25" s="18" t="s">
        <v>45</v>
      </c>
      <c r="C25" s="19">
        <v>0</v>
      </c>
      <c r="D25" s="19">
        <v>0</v>
      </c>
      <c r="E25" s="19">
        <v>0</v>
      </c>
      <c r="F25" s="19">
        <v>-200328.73</v>
      </c>
      <c r="G25" s="24"/>
      <c r="H25" s="24"/>
    </row>
    <row r="26" spans="1:8" s="3" customFormat="1" x14ac:dyDescent="0.2">
      <c r="A26" s="21" t="s">
        <v>83</v>
      </c>
      <c r="B26" s="22" t="s">
        <v>84</v>
      </c>
      <c r="C26" s="23">
        <v>0</v>
      </c>
      <c r="D26" s="23">
        <v>0</v>
      </c>
      <c r="E26" s="23">
        <v>0</v>
      </c>
      <c r="F26" s="23">
        <v>-200671.38</v>
      </c>
      <c r="G26" s="23"/>
      <c r="H26" s="23"/>
    </row>
    <row r="27" spans="1:8" ht="22.5" x14ac:dyDescent="0.2">
      <c r="A27" s="17" t="s">
        <v>44</v>
      </c>
      <c r="B27" s="18" t="s">
        <v>43</v>
      </c>
      <c r="C27" s="19">
        <f>C28+C29+C30+C31+C32</f>
        <v>113263900</v>
      </c>
      <c r="D27" s="19">
        <f>D28+D29+D30+D31+D32</f>
        <v>178439846.05000001</v>
      </c>
      <c r="E27" s="19">
        <f>E28+E29+E30+E31+E32</f>
        <v>178439846.05000001</v>
      </c>
      <c r="F27" s="19">
        <f>F28+F29+F30+F31+F32</f>
        <v>139741535.04000002</v>
      </c>
      <c r="G27" s="24">
        <f>F27/C27*100</f>
        <v>123.37694096706898</v>
      </c>
      <c r="H27" s="24">
        <f>F27/E27*100</f>
        <v>78.312965480167207</v>
      </c>
    </row>
    <row r="28" spans="1:8" s="3" customFormat="1" ht="56.25" x14ac:dyDescent="0.2">
      <c r="A28" s="21" t="s">
        <v>42</v>
      </c>
      <c r="B28" s="22" t="s">
        <v>41</v>
      </c>
      <c r="C28" s="23">
        <v>690000</v>
      </c>
      <c r="D28" s="23">
        <v>690000</v>
      </c>
      <c r="E28" s="23">
        <v>690000</v>
      </c>
      <c r="F28" s="23">
        <v>359578</v>
      </c>
      <c r="G28" s="23">
        <f>F28/C28*100</f>
        <v>52.112753623188404</v>
      </c>
      <c r="H28" s="23">
        <f>F28/E28*100</f>
        <v>52.112753623188404</v>
      </c>
    </row>
    <row r="29" spans="1:8" s="3" customFormat="1" ht="22.5" x14ac:dyDescent="0.2">
      <c r="A29" s="21" t="s">
        <v>85</v>
      </c>
      <c r="B29" s="22" t="s">
        <v>86</v>
      </c>
      <c r="C29" s="23">
        <v>0</v>
      </c>
      <c r="D29" s="23">
        <v>0</v>
      </c>
      <c r="E29" s="23">
        <v>0</v>
      </c>
      <c r="F29" s="23">
        <v>0</v>
      </c>
      <c r="G29" s="23"/>
      <c r="H29" s="23"/>
    </row>
    <row r="30" spans="1:8" s="3" customFormat="1" ht="67.5" x14ac:dyDescent="0.2">
      <c r="A30" s="21" t="s">
        <v>40</v>
      </c>
      <c r="B30" s="22" t="s">
        <v>39</v>
      </c>
      <c r="C30" s="23">
        <v>88000000</v>
      </c>
      <c r="D30" s="23">
        <v>148749946.05000001</v>
      </c>
      <c r="E30" s="23">
        <v>148749946.05000001</v>
      </c>
      <c r="F30" s="23">
        <v>110742973.15000001</v>
      </c>
      <c r="G30" s="23">
        <f t="shared" ref="G30:G38" si="8">F30/C30*100</f>
        <v>125.84428767045455</v>
      </c>
      <c r="H30" s="23">
        <f t="shared" ref="H30:H38" si="9">F30/E30*100</f>
        <v>74.449084581701598</v>
      </c>
    </row>
    <row r="31" spans="1:8" s="3" customFormat="1" ht="22.5" x14ac:dyDescent="0.2">
      <c r="A31" s="21" t="s">
        <v>38</v>
      </c>
      <c r="B31" s="22" t="s">
        <v>37</v>
      </c>
      <c r="C31" s="23">
        <v>574000</v>
      </c>
      <c r="D31" s="23">
        <v>5000000</v>
      </c>
      <c r="E31" s="23">
        <v>5000000</v>
      </c>
      <c r="F31" s="23">
        <v>5330471.3600000003</v>
      </c>
      <c r="G31" s="23">
        <f t="shared" si="8"/>
        <v>928.65354703832759</v>
      </c>
      <c r="H31" s="23">
        <f t="shared" si="9"/>
        <v>106.60942720000001</v>
      </c>
    </row>
    <row r="32" spans="1:8" s="3" customFormat="1" ht="56.25" x14ac:dyDescent="0.2">
      <c r="A32" s="21" t="s">
        <v>36</v>
      </c>
      <c r="B32" s="22" t="s">
        <v>35</v>
      </c>
      <c r="C32" s="23">
        <v>23999900</v>
      </c>
      <c r="D32" s="23">
        <v>23999900</v>
      </c>
      <c r="E32" s="23">
        <v>23999900</v>
      </c>
      <c r="F32" s="23">
        <v>23308512.530000001</v>
      </c>
      <c r="G32" s="23">
        <f t="shared" si="8"/>
        <v>97.119206871695312</v>
      </c>
      <c r="H32" s="23">
        <f t="shared" si="9"/>
        <v>97.119206871695312</v>
      </c>
    </row>
    <row r="33" spans="1:8" x14ac:dyDescent="0.2">
      <c r="A33" s="17" t="s">
        <v>34</v>
      </c>
      <c r="B33" s="18" t="s">
        <v>33</v>
      </c>
      <c r="C33" s="19">
        <f>C34</f>
        <v>9368800</v>
      </c>
      <c r="D33" s="19">
        <f>D34</f>
        <v>9368800</v>
      </c>
      <c r="E33" s="19">
        <f t="shared" ref="E33" si="10">E34</f>
        <v>9368800</v>
      </c>
      <c r="F33" s="19">
        <f>F34</f>
        <v>11438911.710000001</v>
      </c>
      <c r="G33" s="24">
        <f t="shared" si="8"/>
        <v>122.09580426522075</v>
      </c>
      <c r="H33" s="24">
        <f t="shared" si="9"/>
        <v>122.09580426522075</v>
      </c>
    </row>
    <row r="34" spans="1:8" s="3" customFormat="1" x14ac:dyDescent="0.2">
      <c r="A34" s="21" t="s">
        <v>32</v>
      </c>
      <c r="B34" s="22" t="s">
        <v>31</v>
      </c>
      <c r="C34" s="23">
        <v>9368800</v>
      </c>
      <c r="D34" s="23">
        <v>9368800</v>
      </c>
      <c r="E34" s="23">
        <v>9368800</v>
      </c>
      <c r="F34" s="23">
        <v>11438911.710000001</v>
      </c>
      <c r="G34" s="23">
        <f t="shared" si="8"/>
        <v>122.09580426522075</v>
      </c>
      <c r="H34" s="23">
        <f t="shared" si="9"/>
        <v>122.09580426522075</v>
      </c>
    </row>
    <row r="35" spans="1:8" ht="22.5" x14ac:dyDescent="0.2">
      <c r="A35" s="17" t="s">
        <v>30</v>
      </c>
      <c r="B35" s="18" t="s">
        <v>87</v>
      </c>
      <c r="C35" s="19">
        <f>C36</f>
        <v>895000</v>
      </c>
      <c r="D35" s="19">
        <f>D36</f>
        <v>7095000</v>
      </c>
      <c r="E35" s="19">
        <f t="shared" ref="E35:F35" si="11">E36</f>
        <v>7095000</v>
      </c>
      <c r="F35" s="19">
        <f t="shared" si="11"/>
        <v>7849666.4500000002</v>
      </c>
      <c r="G35" s="24">
        <f t="shared" si="8"/>
        <v>877.05770391061458</v>
      </c>
      <c r="H35" s="24">
        <f t="shared" si="9"/>
        <v>110.63659548978153</v>
      </c>
    </row>
    <row r="36" spans="1:8" s="3" customFormat="1" x14ac:dyDescent="0.2">
      <c r="A36" s="21" t="s">
        <v>29</v>
      </c>
      <c r="B36" s="22" t="s">
        <v>28</v>
      </c>
      <c r="C36" s="23">
        <v>895000</v>
      </c>
      <c r="D36" s="23">
        <v>7095000</v>
      </c>
      <c r="E36" s="23">
        <v>7095000</v>
      </c>
      <c r="F36" s="23">
        <v>7849666.4500000002</v>
      </c>
      <c r="G36" s="23">
        <f t="shared" si="8"/>
        <v>877.05770391061458</v>
      </c>
      <c r="H36" s="23">
        <f t="shared" si="9"/>
        <v>110.63659548978153</v>
      </c>
    </row>
    <row r="37" spans="1:8" ht="22.5" x14ac:dyDescent="0.2">
      <c r="A37" s="17" t="s">
        <v>27</v>
      </c>
      <c r="B37" s="18" t="s">
        <v>26</v>
      </c>
      <c r="C37" s="19">
        <f>C38+C39+C40</f>
        <v>41901500</v>
      </c>
      <c r="D37" s="19">
        <f>D38+D39+D40</f>
        <v>85574500</v>
      </c>
      <c r="E37" s="19">
        <f t="shared" ref="E37:F37" si="12">E38+E39+E40</f>
        <v>85574500</v>
      </c>
      <c r="F37" s="19">
        <f t="shared" si="12"/>
        <v>74887740.25999999</v>
      </c>
      <c r="G37" s="24">
        <f t="shared" si="8"/>
        <v>178.72329214944571</v>
      </c>
      <c r="H37" s="24">
        <f t="shared" si="9"/>
        <v>87.511747378015642</v>
      </c>
    </row>
    <row r="38" spans="1:8" s="3" customFormat="1" x14ac:dyDescent="0.2">
      <c r="A38" s="21" t="s">
        <v>25</v>
      </c>
      <c r="B38" s="22" t="s">
        <v>24</v>
      </c>
      <c r="C38" s="23">
        <v>30801500</v>
      </c>
      <c r="D38" s="23">
        <v>58724500</v>
      </c>
      <c r="E38" s="23">
        <v>58724500</v>
      </c>
      <c r="F38" s="23">
        <v>47729304.149999999</v>
      </c>
      <c r="G38" s="23">
        <f t="shared" si="8"/>
        <v>154.95772657175786</v>
      </c>
      <c r="H38" s="23">
        <f t="shared" si="9"/>
        <v>81.276646289027582</v>
      </c>
    </row>
    <row r="39" spans="1:8" s="3" customFormat="1" ht="56.25" x14ac:dyDescent="0.2">
      <c r="A39" s="21" t="s">
        <v>23</v>
      </c>
      <c r="B39" s="22" t="s">
        <v>22</v>
      </c>
      <c r="C39" s="23">
        <v>0</v>
      </c>
      <c r="D39" s="23">
        <v>0</v>
      </c>
      <c r="E39" s="23">
        <v>0</v>
      </c>
      <c r="F39" s="23">
        <v>0</v>
      </c>
      <c r="G39" s="23"/>
      <c r="H39" s="23"/>
    </row>
    <row r="40" spans="1:8" s="3" customFormat="1" ht="22.5" x14ac:dyDescent="0.2">
      <c r="A40" s="21" t="s">
        <v>21</v>
      </c>
      <c r="B40" s="22" t="s">
        <v>20</v>
      </c>
      <c r="C40" s="23">
        <v>11100000</v>
      </c>
      <c r="D40" s="23">
        <v>26850000</v>
      </c>
      <c r="E40" s="23">
        <v>26850000</v>
      </c>
      <c r="F40" s="23">
        <v>27158436.109999999</v>
      </c>
      <c r="G40" s="23">
        <f>F40/C40*100</f>
        <v>244.6705955855856</v>
      </c>
      <c r="H40" s="23">
        <f>F40/E40*100</f>
        <v>101.14873783985104</v>
      </c>
    </row>
    <row r="41" spans="1:8" x14ac:dyDescent="0.2">
      <c r="A41" s="17" t="s">
        <v>19</v>
      </c>
      <c r="B41" s="18" t="s">
        <v>18</v>
      </c>
      <c r="C41" s="19">
        <f>C42+C43+C44+C45+C46</f>
        <v>7845500</v>
      </c>
      <c r="D41" s="19">
        <f>D42+D43+D44+D45+D46</f>
        <v>21845500</v>
      </c>
      <c r="E41" s="19">
        <f t="shared" ref="E41:F41" si="13">E42+E43+E44+E45+E46</f>
        <v>21845500</v>
      </c>
      <c r="F41" s="19">
        <f t="shared" si="13"/>
        <v>24318786.810000002</v>
      </c>
      <c r="G41" s="24">
        <f>F41/C41*100</f>
        <v>309.97115301765348</v>
      </c>
      <c r="H41" s="24">
        <f>F41/E41*100</f>
        <v>111.32172213957109</v>
      </c>
    </row>
    <row r="42" spans="1:8" s="3" customFormat="1" ht="22.5" x14ac:dyDescent="0.2">
      <c r="A42" s="31" t="s">
        <v>98</v>
      </c>
      <c r="B42" s="30" t="s">
        <v>99</v>
      </c>
      <c r="C42" s="23">
        <v>7196500</v>
      </c>
      <c r="D42" s="23">
        <v>9431500</v>
      </c>
      <c r="E42" s="23">
        <v>9431500</v>
      </c>
      <c r="F42" s="23">
        <v>9841475.6799999997</v>
      </c>
      <c r="G42" s="23">
        <f>F42/C42*100</f>
        <v>136.75363968595843</v>
      </c>
      <c r="H42" s="23">
        <f>F42/E42*100</f>
        <v>104.34687674282988</v>
      </c>
    </row>
    <row r="43" spans="1:8" s="3" customFormat="1" ht="22.5" x14ac:dyDescent="0.2">
      <c r="A43" s="33" t="s">
        <v>100</v>
      </c>
      <c r="B43" s="32" t="s">
        <v>101</v>
      </c>
      <c r="C43" s="23">
        <v>174400</v>
      </c>
      <c r="D43" s="23">
        <v>174400</v>
      </c>
      <c r="E43" s="23">
        <v>174400</v>
      </c>
      <c r="F43" s="23">
        <v>176860.33</v>
      </c>
      <c r="G43" s="23">
        <f>F43/C43*100</f>
        <v>101.41073967889906</v>
      </c>
      <c r="H43" s="23">
        <f>F43/E43*100</f>
        <v>101.41073967889906</v>
      </c>
    </row>
    <row r="44" spans="1:8" s="3" customFormat="1" ht="78.75" x14ac:dyDescent="0.2">
      <c r="A44" s="35" t="s">
        <v>102</v>
      </c>
      <c r="B44" s="34" t="s">
        <v>103</v>
      </c>
      <c r="C44" s="23">
        <v>310000</v>
      </c>
      <c r="D44" s="23">
        <v>310000</v>
      </c>
      <c r="E44" s="23">
        <v>310000</v>
      </c>
      <c r="F44" s="23">
        <v>780579.24</v>
      </c>
      <c r="G44" s="23">
        <f>F44/C44*100</f>
        <v>251.7997548387097</v>
      </c>
      <c r="H44" s="23">
        <f>F44/E44*100</f>
        <v>251.7997548387097</v>
      </c>
    </row>
    <row r="45" spans="1:8" s="3" customFormat="1" x14ac:dyDescent="0.2">
      <c r="A45" s="37" t="s">
        <v>104</v>
      </c>
      <c r="B45" s="36" t="s">
        <v>105</v>
      </c>
      <c r="C45" s="23">
        <v>159600</v>
      </c>
      <c r="D45" s="23">
        <v>8955600</v>
      </c>
      <c r="E45" s="23">
        <v>8955600</v>
      </c>
      <c r="F45" s="23">
        <v>10550871.560000001</v>
      </c>
      <c r="G45" s="23"/>
      <c r="H45" s="23"/>
    </row>
    <row r="46" spans="1:8" s="3" customFormat="1" x14ac:dyDescent="0.2">
      <c r="A46" s="39" t="s">
        <v>106</v>
      </c>
      <c r="B46" s="38" t="s">
        <v>107</v>
      </c>
      <c r="C46" s="23">
        <v>5000</v>
      </c>
      <c r="D46" s="23">
        <v>2974000</v>
      </c>
      <c r="E46" s="23">
        <v>2974000</v>
      </c>
      <c r="F46" s="23">
        <v>2969000</v>
      </c>
      <c r="G46" s="23">
        <f>F46/C46*100</f>
        <v>59379.999999999993</v>
      </c>
      <c r="H46" s="23">
        <f>F46/E46*100</f>
        <v>99.831876260928041</v>
      </c>
    </row>
    <row r="47" spans="1:8" x14ac:dyDescent="0.2">
      <c r="A47" s="17" t="s">
        <v>17</v>
      </c>
      <c r="B47" s="18" t="s">
        <v>16</v>
      </c>
      <c r="C47" s="19">
        <f>C48+C49+C50</f>
        <v>1110000</v>
      </c>
      <c r="D47" s="19">
        <f>D48+D49+D50</f>
        <v>1110000</v>
      </c>
      <c r="E47" s="19">
        <f t="shared" ref="E47" si="14">E48+E49+E50</f>
        <v>1110000</v>
      </c>
      <c r="F47" s="19">
        <f>F48+F49+F50</f>
        <v>4505412.76</v>
      </c>
      <c r="G47" s="24">
        <f>F47/C47*100</f>
        <v>405.89304144144143</v>
      </c>
      <c r="H47" s="24">
        <f>F47/E47*100</f>
        <v>405.89304144144143</v>
      </c>
    </row>
    <row r="48" spans="1:8" s="3" customFormat="1" x14ac:dyDescent="0.2">
      <c r="A48" s="21" t="s">
        <v>15</v>
      </c>
      <c r="B48" s="22" t="s">
        <v>14</v>
      </c>
      <c r="C48" s="23">
        <v>0</v>
      </c>
      <c r="D48" s="23">
        <v>0</v>
      </c>
      <c r="E48" s="23">
        <v>0</v>
      </c>
      <c r="F48" s="23">
        <v>3488782.52</v>
      </c>
      <c r="G48" s="23"/>
      <c r="H48" s="23"/>
    </row>
    <row r="49" spans="1:8" s="3" customFormat="1" x14ac:dyDescent="0.2">
      <c r="A49" s="21" t="s">
        <v>13</v>
      </c>
      <c r="B49" s="22" t="s">
        <v>12</v>
      </c>
      <c r="C49" s="23">
        <v>860000</v>
      </c>
      <c r="D49" s="23">
        <v>860000</v>
      </c>
      <c r="E49" s="23">
        <v>860000</v>
      </c>
      <c r="F49" s="23">
        <v>819685.6</v>
      </c>
      <c r="G49" s="23">
        <f>F49/C49*100</f>
        <v>95.312279069767442</v>
      </c>
      <c r="H49" s="23">
        <f>F49/E49*100</f>
        <v>95.312279069767442</v>
      </c>
    </row>
    <row r="50" spans="1:8" s="3" customFormat="1" x14ac:dyDescent="0.2">
      <c r="A50" s="21" t="s">
        <v>110</v>
      </c>
      <c r="B50" s="22" t="s">
        <v>111</v>
      </c>
      <c r="C50" s="23">
        <v>250000</v>
      </c>
      <c r="D50" s="23">
        <v>250000</v>
      </c>
      <c r="E50" s="23">
        <v>250000</v>
      </c>
      <c r="F50" s="23">
        <v>196944.64000000001</v>
      </c>
      <c r="G50" s="23"/>
      <c r="H50" s="23"/>
    </row>
    <row r="51" spans="1:8" x14ac:dyDescent="0.2">
      <c r="A51" s="14" t="s">
        <v>11</v>
      </c>
      <c r="B51" s="15" t="s">
        <v>10</v>
      </c>
      <c r="C51" s="16">
        <f t="shared" ref="C51:E51" si="15">C52+C57+C59</f>
        <v>5760894600</v>
      </c>
      <c r="D51" s="16">
        <f t="shared" ref="D51" si="16">D52+D57+D59</f>
        <v>6822926441.4699993</v>
      </c>
      <c r="E51" s="16">
        <f t="shared" si="15"/>
        <v>6860534341.4699993</v>
      </c>
      <c r="F51" s="16">
        <f>F52+F57+F59</f>
        <v>4146749748.6599998</v>
      </c>
      <c r="G51" s="16">
        <f>F51/C51*100</f>
        <v>71.981003586838753</v>
      </c>
      <c r="H51" s="16">
        <f>F51/E51*100</f>
        <v>60.443538976170771</v>
      </c>
    </row>
    <row r="52" spans="1:8" ht="22.5" x14ac:dyDescent="0.2">
      <c r="A52" s="17" t="s">
        <v>9</v>
      </c>
      <c r="B52" s="18" t="s">
        <v>8</v>
      </c>
      <c r="C52" s="19">
        <f t="shared" ref="C52" si="17">C53+C54+C55+C56</f>
        <v>5760894600</v>
      </c>
      <c r="D52" s="19">
        <f>D53+D54+D55+D56</f>
        <v>6822926441.4699993</v>
      </c>
      <c r="E52" s="19">
        <f>E53+E54+E55+E56</f>
        <v>6860534341.4699993</v>
      </c>
      <c r="F52" s="19">
        <f>F53+F54+F55+F56</f>
        <v>4147632967.8499999</v>
      </c>
      <c r="G52" s="24">
        <f>F52/C52*100</f>
        <v>71.996334872191554</v>
      </c>
      <c r="H52" s="24">
        <f>F52/E52*100</f>
        <v>60.456412888697685</v>
      </c>
    </row>
    <row r="53" spans="1:8" s="3" customFormat="1" x14ac:dyDescent="0.2">
      <c r="A53" s="21" t="s">
        <v>88</v>
      </c>
      <c r="B53" s="22" t="s">
        <v>89</v>
      </c>
      <c r="C53" s="23">
        <v>0</v>
      </c>
      <c r="D53" s="23">
        <v>68545900</v>
      </c>
      <c r="E53" s="23">
        <v>97788100</v>
      </c>
      <c r="F53" s="23">
        <v>97788100</v>
      </c>
      <c r="G53" s="23"/>
      <c r="H53" s="23"/>
    </row>
    <row r="54" spans="1:8" s="3" customFormat="1" ht="22.5" x14ac:dyDescent="0.2">
      <c r="A54" s="21" t="s">
        <v>90</v>
      </c>
      <c r="B54" s="22" t="s">
        <v>7</v>
      </c>
      <c r="C54" s="23">
        <v>1853507200</v>
      </c>
      <c r="D54" s="23">
        <v>2840034319.4699998</v>
      </c>
      <c r="E54" s="23">
        <v>2840034319.4699998</v>
      </c>
      <c r="F54" s="23">
        <v>1248310362.53</v>
      </c>
      <c r="G54" s="23">
        <f>F54/C54*100</f>
        <v>67.348557509245182</v>
      </c>
      <c r="H54" s="23">
        <f>F54/E54*100</f>
        <v>43.954059074995847</v>
      </c>
    </row>
    <row r="55" spans="1:8" s="3" customFormat="1" x14ac:dyDescent="0.2">
      <c r="A55" s="21" t="s">
        <v>91</v>
      </c>
      <c r="B55" s="22" t="s">
        <v>6</v>
      </c>
      <c r="C55" s="23">
        <v>3821749600</v>
      </c>
      <c r="D55" s="23">
        <v>3816106700</v>
      </c>
      <c r="E55" s="23">
        <v>3824472400</v>
      </c>
      <c r="F55" s="23">
        <v>2727660042.3899999</v>
      </c>
      <c r="G55" s="23">
        <f>F55/C55*100</f>
        <v>71.372024017219744</v>
      </c>
      <c r="H55" s="23">
        <f>F55/E55*100</f>
        <v>71.321211322900382</v>
      </c>
    </row>
    <row r="56" spans="1:8" s="3" customFormat="1" x14ac:dyDescent="0.2">
      <c r="A56" s="21" t="s">
        <v>92</v>
      </c>
      <c r="B56" s="22" t="s">
        <v>5</v>
      </c>
      <c r="C56" s="23">
        <v>85637800</v>
      </c>
      <c r="D56" s="23">
        <v>98239522</v>
      </c>
      <c r="E56" s="23">
        <v>98239522</v>
      </c>
      <c r="F56" s="23">
        <v>73874462.930000007</v>
      </c>
      <c r="G56" s="23">
        <f>F56/C56*100</f>
        <v>86.263849526727682</v>
      </c>
      <c r="H56" s="23">
        <f>F56/E56*100</f>
        <v>75.198312681122388</v>
      </c>
    </row>
    <row r="57" spans="1:8" ht="12.75" hidden="1" customHeight="1" x14ac:dyDescent="0.2">
      <c r="A57" s="17" t="s">
        <v>4</v>
      </c>
      <c r="B57" s="18" t="s">
        <v>3</v>
      </c>
      <c r="C57" s="19">
        <f t="shared" ref="C57:E57" si="18">C58</f>
        <v>0</v>
      </c>
      <c r="D57" s="19">
        <f t="shared" si="18"/>
        <v>0</v>
      </c>
      <c r="E57" s="19">
        <f t="shared" si="18"/>
        <v>0</v>
      </c>
      <c r="F57" s="19">
        <f>F58</f>
        <v>0</v>
      </c>
      <c r="G57" s="24"/>
      <c r="H57" s="24"/>
    </row>
    <row r="58" spans="1:8" s="3" customFormat="1" ht="22.5" hidden="1" customHeight="1" x14ac:dyDescent="0.2">
      <c r="A58" s="21" t="s">
        <v>93</v>
      </c>
      <c r="B58" s="22" t="s">
        <v>2</v>
      </c>
      <c r="C58" s="23">
        <v>0</v>
      </c>
      <c r="D58" s="23">
        <v>0</v>
      </c>
      <c r="E58" s="23">
        <v>0</v>
      </c>
      <c r="F58" s="23">
        <v>0</v>
      </c>
      <c r="G58" s="23"/>
      <c r="H58" s="23"/>
    </row>
    <row r="59" spans="1:8" ht="33.75" x14ac:dyDescent="0.2">
      <c r="A59" s="17" t="s">
        <v>1</v>
      </c>
      <c r="B59" s="18" t="s">
        <v>0</v>
      </c>
      <c r="C59" s="19">
        <f t="shared" ref="C59:E59" si="19">C60</f>
        <v>0</v>
      </c>
      <c r="D59" s="19">
        <f t="shared" si="19"/>
        <v>0</v>
      </c>
      <c r="E59" s="19">
        <f t="shared" si="19"/>
        <v>0</v>
      </c>
      <c r="F59" s="19">
        <f>F60</f>
        <v>-883219.19</v>
      </c>
      <c r="G59" s="24"/>
      <c r="H59" s="24"/>
    </row>
    <row r="60" spans="1:8" s="3" customFormat="1" ht="33.75" x14ac:dyDescent="0.2">
      <c r="A60" s="21" t="s">
        <v>94</v>
      </c>
      <c r="B60" s="22" t="s">
        <v>95</v>
      </c>
      <c r="C60" s="23">
        <v>0</v>
      </c>
      <c r="D60" s="23">
        <v>0</v>
      </c>
      <c r="E60" s="23">
        <v>0</v>
      </c>
      <c r="F60" s="23">
        <v>-883219.19</v>
      </c>
      <c r="G60" s="23"/>
      <c r="H60" s="23"/>
    </row>
    <row r="61" spans="1:8" x14ac:dyDescent="0.2">
      <c r="A61" s="25"/>
      <c r="B61" s="20" t="s">
        <v>79</v>
      </c>
      <c r="C61" s="26">
        <f>C8+C51</f>
        <v>9746577900</v>
      </c>
      <c r="D61" s="26">
        <f>D8+D51</f>
        <v>11774469800.619999</v>
      </c>
      <c r="E61" s="26">
        <f t="shared" ref="E61:F61" si="20">E8+E51</f>
        <v>11812077700.619999</v>
      </c>
      <c r="F61" s="26">
        <f t="shared" si="20"/>
        <v>7484693775.2999992</v>
      </c>
      <c r="G61" s="24">
        <f>F61/C61*100</f>
        <v>76.793043179801586</v>
      </c>
      <c r="H61" s="24">
        <f>F61/E61*100</f>
        <v>63.364752289998385</v>
      </c>
    </row>
  </sheetData>
  <mergeCells count="1">
    <mergeCell ref="A2:H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OhranovaEA</cp:lastModifiedBy>
  <cp:lastPrinted>2019-05-06T10:40:50Z</cp:lastPrinted>
  <dcterms:created xsi:type="dcterms:W3CDTF">2018-10-22T06:13:22Z</dcterms:created>
  <dcterms:modified xsi:type="dcterms:W3CDTF">2021-12-24T06:29:18Z</dcterms:modified>
</cp:coreProperties>
</file>