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600" windowWidth="19980" windowHeight="6345"/>
  </bookViews>
  <sheets>
    <sheet name="РЕЕСТР" sheetId="1" r:id="rId1"/>
    <sheet name="Выписка" sheetId="3" r:id="rId2"/>
  </sheets>
  <externalReferences>
    <externalReference r:id="rId3"/>
  </externalReferences>
  <definedNames>
    <definedName name="_xlnm._FilterDatabase" localSheetId="0" hidden="1">РЕЕСТР!$B$6:$Z$1166</definedName>
    <definedName name="Z_2300822E_BF6D_4C7E_9AF3_24FC8A8C2C08_.wvu.PrintArea" localSheetId="0">РЕЕСТР!$B$2:$Z$1169</definedName>
    <definedName name="Z_2300822E_BF6D_4C7E_9AF3_24FC8A8C2C08_.wvu.PrintTitles" localSheetId="0">РЕЕСТР!$2:$6</definedName>
    <definedName name="Z_2B9C8E69_E6AA_47AA_B8E9_BEB8C90FD541_.wvu.FilterData" localSheetId="0" hidden="1">РЕЕСТР!$B$6:$Z$1148</definedName>
    <definedName name="Z_5405039B_8976_4745_B6B5_DBF19A2D6A81_.wvu.FilterData" localSheetId="0" hidden="1">РЕЕСТР!$B$6:$Z$1159</definedName>
    <definedName name="Z_6194E8B4_3E58_4054_A1CF_64AF54F84AC3_.wvu.PrintArea" localSheetId="0">РЕЕСТР!$B$2:$Z$1170</definedName>
    <definedName name="Z_6194E8B4_3E58_4054_A1CF_64AF54F84AC3_.wvu.PrintTitles" localSheetId="0">РЕЕСТР!$2:$6</definedName>
    <definedName name="Z_8B3CDAA8_DFBA_42FD_8238_8BE5780FD5B4_.wvu.FilterData" localSheetId="0" hidden="1">РЕЕСТР!$B$6:$Z$1165</definedName>
    <definedName name="Z_AEBF664E_677C_4CF4_AA43_007439BBE8BA_.wvu.PrintArea" localSheetId="0">РЕЕСТР!$B$2:$Z$1169</definedName>
    <definedName name="Z_AEBF664E_677C_4CF4_AA43_007439BBE8BA_.wvu.PrintTitles" localSheetId="0">РЕЕСТР!$2:$6</definedName>
    <definedName name="Z_D1186CA4_8A5B_4B73_9E7B_52170BDB8A47_.wvu.PrintArea" localSheetId="0">РЕЕСТР!$B$2:$Z$1169</definedName>
    <definedName name="Z_D1186CA4_8A5B_4B73_9E7B_52170BDB8A47_.wvu.PrintTitles" localSheetId="0">РЕЕСТР!$2:$6</definedName>
    <definedName name="Z_F704C112_DE0C_479F_BAC8_C0C468D6EA88_.wvu.FilterData" localSheetId="0" hidden="1">РЕЕСТР!$B$6:$Z$1134</definedName>
    <definedName name="_xlnm.Print_Area" localSheetId="1">Выписка!$A$11:$U$27</definedName>
  </definedNames>
  <calcPr calcId="145621" refMode="R1C1"/>
  <customWorkbookViews>
    <customWorkbookView name="Яшков Тимофей Юрьевич - Личное представление" guid="{5405039B-8976-4745-B6B5-DBF19A2D6A81}" maximized="1" windowWidth="0" windowHeight="0" activeSheetId="0"/>
    <customWorkbookView name="Наумова Татьяна Евгеньевна - Личное представление" guid="{2B9C8E69-E6AA-47AA-B8E9-BEB8C90FD541}" maximized="1" windowWidth="0" windowHeight="0" activeSheetId="0"/>
    <customWorkbookView name="Багаева Нелли Сергеевна - Личное представление" guid="{F704C112-DE0C-479F-BAC8-C0C468D6EA88}" maximized="1" windowWidth="0" windowHeight="0" activeSheetId="0"/>
    <customWorkbookView name="Садриева Лилия Назимовна - Личное представление" guid="{8B3CDAA8-DFBA-42FD-8238-8BE5780FD5B4}" maximized="1" windowWidth="0" windowHeight="0" activeSheetId="0"/>
  </customWorkbookViews>
</workbook>
</file>

<file path=xl/calcChain.xml><?xml version="1.0" encoding="utf-8"?>
<calcChain xmlns="http://schemas.openxmlformats.org/spreadsheetml/2006/main">
  <c r="E1160" i="1" l="1"/>
  <c r="R1163" i="1" l="1"/>
  <c r="S1163" i="1"/>
  <c r="T1163" i="1"/>
  <c r="U1163" i="1"/>
  <c r="V1163" i="1"/>
  <c r="W1163" i="1"/>
  <c r="X1163" i="1"/>
  <c r="B1157" i="1" l="1"/>
  <c r="R1164" i="1" l="1"/>
  <c r="S1164" i="1"/>
  <c r="T1164" i="1"/>
  <c r="U1164" i="1"/>
  <c r="V1164" i="1"/>
  <c r="W1164" i="1"/>
  <c r="X1164" i="1"/>
  <c r="F1163" i="1"/>
  <c r="F1164" i="1"/>
  <c r="I1163" i="1"/>
  <c r="I1164" i="1"/>
  <c r="R1162" i="1"/>
  <c r="S1162" i="1"/>
  <c r="T1162" i="1"/>
  <c r="U1162" i="1"/>
  <c r="V1162" i="1"/>
  <c r="W1162" i="1"/>
  <c r="X1162" i="1"/>
  <c r="I1162" i="1"/>
  <c r="F1162" i="1"/>
  <c r="R1161" i="1"/>
  <c r="S1161" i="1"/>
  <c r="T1161" i="1"/>
  <c r="U1161" i="1"/>
  <c r="V1161" i="1"/>
  <c r="W1161" i="1"/>
  <c r="X1161" i="1"/>
  <c r="F1161" i="1"/>
  <c r="I1161" i="1"/>
  <c r="G485" i="1" l="1"/>
  <c r="H485" i="1"/>
  <c r="Z896" i="1" l="1"/>
  <c r="Q694" i="1" l="1"/>
  <c r="P694" i="1"/>
  <c r="O694" i="1"/>
  <c r="O42" i="1"/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2" i="1"/>
  <c r="Z1033" i="1"/>
  <c r="Z1035" i="1"/>
  <c r="Z1037" i="1"/>
  <c r="Z1040" i="1"/>
  <c r="Z1041" i="1"/>
  <c r="Z1042" i="1"/>
  <c r="Z1045" i="1"/>
  <c r="Z1047" i="1"/>
  <c r="Z1052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U7" i="1"/>
  <c r="V7" i="1"/>
  <c r="W7" i="1"/>
  <c r="X7" i="1"/>
  <c r="U8" i="1"/>
  <c r="V8" i="1"/>
  <c r="W8" i="1"/>
  <c r="X8" i="1"/>
  <c r="U9" i="1"/>
  <c r="V9" i="1"/>
  <c r="W9" i="1"/>
  <c r="X9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U37" i="1"/>
  <c r="V37" i="1"/>
  <c r="W37" i="1"/>
  <c r="X37" i="1"/>
  <c r="U38" i="1"/>
  <c r="V38" i="1"/>
  <c r="W38" i="1"/>
  <c r="X38" i="1"/>
  <c r="U39" i="1"/>
  <c r="V39" i="1"/>
  <c r="W39" i="1"/>
  <c r="X39" i="1"/>
  <c r="U40" i="1"/>
  <c r="V40" i="1"/>
  <c r="W40" i="1"/>
  <c r="X40" i="1"/>
  <c r="U41" i="1"/>
  <c r="V41" i="1"/>
  <c r="W41" i="1"/>
  <c r="X41" i="1"/>
  <c r="U42" i="1"/>
  <c r="V42" i="1"/>
  <c r="W42" i="1"/>
  <c r="X42" i="1"/>
  <c r="U43" i="1"/>
  <c r="V43" i="1"/>
  <c r="W43" i="1"/>
  <c r="X43" i="1"/>
  <c r="U44" i="1"/>
  <c r="V44" i="1"/>
  <c r="W44" i="1"/>
  <c r="X44" i="1"/>
  <c r="U45" i="1"/>
  <c r="V45" i="1"/>
  <c r="W45" i="1"/>
  <c r="X45" i="1"/>
  <c r="U46" i="1"/>
  <c r="V46" i="1"/>
  <c r="W46" i="1"/>
  <c r="X46" i="1"/>
  <c r="U47" i="1"/>
  <c r="V47" i="1"/>
  <c r="W47" i="1"/>
  <c r="X47" i="1"/>
  <c r="U48" i="1"/>
  <c r="V48" i="1"/>
  <c r="W48" i="1"/>
  <c r="X48" i="1"/>
  <c r="U49" i="1"/>
  <c r="V49" i="1"/>
  <c r="W49" i="1"/>
  <c r="X49" i="1"/>
  <c r="U50" i="1"/>
  <c r="V50" i="1"/>
  <c r="W50" i="1"/>
  <c r="X50" i="1"/>
  <c r="U51" i="1"/>
  <c r="V51" i="1"/>
  <c r="W51" i="1"/>
  <c r="X51" i="1"/>
  <c r="U52" i="1"/>
  <c r="V52" i="1"/>
  <c r="W52" i="1"/>
  <c r="X52" i="1"/>
  <c r="U53" i="1"/>
  <c r="V53" i="1"/>
  <c r="W53" i="1"/>
  <c r="X53" i="1"/>
  <c r="U54" i="1"/>
  <c r="V54" i="1"/>
  <c r="W54" i="1"/>
  <c r="X54" i="1"/>
  <c r="U55" i="1"/>
  <c r="V55" i="1"/>
  <c r="W55" i="1"/>
  <c r="X55" i="1"/>
  <c r="U56" i="1"/>
  <c r="V56" i="1"/>
  <c r="W56" i="1"/>
  <c r="X56" i="1"/>
  <c r="U57" i="1"/>
  <c r="V57" i="1"/>
  <c r="W57" i="1"/>
  <c r="X57" i="1"/>
  <c r="U58" i="1"/>
  <c r="V58" i="1"/>
  <c r="W58" i="1"/>
  <c r="X58" i="1"/>
  <c r="U59" i="1"/>
  <c r="V59" i="1"/>
  <c r="W59" i="1"/>
  <c r="X59" i="1"/>
  <c r="U60" i="1"/>
  <c r="V60" i="1"/>
  <c r="W60" i="1"/>
  <c r="X60" i="1"/>
  <c r="U61" i="1"/>
  <c r="V61" i="1"/>
  <c r="W61" i="1"/>
  <c r="X61" i="1"/>
  <c r="U62" i="1"/>
  <c r="V62" i="1"/>
  <c r="W62" i="1"/>
  <c r="X62" i="1"/>
  <c r="U63" i="1"/>
  <c r="V63" i="1"/>
  <c r="W63" i="1"/>
  <c r="X63" i="1"/>
  <c r="U64" i="1"/>
  <c r="V64" i="1"/>
  <c r="W64" i="1"/>
  <c r="X64" i="1"/>
  <c r="U65" i="1"/>
  <c r="V65" i="1"/>
  <c r="W65" i="1"/>
  <c r="X65" i="1"/>
  <c r="U66" i="1"/>
  <c r="V66" i="1"/>
  <c r="W66" i="1"/>
  <c r="X66" i="1"/>
  <c r="U67" i="1"/>
  <c r="V67" i="1"/>
  <c r="W67" i="1"/>
  <c r="X67" i="1"/>
  <c r="U68" i="1"/>
  <c r="V68" i="1"/>
  <c r="W68" i="1"/>
  <c r="X68" i="1"/>
  <c r="U69" i="1"/>
  <c r="V69" i="1"/>
  <c r="W69" i="1"/>
  <c r="X69" i="1"/>
  <c r="U70" i="1"/>
  <c r="V70" i="1"/>
  <c r="W70" i="1"/>
  <c r="X70" i="1"/>
  <c r="U71" i="1"/>
  <c r="V71" i="1"/>
  <c r="W71" i="1"/>
  <c r="X71" i="1"/>
  <c r="U72" i="1"/>
  <c r="V72" i="1"/>
  <c r="W72" i="1"/>
  <c r="X72" i="1"/>
  <c r="U73" i="1"/>
  <c r="V73" i="1"/>
  <c r="W73" i="1"/>
  <c r="X73" i="1"/>
  <c r="U74" i="1"/>
  <c r="V74" i="1"/>
  <c r="W74" i="1"/>
  <c r="X74" i="1"/>
  <c r="U75" i="1"/>
  <c r="V75" i="1"/>
  <c r="W75" i="1"/>
  <c r="X75" i="1"/>
  <c r="U76" i="1"/>
  <c r="V76" i="1"/>
  <c r="W76" i="1"/>
  <c r="X76" i="1"/>
  <c r="U77" i="1"/>
  <c r="V77" i="1"/>
  <c r="W77" i="1"/>
  <c r="X77" i="1"/>
  <c r="U78" i="1"/>
  <c r="V78" i="1"/>
  <c r="W78" i="1"/>
  <c r="X78" i="1"/>
  <c r="U79" i="1"/>
  <c r="V79" i="1"/>
  <c r="W79" i="1"/>
  <c r="X79" i="1"/>
  <c r="U80" i="1"/>
  <c r="V80" i="1"/>
  <c r="W80" i="1"/>
  <c r="X80" i="1"/>
  <c r="U81" i="1"/>
  <c r="V81" i="1"/>
  <c r="W81" i="1"/>
  <c r="X81" i="1"/>
  <c r="U82" i="1"/>
  <c r="V82" i="1"/>
  <c r="W82" i="1"/>
  <c r="X82" i="1"/>
  <c r="U83" i="1"/>
  <c r="V83" i="1"/>
  <c r="W83" i="1"/>
  <c r="X83" i="1"/>
  <c r="U84" i="1"/>
  <c r="V84" i="1"/>
  <c r="W84" i="1"/>
  <c r="X84" i="1"/>
  <c r="U85" i="1"/>
  <c r="V85" i="1"/>
  <c r="W85" i="1"/>
  <c r="X85" i="1"/>
  <c r="U86" i="1"/>
  <c r="V86" i="1"/>
  <c r="W86" i="1"/>
  <c r="X86" i="1"/>
  <c r="U87" i="1"/>
  <c r="V87" i="1"/>
  <c r="W87" i="1"/>
  <c r="X87" i="1"/>
  <c r="U88" i="1"/>
  <c r="V88" i="1"/>
  <c r="W88" i="1"/>
  <c r="X88" i="1"/>
  <c r="U89" i="1"/>
  <c r="V89" i="1"/>
  <c r="W89" i="1"/>
  <c r="X89" i="1"/>
  <c r="U90" i="1"/>
  <c r="V90" i="1"/>
  <c r="W90" i="1"/>
  <c r="X90" i="1"/>
  <c r="U91" i="1"/>
  <c r="V91" i="1"/>
  <c r="W91" i="1"/>
  <c r="X91" i="1"/>
  <c r="U92" i="1"/>
  <c r="V92" i="1"/>
  <c r="W92" i="1"/>
  <c r="X92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U97" i="1"/>
  <c r="V97" i="1"/>
  <c r="W97" i="1"/>
  <c r="X97" i="1"/>
  <c r="U98" i="1"/>
  <c r="V98" i="1"/>
  <c r="W98" i="1"/>
  <c r="X98" i="1"/>
  <c r="U99" i="1"/>
  <c r="V99" i="1"/>
  <c r="W99" i="1"/>
  <c r="X99" i="1"/>
  <c r="U100" i="1"/>
  <c r="V100" i="1"/>
  <c r="W100" i="1"/>
  <c r="X100" i="1"/>
  <c r="U101" i="1"/>
  <c r="V101" i="1"/>
  <c r="W101" i="1"/>
  <c r="X101" i="1"/>
  <c r="U102" i="1"/>
  <c r="V102" i="1"/>
  <c r="W102" i="1"/>
  <c r="X102" i="1"/>
  <c r="U103" i="1"/>
  <c r="V103" i="1"/>
  <c r="W103" i="1"/>
  <c r="X103" i="1"/>
  <c r="U104" i="1"/>
  <c r="V104" i="1"/>
  <c r="W104" i="1"/>
  <c r="X104" i="1"/>
  <c r="U105" i="1"/>
  <c r="V105" i="1"/>
  <c r="W105" i="1"/>
  <c r="X105" i="1"/>
  <c r="U106" i="1"/>
  <c r="V106" i="1"/>
  <c r="W106" i="1"/>
  <c r="X106" i="1"/>
  <c r="U107" i="1"/>
  <c r="V107" i="1"/>
  <c r="W107" i="1"/>
  <c r="X107" i="1"/>
  <c r="U108" i="1"/>
  <c r="V108" i="1"/>
  <c r="W108" i="1"/>
  <c r="X108" i="1"/>
  <c r="U109" i="1"/>
  <c r="V109" i="1"/>
  <c r="W109" i="1"/>
  <c r="X109" i="1"/>
  <c r="U110" i="1"/>
  <c r="V110" i="1"/>
  <c r="W110" i="1"/>
  <c r="X110" i="1"/>
  <c r="U111" i="1"/>
  <c r="V111" i="1"/>
  <c r="W111" i="1"/>
  <c r="X111" i="1"/>
  <c r="U112" i="1"/>
  <c r="V112" i="1"/>
  <c r="W112" i="1"/>
  <c r="X112" i="1"/>
  <c r="U113" i="1"/>
  <c r="V113" i="1"/>
  <c r="W113" i="1"/>
  <c r="X113" i="1"/>
  <c r="U114" i="1"/>
  <c r="V114" i="1"/>
  <c r="W114" i="1"/>
  <c r="X114" i="1"/>
  <c r="U115" i="1"/>
  <c r="V115" i="1"/>
  <c r="W115" i="1"/>
  <c r="X115" i="1"/>
  <c r="U116" i="1"/>
  <c r="V116" i="1"/>
  <c r="W116" i="1"/>
  <c r="X116" i="1"/>
  <c r="U117" i="1"/>
  <c r="V117" i="1"/>
  <c r="W117" i="1"/>
  <c r="X117" i="1"/>
  <c r="U118" i="1"/>
  <c r="V118" i="1"/>
  <c r="W118" i="1"/>
  <c r="X118" i="1"/>
  <c r="U119" i="1"/>
  <c r="V119" i="1"/>
  <c r="W119" i="1"/>
  <c r="X119" i="1"/>
  <c r="U120" i="1"/>
  <c r="V120" i="1"/>
  <c r="W120" i="1"/>
  <c r="X120" i="1"/>
  <c r="U121" i="1"/>
  <c r="V121" i="1"/>
  <c r="W121" i="1"/>
  <c r="X121" i="1"/>
  <c r="U122" i="1"/>
  <c r="V122" i="1"/>
  <c r="W122" i="1"/>
  <c r="X122" i="1"/>
  <c r="U123" i="1"/>
  <c r="V123" i="1"/>
  <c r="W123" i="1"/>
  <c r="X123" i="1"/>
  <c r="U124" i="1"/>
  <c r="V124" i="1"/>
  <c r="W124" i="1"/>
  <c r="X124" i="1"/>
  <c r="U125" i="1"/>
  <c r="V125" i="1"/>
  <c r="W125" i="1"/>
  <c r="X125" i="1"/>
  <c r="U126" i="1"/>
  <c r="V126" i="1"/>
  <c r="W126" i="1"/>
  <c r="X126" i="1"/>
  <c r="U127" i="1"/>
  <c r="V127" i="1"/>
  <c r="W127" i="1"/>
  <c r="X127" i="1"/>
  <c r="U128" i="1"/>
  <c r="V128" i="1"/>
  <c r="W128" i="1"/>
  <c r="X128" i="1"/>
  <c r="U129" i="1"/>
  <c r="V129" i="1"/>
  <c r="W129" i="1"/>
  <c r="X129" i="1"/>
  <c r="U130" i="1"/>
  <c r="V130" i="1"/>
  <c r="W130" i="1"/>
  <c r="X130" i="1"/>
  <c r="U131" i="1"/>
  <c r="V131" i="1"/>
  <c r="W131" i="1"/>
  <c r="X131" i="1"/>
  <c r="U132" i="1"/>
  <c r="V132" i="1"/>
  <c r="W132" i="1"/>
  <c r="X132" i="1"/>
  <c r="U133" i="1"/>
  <c r="V133" i="1"/>
  <c r="W133" i="1"/>
  <c r="X133" i="1"/>
  <c r="U134" i="1"/>
  <c r="V134" i="1"/>
  <c r="W134" i="1"/>
  <c r="X134" i="1"/>
  <c r="U135" i="1"/>
  <c r="V135" i="1"/>
  <c r="W135" i="1"/>
  <c r="X135" i="1"/>
  <c r="U136" i="1"/>
  <c r="V136" i="1"/>
  <c r="W136" i="1"/>
  <c r="X136" i="1"/>
  <c r="U137" i="1"/>
  <c r="V137" i="1"/>
  <c r="W137" i="1"/>
  <c r="X137" i="1"/>
  <c r="U138" i="1"/>
  <c r="V138" i="1"/>
  <c r="W138" i="1"/>
  <c r="X138" i="1"/>
  <c r="U139" i="1"/>
  <c r="V139" i="1"/>
  <c r="W139" i="1"/>
  <c r="X139" i="1"/>
  <c r="U140" i="1"/>
  <c r="V140" i="1"/>
  <c r="W140" i="1"/>
  <c r="X140" i="1"/>
  <c r="U141" i="1"/>
  <c r="V141" i="1"/>
  <c r="W141" i="1"/>
  <c r="X141" i="1"/>
  <c r="U142" i="1"/>
  <c r="V142" i="1"/>
  <c r="W142" i="1"/>
  <c r="X142" i="1"/>
  <c r="U143" i="1"/>
  <c r="V143" i="1"/>
  <c r="W143" i="1"/>
  <c r="X143" i="1"/>
  <c r="U144" i="1"/>
  <c r="V144" i="1"/>
  <c r="W144" i="1"/>
  <c r="X144" i="1"/>
  <c r="U145" i="1"/>
  <c r="V145" i="1"/>
  <c r="W145" i="1"/>
  <c r="X145" i="1"/>
  <c r="U147" i="1"/>
  <c r="V147" i="1"/>
  <c r="W147" i="1"/>
  <c r="X147" i="1"/>
  <c r="U148" i="1"/>
  <c r="V148" i="1"/>
  <c r="W148" i="1"/>
  <c r="X148" i="1"/>
  <c r="U149" i="1"/>
  <c r="V149" i="1"/>
  <c r="W149" i="1"/>
  <c r="X149" i="1"/>
  <c r="U150" i="1"/>
  <c r="V150" i="1"/>
  <c r="W150" i="1"/>
  <c r="X150" i="1"/>
  <c r="U151" i="1"/>
  <c r="V151" i="1"/>
  <c r="W151" i="1"/>
  <c r="X151" i="1"/>
  <c r="U152" i="1"/>
  <c r="V152" i="1"/>
  <c r="W152" i="1"/>
  <c r="X152" i="1"/>
  <c r="U153" i="1"/>
  <c r="V153" i="1"/>
  <c r="W153" i="1"/>
  <c r="X153" i="1"/>
  <c r="U154" i="1"/>
  <c r="V154" i="1"/>
  <c r="W154" i="1"/>
  <c r="X154" i="1"/>
  <c r="U155" i="1"/>
  <c r="V155" i="1"/>
  <c r="W155" i="1"/>
  <c r="X155" i="1"/>
  <c r="U156" i="1"/>
  <c r="V156" i="1"/>
  <c r="W156" i="1"/>
  <c r="X156" i="1"/>
  <c r="U157" i="1"/>
  <c r="V157" i="1"/>
  <c r="W157" i="1"/>
  <c r="X157" i="1"/>
  <c r="U158" i="1"/>
  <c r="V158" i="1"/>
  <c r="W158" i="1"/>
  <c r="X158" i="1"/>
  <c r="U159" i="1"/>
  <c r="V159" i="1"/>
  <c r="W159" i="1"/>
  <c r="X159" i="1"/>
  <c r="U160" i="1"/>
  <c r="V160" i="1"/>
  <c r="W160" i="1"/>
  <c r="X160" i="1"/>
  <c r="U161" i="1"/>
  <c r="V161" i="1"/>
  <c r="W161" i="1"/>
  <c r="X161" i="1"/>
  <c r="U162" i="1"/>
  <c r="V162" i="1"/>
  <c r="W162" i="1"/>
  <c r="X162" i="1"/>
  <c r="U163" i="1"/>
  <c r="V163" i="1"/>
  <c r="W163" i="1"/>
  <c r="X163" i="1"/>
  <c r="U164" i="1"/>
  <c r="V164" i="1"/>
  <c r="W164" i="1"/>
  <c r="X164" i="1"/>
  <c r="U165" i="1"/>
  <c r="V165" i="1"/>
  <c r="W165" i="1"/>
  <c r="X165" i="1"/>
  <c r="U166" i="1"/>
  <c r="V166" i="1"/>
  <c r="W166" i="1"/>
  <c r="X166" i="1"/>
  <c r="U167" i="1"/>
  <c r="V167" i="1"/>
  <c r="W167" i="1"/>
  <c r="X167" i="1"/>
  <c r="U168" i="1"/>
  <c r="V168" i="1"/>
  <c r="W168" i="1"/>
  <c r="X168" i="1"/>
  <c r="U169" i="1"/>
  <c r="V169" i="1"/>
  <c r="W169" i="1"/>
  <c r="X169" i="1"/>
  <c r="U170" i="1"/>
  <c r="V170" i="1"/>
  <c r="W170" i="1"/>
  <c r="X170" i="1"/>
  <c r="U171" i="1"/>
  <c r="V171" i="1"/>
  <c r="W171" i="1"/>
  <c r="X171" i="1"/>
  <c r="U172" i="1"/>
  <c r="V172" i="1"/>
  <c r="W172" i="1"/>
  <c r="X172" i="1"/>
  <c r="U173" i="1"/>
  <c r="V173" i="1"/>
  <c r="W173" i="1"/>
  <c r="X173" i="1"/>
  <c r="U174" i="1"/>
  <c r="V174" i="1"/>
  <c r="W174" i="1"/>
  <c r="X174" i="1"/>
  <c r="U175" i="1"/>
  <c r="V175" i="1"/>
  <c r="W175" i="1"/>
  <c r="X175" i="1"/>
  <c r="U176" i="1"/>
  <c r="V176" i="1"/>
  <c r="W176" i="1"/>
  <c r="X176" i="1"/>
  <c r="U177" i="1"/>
  <c r="V177" i="1"/>
  <c r="W177" i="1"/>
  <c r="X177" i="1"/>
  <c r="U178" i="1"/>
  <c r="V178" i="1"/>
  <c r="W178" i="1"/>
  <c r="X178" i="1"/>
  <c r="U179" i="1"/>
  <c r="V179" i="1"/>
  <c r="W179" i="1"/>
  <c r="X179" i="1"/>
  <c r="U180" i="1"/>
  <c r="V180" i="1"/>
  <c r="W180" i="1"/>
  <c r="X180" i="1"/>
  <c r="U181" i="1"/>
  <c r="V181" i="1"/>
  <c r="W181" i="1"/>
  <c r="X181" i="1"/>
  <c r="U182" i="1"/>
  <c r="V182" i="1"/>
  <c r="W182" i="1"/>
  <c r="X182" i="1"/>
  <c r="U183" i="1"/>
  <c r="V183" i="1"/>
  <c r="W183" i="1"/>
  <c r="X183" i="1"/>
  <c r="U184" i="1"/>
  <c r="V184" i="1"/>
  <c r="W184" i="1"/>
  <c r="X184" i="1"/>
  <c r="U185" i="1"/>
  <c r="V185" i="1"/>
  <c r="W185" i="1"/>
  <c r="X185" i="1"/>
  <c r="U186" i="1"/>
  <c r="V186" i="1"/>
  <c r="W186" i="1"/>
  <c r="X186" i="1"/>
  <c r="U187" i="1"/>
  <c r="V187" i="1"/>
  <c r="W187" i="1"/>
  <c r="X187" i="1"/>
  <c r="U188" i="1"/>
  <c r="V188" i="1"/>
  <c r="W188" i="1"/>
  <c r="X188" i="1"/>
  <c r="U189" i="1"/>
  <c r="V189" i="1"/>
  <c r="W189" i="1"/>
  <c r="X189" i="1"/>
  <c r="U190" i="1"/>
  <c r="V190" i="1"/>
  <c r="W190" i="1"/>
  <c r="X190" i="1"/>
  <c r="U191" i="1"/>
  <c r="V191" i="1"/>
  <c r="W191" i="1"/>
  <c r="X191" i="1"/>
  <c r="U192" i="1"/>
  <c r="V192" i="1"/>
  <c r="W192" i="1"/>
  <c r="X192" i="1"/>
  <c r="U193" i="1"/>
  <c r="V193" i="1"/>
  <c r="W193" i="1"/>
  <c r="X193" i="1"/>
  <c r="U194" i="1"/>
  <c r="V194" i="1"/>
  <c r="W194" i="1"/>
  <c r="X194" i="1"/>
  <c r="U195" i="1"/>
  <c r="V195" i="1"/>
  <c r="W195" i="1"/>
  <c r="X195" i="1"/>
  <c r="U196" i="1"/>
  <c r="V196" i="1"/>
  <c r="W196" i="1"/>
  <c r="X196" i="1"/>
  <c r="U197" i="1"/>
  <c r="V197" i="1"/>
  <c r="W197" i="1"/>
  <c r="X197" i="1"/>
  <c r="U198" i="1"/>
  <c r="V198" i="1"/>
  <c r="W198" i="1"/>
  <c r="X198" i="1"/>
  <c r="U199" i="1"/>
  <c r="V199" i="1"/>
  <c r="W199" i="1"/>
  <c r="X199" i="1"/>
  <c r="U200" i="1"/>
  <c r="V200" i="1"/>
  <c r="W200" i="1"/>
  <c r="X200" i="1"/>
  <c r="U201" i="1"/>
  <c r="V201" i="1"/>
  <c r="W201" i="1"/>
  <c r="X201" i="1"/>
  <c r="U202" i="1"/>
  <c r="V202" i="1"/>
  <c r="W202" i="1"/>
  <c r="X202" i="1"/>
  <c r="U203" i="1"/>
  <c r="V203" i="1"/>
  <c r="W203" i="1"/>
  <c r="X203" i="1"/>
  <c r="U204" i="1"/>
  <c r="V204" i="1"/>
  <c r="W204" i="1"/>
  <c r="X204" i="1"/>
  <c r="U205" i="1"/>
  <c r="V205" i="1"/>
  <c r="W205" i="1"/>
  <c r="X205" i="1"/>
  <c r="U206" i="1"/>
  <c r="V206" i="1"/>
  <c r="W206" i="1"/>
  <c r="X206" i="1"/>
  <c r="U207" i="1"/>
  <c r="V207" i="1"/>
  <c r="W207" i="1"/>
  <c r="X207" i="1"/>
  <c r="U208" i="1"/>
  <c r="V208" i="1"/>
  <c r="W208" i="1"/>
  <c r="X208" i="1"/>
  <c r="U209" i="1"/>
  <c r="V209" i="1"/>
  <c r="W209" i="1"/>
  <c r="X209" i="1"/>
  <c r="U210" i="1"/>
  <c r="V210" i="1"/>
  <c r="W210" i="1"/>
  <c r="X210" i="1"/>
  <c r="U211" i="1"/>
  <c r="V211" i="1"/>
  <c r="W211" i="1"/>
  <c r="X211" i="1"/>
  <c r="U212" i="1"/>
  <c r="V212" i="1"/>
  <c r="W212" i="1"/>
  <c r="X212" i="1"/>
  <c r="U213" i="1"/>
  <c r="V213" i="1"/>
  <c r="W213" i="1"/>
  <c r="X213" i="1"/>
  <c r="U214" i="1"/>
  <c r="V214" i="1"/>
  <c r="W214" i="1"/>
  <c r="X214" i="1"/>
  <c r="U215" i="1"/>
  <c r="V215" i="1"/>
  <c r="W215" i="1"/>
  <c r="X215" i="1"/>
  <c r="U216" i="1"/>
  <c r="V216" i="1"/>
  <c r="W216" i="1"/>
  <c r="X216" i="1"/>
  <c r="U217" i="1"/>
  <c r="V217" i="1"/>
  <c r="W217" i="1"/>
  <c r="X217" i="1"/>
  <c r="U218" i="1"/>
  <c r="V218" i="1"/>
  <c r="W218" i="1"/>
  <c r="X218" i="1"/>
  <c r="U219" i="1"/>
  <c r="V219" i="1"/>
  <c r="W219" i="1"/>
  <c r="X219" i="1"/>
  <c r="U220" i="1"/>
  <c r="V220" i="1"/>
  <c r="W220" i="1"/>
  <c r="X220" i="1"/>
  <c r="U221" i="1"/>
  <c r="V221" i="1"/>
  <c r="W221" i="1"/>
  <c r="X221" i="1"/>
  <c r="U222" i="1"/>
  <c r="V222" i="1"/>
  <c r="W222" i="1"/>
  <c r="X222" i="1"/>
  <c r="U223" i="1"/>
  <c r="V223" i="1"/>
  <c r="W223" i="1"/>
  <c r="X223" i="1"/>
  <c r="U224" i="1"/>
  <c r="V224" i="1"/>
  <c r="W224" i="1"/>
  <c r="X224" i="1"/>
  <c r="U225" i="1"/>
  <c r="V225" i="1"/>
  <c r="W225" i="1"/>
  <c r="X225" i="1"/>
  <c r="U226" i="1"/>
  <c r="V226" i="1"/>
  <c r="W226" i="1"/>
  <c r="X226" i="1"/>
  <c r="U227" i="1"/>
  <c r="V227" i="1"/>
  <c r="W227" i="1"/>
  <c r="X227" i="1"/>
  <c r="U228" i="1"/>
  <c r="V228" i="1"/>
  <c r="W228" i="1"/>
  <c r="X228" i="1"/>
  <c r="U229" i="1"/>
  <c r="V229" i="1"/>
  <c r="W229" i="1"/>
  <c r="X229" i="1"/>
  <c r="U230" i="1"/>
  <c r="V230" i="1"/>
  <c r="W230" i="1"/>
  <c r="X230" i="1"/>
  <c r="U231" i="1"/>
  <c r="V231" i="1"/>
  <c r="W231" i="1"/>
  <c r="X231" i="1"/>
  <c r="U232" i="1"/>
  <c r="V232" i="1"/>
  <c r="W232" i="1"/>
  <c r="X232" i="1"/>
  <c r="U233" i="1"/>
  <c r="V233" i="1"/>
  <c r="W233" i="1"/>
  <c r="X233" i="1"/>
  <c r="U234" i="1"/>
  <c r="V234" i="1"/>
  <c r="W234" i="1"/>
  <c r="X234" i="1"/>
  <c r="U235" i="1"/>
  <c r="V235" i="1"/>
  <c r="W235" i="1"/>
  <c r="X235" i="1"/>
  <c r="U236" i="1"/>
  <c r="V236" i="1"/>
  <c r="W236" i="1"/>
  <c r="X236" i="1"/>
  <c r="U237" i="1"/>
  <c r="V237" i="1"/>
  <c r="W237" i="1"/>
  <c r="X237" i="1"/>
  <c r="U238" i="1"/>
  <c r="V238" i="1"/>
  <c r="W238" i="1"/>
  <c r="X238" i="1"/>
  <c r="U239" i="1"/>
  <c r="V239" i="1"/>
  <c r="W239" i="1"/>
  <c r="X239" i="1"/>
  <c r="U240" i="1"/>
  <c r="V240" i="1"/>
  <c r="W240" i="1"/>
  <c r="X240" i="1"/>
  <c r="U241" i="1"/>
  <c r="V241" i="1"/>
  <c r="W241" i="1"/>
  <c r="X241" i="1"/>
  <c r="U242" i="1"/>
  <c r="V242" i="1"/>
  <c r="W242" i="1"/>
  <c r="X242" i="1"/>
  <c r="U243" i="1"/>
  <c r="V243" i="1"/>
  <c r="W243" i="1"/>
  <c r="X243" i="1"/>
  <c r="U244" i="1"/>
  <c r="V244" i="1"/>
  <c r="W244" i="1"/>
  <c r="X244" i="1"/>
  <c r="U245" i="1"/>
  <c r="V245" i="1"/>
  <c r="W245" i="1"/>
  <c r="X245" i="1"/>
  <c r="U246" i="1"/>
  <c r="V246" i="1"/>
  <c r="W246" i="1"/>
  <c r="X246" i="1"/>
  <c r="U247" i="1"/>
  <c r="V247" i="1"/>
  <c r="W247" i="1"/>
  <c r="X247" i="1"/>
  <c r="U248" i="1"/>
  <c r="V248" i="1"/>
  <c r="W248" i="1"/>
  <c r="X248" i="1"/>
  <c r="U249" i="1"/>
  <c r="V249" i="1"/>
  <c r="W249" i="1"/>
  <c r="X249" i="1"/>
  <c r="U250" i="1"/>
  <c r="V250" i="1"/>
  <c r="W250" i="1"/>
  <c r="X250" i="1"/>
  <c r="U251" i="1"/>
  <c r="V251" i="1"/>
  <c r="W251" i="1"/>
  <c r="X251" i="1"/>
  <c r="U252" i="1"/>
  <c r="V252" i="1"/>
  <c r="W252" i="1"/>
  <c r="X252" i="1"/>
  <c r="U253" i="1"/>
  <c r="V253" i="1"/>
  <c r="W253" i="1"/>
  <c r="X253" i="1"/>
  <c r="U254" i="1"/>
  <c r="V254" i="1"/>
  <c r="W254" i="1"/>
  <c r="X254" i="1"/>
  <c r="U255" i="1"/>
  <c r="V255" i="1"/>
  <c r="W255" i="1"/>
  <c r="X255" i="1"/>
  <c r="U256" i="1"/>
  <c r="V256" i="1"/>
  <c r="W256" i="1"/>
  <c r="X256" i="1"/>
  <c r="U257" i="1"/>
  <c r="V257" i="1"/>
  <c r="W257" i="1"/>
  <c r="X257" i="1"/>
  <c r="U258" i="1"/>
  <c r="V258" i="1"/>
  <c r="W258" i="1"/>
  <c r="X258" i="1"/>
  <c r="U259" i="1"/>
  <c r="V259" i="1"/>
  <c r="W259" i="1"/>
  <c r="X259" i="1"/>
  <c r="U260" i="1"/>
  <c r="V260" i="1"/>
  <c r="W260" i="1"/>
  <c r="X260" i="1"/>
  <c r="U261" i="1"/>
  <c r="V261" i="1"/>
  <c r="W261" i="1"/>
  <c r="X261" i="1"/>
  <c r="U262" i="1"/>
  <c r="V262" i="1"/>
  <c r="W262" i="1"/>
  <c r="X262" i="1"/>
  <c r="U263" i="1"/>
  <c r="V263" i="1"/>
  <c r="W263" i="1"/>
  <c r="X263" i="1"/>
  <c r="U264" i="1"/>
  <c r="V264" i="1"/>
  <c r="W264" i="1"/>
  <c r="X264" i="1"/>
  <c r="U265" i="1"/>
  <c r="V265" i="1"/>
  <c r="W265" i="1"/>
  <c r="X265" i="1"/>
  <c r="U266" i="1"/>
  <c r="V266" i="1"/>
  <c r="W266" i="1"/>
  <c r="X266" i="1"/>
  <c r="U267" i="1"/>
  <c r="V267" i="1"/>
  <c r="W267" i="1"/>
  <c r="X267" i="1"/>
  <c r="U268" i="1"/>
  <c r="V268" i="1"/>
  <c r="W268" i="1"/>
  <c r="X268" i="1"/>
  <c r="U269" i="1"/>
  <c r="V269" i="1"/>
  <c r="W269" i="1"/>
  <c r="X269" i="1"/>
  <c r="U270" i="1"/>
  <c r="V270" i="1"/>
  <c r="W270" i="1"/>
  <c r="X270" i="1"/>
  <c r="U271" i="1"/>
  <c r="V271" i="1"/>
  <c r="W271" i="1"/>
  <c r="X271" i="1"/>
  <c r="U272" i="1"/>
  <c r="V272" i="1"/>
  <c r="W272" i="1"/>
  <c r="X272" i="1"/>
  <c r="U273" i="1"/>
  <c r="V273" i="1"/>
  <c r="W273" i="1"/>
  <c r="X273" i="1"/>
  <c r="U274" i="1"/>
  <c r="V274" i="1"/>
  <c r="W274" i="1"/>
  <c r="X274" i="1"/>
  <c r="U275" i="1"/>
  <c r="V275" i="1"/>
  <c r="W275" i="1"/>
  <c r="X275" i="1"/>
  <c r="U276" i="1"/>
  <c r="V276" i="1"/>
  <c r="W276" i="1"/>
  <c r="X276" i="1"/>
  <c r="U277" i="1"/>
  <c r="V277" i="1"/>
  <c r="W277" i="1"/>
  <c r="X277" i="1"/>
  <c r="U278" i="1"/>
  <c r="V278" i="1"/>
  <c r="W278" i="1"/>
  <c r="X278" i="1"/>
  <c r="U279" i="1"/>
  <c r="V279" i="1"/>
  <c r="W279" i="1"/>
  <c r="X279" i="1"/>
  <c r="U280" i="1"/>
  <c r="V280" i="1"/>
  <c r="W280" i="1"/>
  <c r="X280" i="1"/>
  <c r="U281" i="1"/>
  <c r="V281" i="1"/>
  <c r="W281" i="1"/>
  <c r="X281" i="1"/>
  <c r="U282" i="1"/>
  <c r="V282" i="1"/>
  <c r="W282" i="1"/>
  <c r="X282" i="1"/>
  <c r="U283" i="1"/>
  <c r="V283" i="1"/>
  <c r="W283" i="1"/>
  <c r="X283" i="1"/>
  <c r="U284" i="1"/>
  <c r="V284" i="1"/>
  <c r="W284" i="1"/>
  <c r="X284" i="1"/>
  <c r="U285" i="1"/>
  <c r="V285" i="1"/>
  <c r="W285" i="1"/>
  <c r="X285" i="1"/>
  <c r="U286" i="1"/>
  <c r="V286" i="1"/>
  <c r="W286" i="1"/>
  <c r="X286" i="1"/>
  <c r="U287" i="1"/>
  <c r="V287" i="1"/>
  <c r="W287" i="1"/>
  <c r="X287" i="1"/>
  <c r="U288" i="1"/>
  <c r="V288" i="1"/>
  <c r="W288" i="1"/>
  <c r="X288" i="1"/>
  <c r="U289" i="1"/>
  <c r="V289" i="1"/>
  <c r="W289" i="1"/>
  <c r="X289" i="1"/>
  <c r="U290" i="1"/>
  <c r="V290" i="1"/>
  <c r="W290" i="1"/>
  <c r="X290" i="1"/>
  <c r="U291" i="1"/>
  <c r="V291" i="1"/>
  <c r="W291" i="1"/>
  <c r="X291" i="1"/>
  <c r="U292" i="1"/>
  <c r="V292" i="1"/>
  <c r="W292" i="1"/>
  <c r="X292" i="1"/>
  <c r="U293" i="1"/>
  <c r="V293" i="1"/>
  <c r="W293" i="1"/>
  <c r="X293" i="1"/>
  <c r="U294" i="1"/>
  <c r="V294" i="1"/>
  <c r="W294" i="1"/>
  <c r="X294" i="1"/>
  <c r="U295" i="1"/>
  <c r="V295" i="1"/>
  <c r="W295" i="1"/>
  <c r="X295" i="1"/>
  <c r="U296" i="1"/>
  <c r="V296" i="1"/>
  <c r="W296" i="1"/>
  <c r="X296" i="1"/>
  <c r="U297" i="1"/>
  <c r="V297" i="1"/>
  <c r="W297" i="1"/>
  <c r="X297" i="1"/>
  <c r="U298" i="1"/>
  <c r="V298" i="1"/>
  <c r="W298" i="1"/>
  <c r="X298" i="1"/>
  <c r="U299" i="1"/>
  <c r="V299" i="1"/>
  <c r="W299" i="1"/>
  <c r="X299" i="1"/>
  <c r="U300" i="1"/>
  <c r="V300" i="1"/>
  <c r="W300" i="1"/>
  <c r="X300" i="1"/>
  <c r="U301" i="1"/>
  <c r="V301" i="1"/>
  <c r="W301" i="1"/>
  <c r="X301" i="1"/>
  <c r="U302" i="1"/>
  <c r="V302" i="1"/>
  <c r="W302" i="1"/>
  <c r="X302" i="1"/>
  <c r="U303" i="1"/>
  <c r="V303" i="1"/>
  <c r="W303" i="1"/>
  <c r="X303" i="1"/>
  <c r="U304" i="1"/>
  <c r="V304" i="1"/>
  <c r="W304" i="1"/>
  <c r="X304" i="1"/>
  <c r="U305" i="1"/>
  <c r="V305" i="1"/>
  <c r="W305" i="1"/>
  <c r="X305" i="1"/>
  <c r="U306" i="1"/>
  <c r="V306" i="1"/>
  <c r="W306" i="1"/>
  <c r="X306" i="1"/>
  <c r="U307" i="1"/>
  <c r="V307" i="1"/>
  <c r="W307" i="1"/>
  <c r="X307" i="1"/>
  <c r="U308" i="1"/>
  <c r="V308" i="1"/>
  <c r="W308" i="1"/>
  <c r="X308" i="1"/>
  <c r="U309" i="1"/>
  <c r="V309" i="1"/>
  <c r="W309" i="1"/>
  <c r="X309" i="1"/>
  <c r="U310" i="1"/>
  <c r="V310" i="1"/>
  <c r="W310" i="1"/>
  <c r="X310" i="1"/>
  <c r="U311" i="1"/>
  <c r="V311" i="1"/>
  <c r="W311" i="1"/>
  <c r="X311" i="1"/>
  <c r="U312" i="1"/>
  <c r="V312" i="1"/>
  <c r="W312" i="1"/>
  <c r="X312" i="1"/>
  <c r="U313" i="1"/>
  <c r="V313" i="1"/>
  <c r="W313" i="1"/>
  <c r="X313" i="1"/>
  <c r="U314" i="1"/>
  <c r="V314" i="1"/>
  <c r="W314" i="1"/>
  <c r="X314" i="1"/>
  <c r="U315" i="1"/>
  <c r="V315" i="1"/>
  <c r="W315" i="1"/>
  <c r="X315" i="1"/>
  <c r="U316" i="1"/>
  <c r="V316" i="1"/>
  <c r="W316" i="1"/>
  <c r="X316" i="1"/>
  <c r="U317" i="1"/>
  <c r="V317" i="1"/>
  <c r="W317" i="1"/>
  <c r="X317" i="1"/>
  <c r="U318" i="1"/>
  <c r="V318" i="1"/>
  <c r="W318" i="1"/>
  <c r="X318" i="1"/>
  <c r="U319" i="1"/>
  <c r="V319" i="1"/>
  <c r="W319" i="1"/>
  <c r="X319" i="1"/>
  <c r="U320" i="1"/>
  <c r="V320" i="1"/>
  <c r="W320" i="1"/>
  <c r="X320" i="1"/>
  <c r="U321" i="1"/>
  <c r="V321" i="1"/>
  <c r="W321" i="1"/>
  <c r="X321" i="1"/>
  <c r="U322" i="1"/>
  <c r="V322" i="1"/>
  <c r="W322" i="1"/>
  <c r="X322" i="1"/>
  <c r="U323" i="1"/>
  <c r="V323" i="1"/>
  <c r="W323" i="1"/>
  <c r="X323" i="1"/>
  <c r="U324" i="1"/>
  <c r="V324" i="1"/>
  <c r="W324" i="1"/>
  <c r="X324" i="1"/>
  <c r="U325" i="1"/>
  <c r="V325" i="1"/>
  <c r="W325" i="1"/>
  <c r="X325" i="1"/>
  <c r="U326" i="1"/>
  <c r="V326" i="1"/>
  <c r="W326" i="1"/>
  <c r="X326" i="1"/>
  <c r="U327" i="1"/>
  <c r="V327" i="1"/>
  <c r="W327" i="1"/>
  <c r="X327" i="1"/>
  <c r="U328" i="1"/>
  <c r="V328" i="1"/>
  <c r="W328" i="1"/>
  <c r="X328" i="1"/>
  <c r="U329" i="1"/>
  <c r="V329" i="1"/>
  <c r="W329" i="1"/>
  <c r="X329" i="1"/>
  <c r="U330" i="1"/>
  <c r="V330" i="1"/>
  <c r="W330" i="1"/>
  <c r="X330" i="1"/>
  <c r="U331" i="1"/>
  <c r="V331" i="1"/>
  <c r="W331" i="1"/>
  <c r="X331" i="1"/>
  <c r="U332" i="1"/>
  <c r="V332" i="1"/>
  <c r="W332" i="1"/>
  <c r="X332" i="1"/>
  <c r="U333" i="1"/>
  <c r="V333" i="1"/>
  <c r="W333" i="1"/>
  <c r="X333" i="1"/>
  <c r="U334" i="1"/>
  <c r="V334" i="1"/>
  <c r="W334" i="1"/>
  <c r="X334" i="1"/>
  <c r="U335" i="1"/>
  <c r="V335" i="1"/>
  <c r="W335" i="1"/>
  <c r="X335" i="1"/>
  <c r="U336" i="1"/>
  <c r="V336" i="1"/>
  <c r="W336" i="1"/>
  <c r="X336" i="1"/>
  <c r="U337" i="1"/>
  <c r="V337" i="1"/>
  <c r="W337" i="1"/>
  <c r="X337" i="1"/>
  <c r="U338" i="1"/>
  <c r="V338" i="1"/>
  <c r="W338" i="1"/>
  <c r="X338" i="1"/>
  <c r="U339" i="1"/>
  <c r="V339" i="1"/>
  <c r="W339" i="1"/>
  <c r="X339" i="1"/>
  <c r="U340" i="1"/>
  <c r="V340" i="1"/>
  <c r="W340" i="1"/>
  <c r="X340" i="1"/>
  <c r="U341" i="1"/>
  <c r="V341" i="1"/>
  <c r="W341" i="1"/>
  <c r="X341" i="1"/>
  <c r="U342" i="1"/>
  <c r="V342" i="1"/>
  <c r="W342" i="1"/>
  <c r="X342" i="1"/>
  <c r="U343" i="1"/>
  <c r="V343" i="1"/>
  <c r="W343" i="1"/>
  <c r="X343" i="1"/>
  <c r="U344" i="1"/>
  <c r="V344" i="1"/>
  <c r="W344" i="1"/>
  <c r="X344" i="1"/>
  <c r="U345" i="1"/>
  <c r="V345" i="1"/>
  <c r="W345" i="1"/>
  <c r="X345" i="1"/>
  <c r="U346" i="1"/>
  <c r="V346" i="1"/>
  <c r="W346" i="1"/>
  <c r="X346" i="1"/>
  <c r="U347" i="1"/>
  <c r="V347" i="1"/>
  <c r="W347" i="1"/>
  <c r="X347" i="1"/>
  <c r="U348" i="1"/>
  <c r="V348" i="1"/>
  <c r="W348" i="1"/>
  <c r="X348" i="1"/>
  <c r="U349" i="1"/>
  <c r="V349" i="1"/>
  <c r="W349" i="1"/>
  <c r="X349" i="1"/>
  <c r="U350" i="1"/>
  <c r="V350" i="1"/>
  <c r="W350" i="1"/>
  <c r="X350" i="1"/>
  <c r="U351" i="1"/>
  <c r="V351" i="1"/>
  <c r="W351" i="1"/>
  <c r="X351" i="1"/>
  <c r="U352" i="1"/>
  <c r="V352" i="1"/>
  <c r="W352" i="1"/>
  <c r="X352" i="1"/>
  <c r="U353" i="1"/>
  <c r="V353" i="1"/>
  <c r="W353" i="1"/>
  <c r="X353" i="1"/>
  <c r="U354" i="1"/>
  <c r="V354" i="1"/>
  <c r="W354" i="1"/>
  <c r="X354" i="1"/>
  <c r="U355" i="1"/>
  <c r="V355" i="1"/>
  <c r="W355" i="1"/>
  <c r="X355" i="1"/>
  <c r="U356" i="1"/>
  <c r="V356" i="1"/>
  <c r="W356" i="1"/>
  <c r="X356" i="1"/>
  <c r="U357" i="1"/>
  <c r="V357" i="1"/>
  <c r="W357" i="1"/>
  <c r="X357" i="1"/>
  <c r="U358" i="1"/>
  <c r="V358" i="1"/>
  <c r="W358" i="1"/>
  <c r="X358" i="1"/>
  <c r="U359" i="1"/>
  <c r="V359" i="1"/>
  <c r="W359" i="1"/>
  <c r="X359" i="1"/>
  <c r="U360" i="1"/>
  <c r="V360" i="1"/>
  <c r="W360" i="1"/>
  <c r="X360" i="1"/>
  <c r="U361" i="1"/>
  <c r="V361" i="1"/>
  <c r="W361" i="1"/>
  <c r="X361" i="1"/>
  <c r="U362" i="1"/>
  <c r="V362" i="1"/>
  <c r="W362" i="1"/>
  <c r="X362" i="1"/>
  <c r="U363" i="1"/>
  <c r="V363" i="1"/>
  <c r="W363" i="1"/>
  <c r="X363" i="1"/>
  <c r="U364" i="1"/>
  <c r="V364" i="1"/>
  <c r="W364" i="1"/>
  <c r="X364" i="1"/>
  <c r="U365" i="1"/>
  <c r="V365" i="1"/>
  <c r="W365" i="1"/>
  <c r="X365" i="1"/>
  <c r="U366" i="1"/>
  <c r="V366" i="1"/>
  <c r="W366" i="1"/>
  <c r="X366" i="1"/>
  <c r="U367" i="1"/>
  <c r="V367" i="1"/>
  <c r="W367" i="1"/>
  <c r="X367" i="1"/>
  <c r="U368" i="1"/>
  <c r="V368" i="1"/>
  <c r="W368" i="1"/>
  <c r="X368" i="1"/>
  <c r="U369" i="1"/>
  <c r="V369" i="1"/>
  <c r="W369" i="1"/>
  <c r="X369" i="1"/>
  <c r="U370" i="1"/>
  <c r="V370" i="1"/>
  <c r="W370" i="1"/>
  <c r="X370" i="1"/>
  <c r="U371" i="1"/>
  <c r="V371" i="1"/>
  <c r="W371" i="1"/>
  <c r="X371" i="1"/>
  <c r="U372" i="1"/>
  <c r="V372" i="1"/>
  <c r="W372" i="1"/>
  <c r="X372" i="1"/>
  <c r="U373" i="1"/>
  <c r="V373" i="1"/>
  <c r="W373" i="1"/>
  <c r="X373" i="1"/>
  <c r="U374" i="1"/>
  <c r="V374" i="1"/>
  <c r="W374" i="1"/>
  <c r="X374" i="1"/>
  <c r="U375" i="1"/>
  <c r="V375" i="1"/>
  <c r="W375" i="1"/>
  <c r="X375" i="1"/>
  <c r="U376" i="1"/>
  <c r="V376" i="1"/>
  <c r="W376" i="1"/>
  <c r="X376" i="1"/>
  <c r="U377" i="1"/>
  <c r="V377" i="1"/>
  <c r="W377" i="1"/>
  <c r="X377" i="1"/>
  <c r="U378" i="1"/>
  <c r="V378" i="1"/>
  <c r="W378" i="1"/>
  <c r="X378" i="1"/>
  <c r="U379" i="1"/>
  <c r="V379" i="1"/>
  <c r="W379" i="1"/>
  <c r="X379" i="1"/>
  <c r="U380" i="1"/>
  <c r="V380" i="1"/>
  <c r="W380" i="1"/>
  <c r="X380" i="1"/>
  <c r="U381" i="1"/>
  <c r="V381" i="1"/>
  <c r="W381" i="1"/>
  <c r="X381" i="1"/>
  <c r="U382" i="1"/>
  <c r="V382" i="1"/>
  <c r="W382" i="1"/>
  <c r="X382" i="1"/>
  <c r="U383" i="1"/>
  <c r="V383" i="1"/>
  <c r="W383" i="1"/>
  <c r="X383" i="1"/>
  <c r="U384" i="1"/>
  <c r="V384" i="1"/>
  <c r="W384" i="1"/>
  <c r="X384" i="1"/>
  <c r="U385" i="1"/>
  <c r="V385" i="1"/>
  <c r="W385" i="1"/>
  <c r="X385" i="1"/>
  <c r="U386" i="1"/>
  <c r="V386" i="1"/>
  <c r="W386" i="1"/>
  <c r="X386" i="1"/>
  <c r="U387" i="1"/>
  <c r="V387" i="1"/>
  <c r="W387" i="1"/>
  <c r="X387" i="1"/>
  <c r="U388" i="1"/>
  <c r="V388" i="1"/>
  <c r="W388" i="1"/>
  <c r="X388" i="1"/>
  <c r="U389" i="1"/>
  <c r="V389" i="1"/>
  <c r="W389" i="1"/>
  <c r="X389" i="1"/>
  <c r="U390" i="1"/>
  <c r="V390" i="1"/>
  <c r="W390" i="1"/>
  <c r="X390" i="1"/>
  <c r="U391" i="1"/>
  <c r="V391" i="1"/>
  <c r="W391" i="1"/>
  <c r="X391" i="1"/>
  <c r="U392" i="1"/>
  <c r="V392" i="1"/>
  <c r="W392" i="1"/>
  <c r="X392" i="1"/>
  <c r="U393" i="1"/>
  <c r="V393" i="1"/>
  <c r="W393" i="1"/>
  <c r="X393" i="1"/>
  <c r="U394" i="1"/>
  <c r="V394" i="1"/>
  <c r="W394" i="1"/>
  <c r="X394" i="1"/>
  <c r="U395" i="1"/>
  <c r="V395" i="1"/>
  <c r="W395" i="1"/>
  <c r="X395" i="1"/>
  <c r="U396" i="1"/>
  <c r="V396" i="1"/>
  <c r="W396" i="1"/>
  <c r="X396" i="1"/>
  <c r="U397" i="1"/>
  <c r="V397" i="1"/>
  <c r="W397" i="1"/>
  <c r="X397" i="1"/>
  <c r="U398" i="1"/>
  <c r="V398" i="1"/>
  <c r="W398" i="1"/>
  <c r="X398" i="1"/>
  <c r="U399" i="1"/>
  <c r="V399" i="1"/>
  <c r="W399" i="1"/>
  <c r="X399" i="1"/>
  <c r="U400" i="1"/>
  <c r="V400" i="1"/>
  <c r="W400" i="1"/>
  <c r="X400" i="1"/>
  <c r="U401" i="1"/>
  <c r="V401" i="1"/>
  <c r="W401" i="1"/>
  <c r="X401" i="1"/>
  <c r="U402" i="1"/>
  <c r="V402" i="1"/>
  <c r="W402" i="1"/>
  <c r="X402" i="1"/>
  <c r="U403" i="1"/>
  <c r="V403" i="1"/>
  <c r="W403" i="1"/>
  <c r="X403" i="1"/>
  <c r="U404" i="1"/>
  <c r="V404" i="1"/>
  <c r="W404" i="1"/>
  <c r="X404" i="1"/>
  <c r="U405" i="1"/>
  <c r="V405" i="1"/>
  <c r="W405" i="1"/>
  <c r="X405" i="1"/>
  <c r="U406" i="1"/>
  <c r="V406" i="1"/>
  <c r="W406" i="1"/>
  <c r="X406" i="1"/>
  <c r="U407" i="1"/>
  <c r="V407" i="1"/>
  <c r="W407" i="1"/>
  <c r="X407" i="1"/>
  <c r="U408" i="1"/>
  <c r="V408" i="1"/>
  <c r="W408" i="1"/>
  <c r="X408" i="1"/>
  <c r="U409" i="1"/>
  <c r="V409" i="1"/>
  <c r="W409" i="1"/>
  <c r="X409" i="1"/>
  <c r="U410" i="1"/>
  <c r="V410" i="1"/>
  <c r="W410" i="1"/>
  <c r="X410" i="1"/>
  <c r="U411" i="1"/>
  <c r="V411" i="1"/>
  <c r="W411" i="1"/>
  <c r="X411" i="1"/>
  <c r="U412" i="1"/>
  <c r="V412" i="1"/>
  <c r="W412" i="1"/>
  <c r="X412" i="1"/>
  <c r="U413" i="1"/>
  <c r="V413" i="1"/>
  <c r="W413" i="1"/>
  <c r="X413" i="1"/>
  <c r="U414" i="1"/>
  <c r="V414" i="1"/>
  <c r="W414" i="1"/>
  <c r="X414" i="1"/>
  <c r="U415" i="1"/>
  <c r="V415" i="1"/>
  <c r="W415" i="1"/>
  <c r="X415" i="1"/>
  <c r="U416" i="1"/>
  <c r="V416" i="1"/>
  <c r="W416" i="1"/>
  <c r="X416" i="1"/>
  <c r="U417" i="1"/>
  <c r="V417" i="1"/>
  <c r="W417" i="1"/>
  <c r="X417" i="1"/>
  <c r="U418" i="1"/>
  <c r="V418" i="1"/>
  <c r="W418" i="1"/>
  <c r="X418" i="1"/>
  <c r="U419" i="1"/>
  <c r="V419" i="1"/>
  <c r="W419" i="1"/>
  <c r="X419" i="1"/>
  <c r="U420" i="1"/>
  <c r="V420" i="1"/>
  <c r="W420" i="1"/>
  <c r="X420" i="1"/>
  <c r="U421" i="1"/>
  <c r="V421" i="1"/>
  <c r="W421" i="1"/>
  <c r="X421" i="1"/>
  <c r="U422" i="1"/>
  <c r="V422" i="1"/>
  <c r="W422" i="1"/>
  <c r="X422" i="1"/>
  <c r="U423" i="1"/>
  <c r="V423" i="1"/>
  <c r="W423" i="1"/>
  <c r="X423" i="1"/>
  <c r="U424" i="1"/>
  <c r="V424" i="1"/>
  <c r="W424" i="1"/>
  <c r="X424" i="1"/>
  <c r="U425" i="1"/>
  <c r="V425" i="1"/>
  <c r="W425" i="1"/>
  <c r="X425" i="1"/>
  <c r="U426" i="1"/>
  <c r="V426" i="1"/>
  <c r="W426" i="1"/>
  <c r="X426" i="1"/>
  <c r="U427" i="1"/>
  <c r="V427" i="1"/>
  <c r="W427" i="1"/>
  <c r="X427" i="1"/>
  <c r="U428" i="1"/>
  <c r="V428" i="1"/>
  <c r="W428" i="1"/>
  <c r="X428" i="1"/>
  <c r="U429" i="1"/>
  <c r="V429" i="1"/>
  <c r="W429" i="1"/>
  <c r="X429" i="1"/>
  <c r="U430" i="1"/>
  <c r="V430" i="1"/>
  <c r="W430" i="1"/>
  <c r="X430" i="1"/>
  <c r="U431" i="1"/>
  <c r="V431" i="1"/>
  <c r="W431" i="1"/>
  <c r="X431" i="1"/>
  <c r="U432" i="1"/>
  <c r="V432" i="1"/>
  <c r="W432" i="1"/>
  <c r="X432" i="1"/>
  <c r="U433" i="1"/>
  <c r="V433" i="1"/>
  <c r="W433" i="1"/>
  <c r="X433" i="1"/>
  <c r="U434" i="1"/>
  <c r="V434" i="1"/>
  <c r="W434" i="1"/>
  <c r="X434" i="1"/>
  <c r="U435" i="1"/>
  <c r="V435" i="1"/>
  <c r="W435" i="1"/>
  <c r="X435" i="1"/>
  <c r="U436" i="1"/>
  <c r="V436" i="1"/>
  <c r="W436" i="1"/>
  <c r="X436" i="1"/>
  <c r="U437" i="1"/>
  <c r="V437" i="1"/>
  <c r="W437" i="1"/>
  <c r="X437" i="1"/>
  <c r="U438" i="1"/>
  <c r="V438" i="1"/>
  <c r="W438" i="1"/>
  <c r="X438" i="1"/>
  <c r="U439" i="1"/>
  <c r="V439" i="1"/>
  <c r="W439" i="1"/>
  <c r="X439" i="1"/>
  <c r="U440" i="1"/>
  <c r="V440" i="1"/>
  <c r="W440" i="1"/>
  <c r="X440" i="1"/>
  <c r="U441" i="1"/>
  <c r="V441" i="1"/>
  <c r="W441" i="1"/>
  <c r="X441" i="1"/>
  <c r="U442" i="1"/>
  <c r="V442" i="1"/>
  <c r="W442" i="1"/>
  <c r="X442" i="1"/>
  <c r="U443" i="1"/>
  <c r="V443" i="1"/>
  <c r="W443" i="1"/>
  <c r="X443" i="1"/>
  <c r="U444" i="1"/>
  <c r="V444" i="1"/>
  <c r="W444" i="1"/>
  <c r="X444" i="1"/>
  <c r="U445" i="1"/>
  <c r="V445" i="1"/>
  <c r="W445" i="1"/>
  <c r="X445" i="1"/>
  <c r="U446" i="1"/>
  <c r="V446" i="1"/>
  <c r="W446" i="1"/>
  <c r="X446" i="1"/>
  <c r="U447" i="1"/>
  <c r="V447" i="1"/>
  <c r="W447" i="1"/>
  <c r="X447" i="1"/>
  <c r="U448" i="1"/>
  <c r="V448" i="1"/>
  <c r="W448" i="1"/>
  <c r="X448" i="1"/>
  <c r="U449" i="1"/>
  <c r="V449" i="1"/>
  <c r="W449" i="1"/>
  <c r="X449" i="1"/>
  <c r="U450" i="1"/>
  <c r="V450" i="1"/>
  <c r="W450" i="1"/>
  <c r="X450" i="1"/>
  <c r="U451" i="1"/>
  <c r="V451" i="1"/>
  <c r="W451" i="1"/>
  <c r="X451" i="1"/>
  <c r="U452" i="1"/>
  <c r="V452" i="1"/>
  <c r="W452" i="1"/>
  <c r="X452" i="1"/>
  <c r="U453" i="1"/>
  <c r="V453" i="1"/>
  <c r="W453" i="1"/>
  <c r="X453" i="1"/>
  <c r="U454" i="1"/>
  <c r="V454" i="1"/>
  <c r="W454" i="1"/>
  <c r="X454" i="1"/>
  <c r="U455" i="1"/>
  <c r="V455" i="1"/>
  <c r="W455" i="1"/>
  <c r="X455" i="1"/>
  <c r="U456" i="1"/>
  <c r="V456" i="1"/>
  <c r="W456" i="1"/>
  <c r="X456" i="1"/>
  <c r="U457" i="1"/>
  <c r="V457" i="1"/>
  <c r="W457" i="1"/>
  <c r="X457" i="1"/>
  <c r="U458" i="1"/>
  <c r="V458" i="1"/>
  <c r="W458" i="1"/>
  <c r="X458" i="1"/>
  <c r="U459" i="1"/>
  <c r="V459" i="1"/>
  <c r="W459" i="1"/>
  <c r="X459" i="1"/>
  <c r="U460" i="1"/>
  <c r="V460" i="1"/>
  <c r="W460" i="1"/>
  <c r="X460" i="1"/>
  <c r="U461" i="1"/>
  <c r="V461" i="1"/>
  <c r="W461" i="1"/>
  <c r="X461" i="1"/>
  <c r="U462" i="1"/>
  <c r="V462" i="1"/>
  <c r="W462" i="1"/>
  <c r="X462" i="1"/>
  <c r="U463" i="1"/>
  <c r="V463" i="1"/>
  <c r="W463" i="1"/>
  <c r="X463" i="1"/>
  <c r="U464" i="1"/>
  <c r="V464" i="1"/>
  <c r="W464" i="1"/>
  <c r="X464" i="1"/>
  <c r="U465" i="1"/>
  <c r="V465" i="1"/>
  <c r="W465" i="1"/>
  <c r="X465" i="1"/>
  <c r="U466" i="1"/>
  <c r="V466" i="1"/>
  <c r="W466" i="1"/>
  <c r="X466" i="1"/>
  <c r="U467" i="1"/>
  <c r="V467" i="1"/>
  <c r="W467" i="1"/>
  <c r="X467" i="1"/>
  <c r="U468" i="1"/>
  <c r="V468" i="1"/>
  <c r="W468" i="1"/>
  <c r="X468" i="1"/>
  <c r="U469" i="1"/>
  <c r="V469" i="1"/>
  <c r="W469" i="1"/>
  <c r="X469" i="1"/>
  <c r="U470" i="1"/>
  <c r="V470" i="1"/>
  <c r="W470" i="1"/>
  <c r="X470" i="1"/>
  <c r="U471" i="1"/>
  <c r="V471" i="1"/>
  <c r="W471" i="1"/>
  <c r="X471" i="1"/>
  <c r="U472" i="1"/>
  <c r="V472" i="1"/>
  <c r="W472" i="1"/>
  <c r="X472" i="1"/>
  <c r="U473" i="1"/>
  <c r="V473" i="1"/>
  <c r="W473" i="1"/>
  <c r="X473" i="1"/>
  <c r="U474" i="1"/>
  <c r="V474" i="1"/>
  <c r="W474" i="1"/>
  <c r="X474" i="1"/>
  <c r="U475" i="1"/>
  <c r="V475" i="1"/>
  <c r="W475" i="1"/>
  <c r="X475" i="1"/>
  <c r="U476" i="1"/>
  <c r="V476" i="1"/>
  <c r="W476" i="1"/>
  <c r="X476" i="1"/>
  <c r="U477" i="1"/>
  <c r="V477" i="1"/>
  <c r="W477" i="1"/>
  <c r="X477" i="1"/>
  <c r="U478" i="1"/>
  <c r="V478" i="1"/>
  <c r="W478" i="1"/>
  <c r="X478" i="1"/>
  <c r="U479" i="1"/>
  <c r="V479" i="1"/>
  <c r="W479" i="1"/>
  <c r="X479" i="1"/>
  <c r="U480" i="1"/>
  <c r="V480" i="1"/>
  <c r="W480" i="1"/>
  <c r="X480" i="1"/>
  <c r="U481" i="1"/>
  <c r="V481" i="1"/>
  <c r="W481" i="1"/>
  <c r="X481" i="1"/>
  <c r="U482" i="1"/>
  <c r="V482" i="1"/>
  <c r="W482" i="1"/>
  <c r="X482" i="1"/>
  <c r="U483" i="1"/>
  <c r="V483" i="1"/>
  <c r="W483" i="1"/>
  <c r="X483" i="1"/>
  <c r="U484" i="1"/>
  <c r="V484" i="1"/>
  <c r="W484" i="1"/>
  <c r="X484" i="1"/>
  <c r="U485" i="1"/>
  <c r="V485" i="1"/>
  <c r="W485" i="1"/>
  <c r="X485" i="1"/>
  <c r="U486" i="1"/>
  <c r="V486" i="1"/>
  <c r="W486" i="1"/>
  <c r="X486" i="1"/>
  <c r="U487" i="1"/>
  <c r="V487" i="1"/>
  <c r="W487" i="1"/>
  <c r="X487" i="1"/>
  <c r="U488" i="1"/>
  <c r="V488" i="1"/>
  <c r="W488" i="1"/>
  <c r="X488" i="1"/>
  <c r="U489" i="1"/>
  <c r="V489" i="1"/>
  <c r="W489" i="1"/>
  <c r="X489" i="1"/>
  <c r="U490" i="1"/>
  <c r="V490" i="1"/>
  <c r="W490" i="1"/>
  <c r="X490" i="1"/>
  <c r="U491" i="1"/>
  <c r="V491" i="1"/>
  <c r="W491" i="1"/>
  <c r="X491" i="1"/>
  <c r="U492" i="1"/>
  <c r="V492" i="1"/>
  <c r="W492" i="1"/>
  <c r="X492" i="1"/>
  <c r="U493" i="1"/>
  <c r="V493" i="1"/>
  <c r="W493" i="1"/>
  <c r="X493" i="1"/>
  <c r="U494" i="1"/>
  <c r="V494" i="1"/>
  <c r="W494" i="1"/>
  <c r="X494" i="1"/>
  <c r="U495" i="1"/>
  <c r="V495" i="1"/>
  <c r="W495" i="1"/>
  <c r="X495" i="1"/>
  <c r="U496" i="1"/>
  <c r="V496" i="1"/>
  <c r="W496" i="1"/>
  <c r="X496" i="1"/>
  <c r="U497" i="1"/>
  <c r="V497" i="1"/>
  <c r="W497" i="1"/>
  <c r="X497" i="1"/>
  <c r="U498" i="1"/>
  <c r="V498" i="1"/>
  <c r="W498" i="1"/>
  <c r="X498" i="1"/>
  <c r="U499" i="1"/>
  <c r="V499" i="1"/>
  <c r="W499" i="1"/>
  <c r="X499" i="1"/>
  <c r="U500" i="1"/>
  <c r="V500" i="1"/>
  <c r="W500" i="1"/>
  <c r="X500" i="1"/>
  <c r="U501" i="1"/>
  <c r="V501" i="1"/>
  <c r="W501" i="1"/>
  <c r="X501" i="1"/>
  <c r="U502" i="1"/>
  <c r="V502" i="1"/>
  <c r="W502" i="1"/>
  <c r="X502" i="1"/>
  <c r="U503" i="1"/>
  <c r="V503" i="1"/>
  <c r="W503" i="1"/>
  <c r="X503" i="1"/>
  <c r="U504" i="1"/>
  <c r="V504" i="1"/>
  <c r="W504" i="1"/>
  <c r="X504" i="1"/>
  <c r="U505" i="1"/>
  <c r="V505" i="1"/>
  <c r="W505" i="1"/>
  <c r="X505" i="1"/>
  <c r="U506" i="1"/>
  <c r="V506" i="1"/>
  <c r="W506" i="1"/>
  <c r="X506" i="1"/>
  <c r="U507" i="1"/>
  <c r="V507" i="1"/>
  <c r="W507" i="1"/>
  <c r="X507" i="1"/>
  <c r="U508" i="1"/>
  <c r="V508" i="1"/>
  <c r="W508" i="1"/>
  <c r="X508" i="1"/>
  <c r="U509" i="1"/>
  <c r="V509" i="1"/>
  <c r="W509" i="1"/>
  <c r="X509" i="1"/>
  <c r="U510" i="1"/>
  <c r="V510" i="1"/>
  <c r="W510" i="1"/>
  <c r="X510" i="1"/>
  <c r="U511" i="1"/>
  <c r="V511" i="1"/>
  <c r="W511" i="1"/>
  <c r="X511" i="1"/>
  <c r="U512" i="1"/>
  <c r="V512" i="1"/>
  <c r="W512" i="1"/>
  <c r="X512" i="1"/>
  <c r="U513" i="1"/>
  <c r="V513" i="1"/>
  <c r="W513" i="1"/>
  <c r="X513" i="1"/>
  <c r="U514" i="1"/>
  <c r="V514" i="1"/>
  <c r="W514" i="1"/>
  <c r="X514" i="1"/>
  <c r="U515" i="1"/>
  <c r="V515" i="1"/>
  <c r="W515" i="1"/>
  <c r="X515" i="1"/>
  <c r="U516" i="1"/>
  <c r="V516" i="1"/>
  <c r="W516" i="1"/>
  <c r="X516" i="1"/>
  <c r="U517" i="1"/>
  <c r="V517" i="1"/>
  <c r="W517" i="1"/>
  <c r="X517" i="1"/>
  <c r="U518" i="1"/>
  <c r="V518" i="1"/>
  <c r="W518" i="1"/>
  <c r="X518" i="1"/>
  <c r="U519" i="1"/>
  <c r="V519" i="1"/>
  <c r="W519" i="1"/>
  <c r="X519" i="1"/>
  <c r="U520" i="1"/>
  <c r="V520" i="1"/>
  <c r="W520" i="1"/>
  <c r="X520" i="1"/>
  <c r="U521" i="1"/>
  <c r="V521" i="1"/>
  <c r="W521" i="1"/>
  <c r="X521" i="1"/>
  <c r="U522" i="1"/>
  <c r="V522" i="1"/>
  <c r="W522" i="1"/>
  <c r="X522" i="1"/>
  <c r="U523" i="1"/>
  <c r="V523" i="1"/>
  <c r="W523" i="1"/>
  <c r="X523" i="1"/>
  <c r="U524" i="1"/>
  <c r="V524" i="1"/>
  <c r="W524" i="1"/>
  <c r="X524" i="1"/>
  <c r="U525" i="1"/>
  <c r="V525" i="1"/>
  <c r="W525" i="1"/>
  <c r="X525" i="1"/>
  <c r="U526" i="1"/>
  <c r="V526" i="1"/>
  <c r="W526" i="1"/>
  <c r="X526" i="1"/>
  <c r="U527" i="1"/>
  <c r="V527" i="1"/>
  <c r="W527" i="1"/>
  <c r="X527" i="1"/>
  <c r="U528" i="1"/>
  <c r="V528" i="1"/>
  <c r="W528" i="1"/>
  <c r="X528" i="1"/>
  <c r="U529" i="1"/>
  <c r="V529" i="1"/>
  <c r="W529" i="1"/>
  <c r="X529" i="1"/>
  <c r="U530" i="1"/>
  <c r="V530" i="1"/>
  <c r="W530" i="1"/>
  <c r="X530" i="1"/>
  <c r="U531" i="1"/>
  <c r="V531" i="1"/>
  <c r="W531" i="1"/>
  <c r="X531" i="1"/>
  <c r="U532" i="1"/>
  <c r="V532" i="1"/>
  <c r="W532" i="1"/>
  <c r="X532" i="1"/>
  <c r="U533" i="1"/>
  <c r="V533" i="1"/>
  <c r="W533" i="1"/>
  <c r="X533" i="1"/>
  <c r="U534" i="1"/>
  <c r="V534" i="1"/>
  <c r="W534" i="1"/>
  <c r="X534" i="1"/>
  <c r="U535" i="1"/>
  <c r="V535" i="1"/>
  <c r="W535" i="1"/>
  <c r="X535" i="1"/>
  <c r="U536" i="1"/>
  <c r="V536" i="1"/>
  <c r="W536" i="1"/>
  <c r="X536" i="1"/>
  <c r="U537" i="1"/>
  <c r="V537" i="1"/>
  <c r="W537" i="1"/>
  <c r="X537" i="1"/>
  <c r="U538" i="1"/>
  <c r="V538" i="1"/>
  <c r="W538" i="1"/>
  <c r="X538" i="1"/>
  <c r="U539" i="1"/>
  <c r="V539" i="1"/>
  <c r="W539" i="1"/>
  <c r="X539" i="1"/>
  <c r="U540" i="1"/>
  <c r="V540" i="1"/>
  <c r="W540" i="1"/>
  <c r="X540" i="1"/>
  <c r="U541" i="1"/>
  <c r="V541" i="1"/>
  <c r="W541" i="1"/>
  <c r="X541" i="1"/>
  <c r="U542" i="1"/>
  <c r="V542" i="1"/>
  <c r="W542" i="1"/>
  <c r="X542" i="1"/>
  <c r="U543" i="1"/>
  <c r="V543" i="1"/>
  <c r="W543" i="1"/>
  <c r="X543" i="1"/>
  <c r="U544" i="1"/>
  <c r="V544" i="1"/>
  <c r="W544" i="1"/>
  <c r="X544" i="1"/>
  <c r="U545" i="1"/>
  <c r="V545" i="1"/>
  <c r="W545" i="1"/>
  <c r="X545" i="1"/>
  <c r="U546" i="1"/>
  <c r="V546" i="1"/>
  <c r="W546" i="1"/>
  <c r="X546" i="1"/>
  <c r="U547" i="1"/>
  <c r="V547" i="1"/>
  <c r="W547" i="1"/>
  <c r="X547" i="1"/>
  <c r="U548" i="1"/>
  <c r="V548" i="1"/>
  <c r="W548" i="1"/>
  <c r="X548" i="1"/>
  <c r="U549" i="1"/>
  <c r="V549" i="1"/>
  <c r="W549" i="1"/>
  <c r="X549" i="1"/>
  <c r="U550" i="1"/>
  <c r="V550" i="1"/>
  <c r="W550" i="1"/>
  <c r="X550" i="1"/>
  <c r="U551" i="1"/>
  <c r="V551" i="1"/>
  <c r="W551" i="1"/>
  <c r="X551" i="1"/>
  <c r="U552" i="1"/>
  <c r="V552" i="1"/>
  <c r="W552" i="1"/>
  <c r="X552" i="1"/>
  <c r="U553" i="1"/>
  <c r="V553" i="1"/>
  <c r="W553" i="1"/>
  <c r="X553" i="1"/>
  <c r="U554" i="1"/>
  <c r="V554" i="1"/>
  <c r="W554" i="1"/>
  <c r="X554" i="1"/>
  <c r="U555" i="1"/>
  <c r="V555" i="1"/>
  <c r="W555" i="1"/>
  <c r="X555" i="1"/>
  <c r="U556" i="1"/>
  <c r="V556" i="1"/>
  <c r="W556" i="1"/>
  <c r="X556" i="1"/>
  <c r="U557" i="1"/>
  <c r="V557" i="1"/>
  <c r="W557" i="1"/>
  <c r="X557" i="1"/>
  <c r="U558" i="1"/>
  <c r="V558" i="1"/>
  <c r="W558" i="1"/>
  <c r="X558" i="1"/>
  <c r="U559" i="1"/>
  <c r="V559" i="1"/>
  <c r="W559" i="1"/>
  <c r="X559" i="1"/>
  <c r="U560" i="1"/>
  <c r="V560" i="1"/>
  <c r="W560" i="1"/>
  <c r="X560" i="1"/>
  <c r="U561" i="1"/>
  <c r="V561" i="1"/>
  <c r="W561" i="1"/>
  <c r="X561" i="1"/>
  <c r="U562" i="1"/>
  <c r="V562" i="1"/>
  <c r="W562" i="1"/>
  <c r="X562" i="1"/>
  <c r="U563" i="1"/>
  <c r="V563" i="1"/>
  <c r="W563" i="1"/>
  <c r="X563" i="1"/>
  <c r="U564" i="1"/>
  <c r="V564" i="1"/>
  <c r="W564" i="1"/>
  <c r="X564" i="1"/>
  <c r="U565" i="1"/>
  <c r="V565" i="1"/>
  <c r="W565" i="1"/>
  <c r="X565" i="1"/>
  <c r="U566" i="1"/>
  <c r="V566" i="1"/>
  <c r="W566" i="1"/>
  <c r="X566" i="1"/>
  <c r="U567" i="1"/>
  <c r="V567" i="1"/>
  <c r="W567" i="1"/>
  <c r="X567" i="1"/>
  <c r="U568" i="1"/>
  <c r="V568" i="1"/>
  <c r="W568" i="1"/>
  <c r="X568" i="1"/>
  <c r="U569" i="1"/>
  <c r="V569" i="1"/>
  <c r="W569" i="1"/>
  <c r="X569" i="1"/>
  <c r="U570" i="1"/>
  <c r="V570" i="1"/>
  <c r="W570" i="1"/>
  <c r="X570" i="1"/>
  <c r="U571" i="1"/>
  <c r="V571" i="1"/>
  <c r="W571" i="1"/>
  <c r="X571" i="1"/>
  <c r="U572" i="1"/>
  <c r="V572" i="1"/>
  <c r="W572" i="1"/>
  <c r="X572" i="1"/>
  <c r="U573" i="1"/>
  <c r="V573" i="1"/>
  <c r="W573" i="1"/>
  <c r="X573" i="1"/>
  <c r="U574" i="1"/>
  <c r="V574" i="1"/>
  <c r="W574" i="1"/>
  <c r="X574" i="1"/>
  <c r="U575" i="1"/>
  <c r="V575" i="1"/>
  <c r="W575" i="1"/>
  <c r="X575" i="1"/>
  <c r="U576" i="1"/>
  <c r="V576" i="1"/>
  <c r="W576" i="1"/>
  <c r="X576" i="1"/>
  <c r="U577" i="1"/>
  <c r="V577" i="1"/>
  <c r="W577" i="1"/>
  <c r="X577" i="1"/>
  <c r="U578" i="1"/>
  <c r="V578" i="1"/>
  <c r="W578" i="1"/>
  <c r="X578" i="1"/>
  <c r="U579" i="1"/>
  <c r="V579" i="1"/>
  <c r="W579" i="1"/>
  <c r="X579" i="1"/>
  <c r="U580" i="1"/>
  <c r="V580" i="1"/>
  <c r="W580" i="1"/>
  <c r="X580" i="1"/>
  <c r="U581" i="1"/>
  <c r="V581" i="1"/>
  <c r="W581" i="1"/>
  <c r="X581" i="1"/>
  <c r="U582" i="1"/>
  <c r="V582" i="1"/>
  <c r="W582" i="1"/>
  <c r="X582" i="1"/>
  <c r="U583" i="1"/>
  <c r="V583" i="1"/>
  <c r="W583" i="1"/>
  <c r="X583" i="1"/>
  <c r="U584" i="1"/>
  <c r="V584" i="1"/>
  <c r="W584" i="1"/>
  <c r="X584" i="1"/>
  <c r="U585" i="1"/>
  <c r="V585" i="1"/>
  <c r="W585" i="1"/>
  <c r="X585" i="1"/>
  <c r="U586" i="1"/>
  <c r="V586" i="1"/>
  <c r="W586" i="1"/>
  <c r="X586" i="1"/>
  <c r="U587" i="1"/>
  <c r="V587" i="1"/>
  <c r="W587" i="1"/>
  <c r="X587" i="1"/>
  <c r="U588" i="1"/>
  <c r="V588" i="1"/>
  <c r="W588" i="1"/>
  <c r="X588" i="1"/>
  <c r="U589" i="1"/>
  <c r="V589" i="1"/>
  <c r="W589" i="1"/>
  <c r="X589" i="1"/>
  <c r="U590" i="1"/>
  <c r="V590" i="1"/>
  <c r="W590" i="1"/>
  <c r="X590" i="1"/>
  <c r="U591" i="1"/>
  <c r="V591" i="1"/>
  <c r="W591" i="1"/>
  <c r="X591" i="1"/>
  <c r="U592" i="1"/>
  <c r="V592" i="1"/>
  <c r="W592" i="1"/>
  <c r="X592" i="1"/>
  <c r="U593" i="1"/>
  <c r="V593" i="1"/>
  <c r="W593" i="1"/>
  <c r="X593" i="1"/>
  <c r="U594" i="1"/>
  <c r="V594" i="1"/>
  <c r="W594" i="1"/>
  <c r="X594" i="1"/>
  <c r="U595" i="1"/>
  <c r="V595" i="1"/>
  <c r="W595" i="1"/>
  <c r="X595" i="1"/>
  <c r="U596" i="1"/>
  <c r="V596" i="1"/>
  <c r="W596" i="1"/>
  <c r="X596" i="1"/>
  <c r="U597" i="1"/>
  <c r="V597" i="1"/>
  <c r="W597" i="1"/>
  <c r="X597" i="1"/>
  <c r="U598" i="1"/>
  <c r="V598" i="1"/>
  <c r="W598" i="1"/>
  <c r="X598" i="1"/>
  <c r="U599" i="1"/>
  <c r="V599" i="1"/>
  <c r="W599" i="1"/>
  <c r="X599" i="1"/>
  <c r="U600" i="1"/>
  <c r="V600" i="1"/>
  <c r="W600" i="1"/>
  <c r="X600" i="1"/>
  <c r="U601" i="1"/>
  <c r="V601" i="1"/>
  <c r="W601" i="1"/>
  <c r="X601" i="1"/>
  <c r="U602" i="1"/>
  <c r="V602" i="1"/>
  <c r="W602" i="1"/>
  <c r="X602" i="1"/>
  <c r="U603" i="1"/>
  <c r="V603" i="1"/>
  <c r="W603" i="1"/>
  <c r="X603" i="1"/>
  <c r="U604" i="1"/>
  <c r="V604" i="1"/>
  <c r="W604" i="1"/>
  <c r="X604" i="1"/>
  <c r="U605" i="1"/>
  <c r="V605" i="1"/>
  <c r="W605" i="1"/>
  <c r="X605" i="1"/>
  <c r="U606" i="1"/>
  <c r="V606" i="1"/>
  <c r="W606" i="1"/>
  <c r="X606" i="1"/>
  <c r="U607" i="1"/>
  <c r="V607" i="1"/>
  <c r="W607" i="1"/>
  <c r="X607" i="1"/>
  <c r="U608" i="1"/>
  <c r="V608" i="1"/>
  <c r="W608" i="1"/>
  <c r="X608" i="1"/>
  <c r="U609" i="1"/>
  <c r="V609" i="1"/>
  <c r="W609" i="1"/>
  <c r="X609" i="1"/>
  <c r="U610" i="1"/>
  <c r="V610" i="1"/>
  <c r="W610" i="1"/>
  <c r="X610" i="1"/>
  <c r="U611" i="1"/>
  <c r="V611" i="1"/>
  <c r="W611" i="1"/>
  <c r="X611" i="1"/>
  <c r="U612" i="1"/>
  <c r="V612" i="1"/>
  <c r="W612" i="1"/>
  <c r="X612" i="1"/>
  <c r="U613" i="1"/>
  <c r="V613" i="1"/>
  <c r="W613" i="1"/>
  <c r="X613" i="1"/>
  <c r="U614" i="1"/>
  <c r="V614" i="1"/>
  <c r="W614" i="1"/>
  <c r="X614" i="1"/>
  <c r="U615" i="1"/>
  <c r="V615" i="1"/>
  <c r="W615" i="1"/>
  <c r="X615" i="1"/>
  <c r="U616" i="1"/>
  <c r="V616" i="1"/>
  <c r="W616" i="1"/>
  <c r="X616" i="1"/>
  <c r="U617" i="1"/>
  <c r="V617" i="1"/>
  <c r="W617" i="1"/>
  <c r="X617" i="1"/>
  <c r="U618" i="1"/>
  <c r="V618" i="1"/>
  <c r="W618" i="1"/>
  <c r="X618" i="1"/>
  <c r="U619" i="1"/>
  <c r="V619" i="1"/>
  <c r="W619" i="1"/>
  <c r="X619" i="1"/>
  <c r="U620" i="1"/>
  <c r="V620" i="1"/>
  <c r="W620" i="1"/>
  <c r="X620" i="1"/>
  <c r="U621" i="1"/>
  <c r="V621" i="1"/>
  <c r="W621" i="1"/>
  <c r="X621" i="1"/>
  <c r="U622" i="1"/>
  <c r="V622" i="1"/>
  <c r="W622" i="1"/>
  <c r="X622" i="1"/>
  <c r="U623" i="1"/>
  <c r="V623" i="1"/>
  <c r="W623" i="1"/>
  <c r="X623" i="1"/>
  <c r="U624" i="1"/>
  <c r="V624" i="1"/>
  <c r="W624" i="1"/>
  <c r="X624" i="1"/>
  <c r="U625" i="1"/>
  <c r="V625" i="1"/>
  <c r="W625" i="1"/>
  <c r="X625" i="1"/>
  <c r="U626" i="1"/>
  <c r="V626" i="1"/>
  <c r="W626" i="1"/>
  <c r="X626" i="1"/>
  <c r="U627" i="1"/>
  <c r="V627" i="1"/>
  <c r="W627" i="1"/>
  <c r="X627" i="1"/>
  <c r="U628" i="1"/>
  <c r="V628" i="1"/>
  <c r="W628" i="1"/>
  <c r="X628" i="1"/>
  <c r="U629" i="1"/>
  <c r="V629" i="1"/>
  <c r="W629" i="1"/>
  <c r="X629" i="1"/>
  <c r="U630" i="1"/>
  <c r="V630" i="1"/>
  <c r="W630" i="1"/>
  <c r="X630" i="1"/>
  <c r="U631" i="1"/>
  <c r="V631" i="1"/>
  <c r="W631" i="1"/>
  <c r="X631" i="1"/>
  <c r="U632" i="1"/>
  <c r="V632" i="1"/>
  <c r="W632" i="1"/>
  <c r="X632" i="1"/>
  <c r="U633" i="1"/>
  <c r="V633" i="1"/>
  <c r="W633" i="1"/>
  <c r="X633" i="1"/>
  <c r="U634" i="1"/>
  <c r="V634" i="1"/>
  <c r="W634" i="1"/>
  <c r="X634" i="1"/>
  <c r="U635" i="1"/>
  <c r="V635" i="1"/>
  <c r="W635" i="1"/>
  <c r="X635" i="1"/>
  <c r="U636" i="1"/>
  <c r="V636" i="1"/>
  <c r="W636" i="1"/>
  <c r="X636" i="1"/>
  <c r="U637" i="1"/>
  <c r="V637" i="1"/>
  <c r="W637" i="1"/>
  <c r="X637" i="1"/>
  <c r="U638" i="1"/>
  <c r="V638" i="1"/>
  <c r="W638" i="1"/>
  <c r="X638" i="1"/>
  <c r="U639" i="1"/>
  <c r="V639" i="1"/>
  <c r="W639" i="1"/>
  <c r="X639" i="1"/>
  <c r="U640" i="1"/>
  <c r="V640" i="1"/>
  <c r="W640" i="1"/>
  <c r="X640" i="1"/>
  <c r="U641" i="1"/>
  <c r="V641" i="1"/>
  <c r="W641" i="1"/>
  <c r="X641" i="1"/>
  <c r="U642" i="1"/>
  <c r="V642" i="1"/>
  <c r="W642" i="1"/>
  <c r="X642" i="1"/>
  <c r="U643" i="1"/>
  <c r="V643" i="1"/>
  <c r="W643" i="1"/>
  <c r="X643" i="1"/>
  <c r="U644" i="1"/>
  <c r="V644" i="1"/>
  <c r="W644" i="1"/>
  <c r="X644" i="1"/>
  <c r="U645" i="1"/>
  <c r="V645" i="1"/>
  <c r="W645" i="1"/>
  <c r="X645" i="1"/>
  <c r="U646" i="1"/>
  <c r="V646" i="1"/>
  <c r="W646" i="1"/>
  <c r="X646" i="1"/>
  <c r="U647" i="1"/>
  <c r="V647" i="1"/>
  <c r="W647" i="1"/>
  <c r="X647" i="1"/>
  <c r="U648" i="1"/>
  <c r="V648" i="1"/>
  <c r="W648" i="1"/>
  <c r="X648" i="1"/>
  <c r="U649" i="1"/>
  <c r="V649" i="1"/>
  <c r="W649" i="1"/>
  <c r="X649" i="1"/>
  <c r="U650" i="1"/>
  <c r="V650" i="1"/>
  <c r="W650" i="1"/>
  <c r="X650" i="1"/>
  <c r="U651" i="1"/>
  <c r="V651" i="1"/>
  <c r="W651" i="1"/>
  <c r="X651" i="1"/>
  <c r="U652" i="1"/>
  <c r="V652" i="1"/>
  <c r="W652" i="1"/>
  <c r="X652" i="1"/>
  <c r="U653" i="1"/>
  <c r="V653" i="1"/>
  <c r="W653" i="1"/>
  <c r="X653" i="1"/>
  <c r="U654" i="1"/>
  <c r="V654" i="1"/>
  <c r="W654" i="1"/>
  <c r="X654" i="1"/>
  <c r="U655" i="1"/>
  <c r="V655" i="1"/>
  <c r="W655" i="1"/>
  <c r="X655" i="1"/>
  <c r="U656" i="1"/>
  <c r="V656" i="1"/>
  <c r="W656" i="1"/>
  <c r="X656" i="1"/>
  <c r="U657" i="1"/>
  <c r="V657" i="1"/>
  <c r="W657" i="1"/>
  <c r="X657" i="1"/>
  <c r="U658" i="1"/>
  <c r="V658" i="1"/>
  <c r="W658" i="1"/>
  <c r="X658" i="1"/>
  <c r="U659" i="1"/>
  <c r="V659" i="1"/>
  <c r="W659" i="1"/>
  <c r="X659" i="1"/>
  <c r="U660" i="1"/>
  <c r="V660" i="1"/>
  <c r="W660" i="1"/>
  <c r="X660" i="1"/>
  <c r="U661" i="1"/>
  <c r="V661" i="1"/>
  <c r="W661" i="1"/>
  <c r="X661" i="1"/>
  <c r="U662" i="1"/>
  <c r="V662" i="1"/>
  <c r="W662" i="1"/>
  <c r="X662" i="1"/>
  <c r="U663" i="1"/>
  <c r="V663" i="1"/>
  <c r="W663" i="1"/>
  <c r="X663" i="1"/>
  <c r="U664" i="1"/>
  <c r="V664" i="1"/>
  <c r="W664" i="1"/>
  <c r="X664" i="1"/>
  <c r="U665" i="1"/>
  <c r="V665" i="1"/>
  <c r="W665" i="1"/>
  <c r="X665" i="1"/>
  <c r="U666" i="1"/>
  <c r="V666" i="1"/>
  <c r="W666" i="1"/>
  <c r="X666" i="1"/>
  <c r="U667" i="1"/>
  <c r="V667" i="1"/>
  <c r="W667" i="1"/>
  <c r="X667" i="1"/>
  <c r="U668" i="1"/>
  <c r="V668" i="1"/>
  <c r="W668" i="1"/>
  <c r="X668" i="1"/>
  <c r="U669" i="1"/>
  <c r="V669" i="1"/>
  <c r="W669" i="1"/>
  <c r="X669" i="1"/>
  <c r="U670" i="1"/>
  <c r="V670" i="1"/>
  <c r="W670" i="1"/>
  <c r="X670" i="1"/>
  <c r="U671" i="1"/>
  <c r="V671" i="1"/>
  <c r="W671" i="1"/>
  <c r="X671" i="1"/>
  <c r="U672" i="1"/>
  <c r="V672" i="1"/>
  <c r="W672" i="1"/>
  <c r="X672" i="1"/>
  <c r="U673" i="1"/>
  <c r="V673" i="1"/>
  <c r="W673" i="1"/>
  <c r="X673" i="1"/>
  <c r="U674" i="1"/>
  <c r="V674" i="1"/>
  <c r="W674" i="1"/>
  <c r="X674" i="1"/>
  <c r="U675" i="1"/>
  <c r="V675" i="1"/>
  <c r="W675" i="1"/>
  <c r="X675" i="1"/>
  <c r="U676" i="1"/>
  <c r="V676" i="1"/>
  <c r="W676" i="1"/>
  <c r="X676" i="1"/>
  <c r="U677" i="1"/>
  <c r="V677" i="1"/>
  <c r="W677" i="1"/>
  <c r="X677" i="1"/>
  <c r="U678" i="1"/>
  <c r="V678" i="1"/>
  <c r="W678" i="1"/>
  <c r="X678" i="1"/>
  <c r="U679" i="1"/>
  <c r="V679" i="1"/>
  <c r="W679" i="1"/>
  <c r="X679" i="1"/>
  <c r="U680" i="1"/>
  <c r="V680" i="1"/>
  <c r="W680" i="1"/>
  <c r="X680" i="1"/>
  <c r="U681" i="1"/>
  <c r="V681" i="1"/>
  <c r="W681" i="1"/>
  <c r="X681" i="1"/>
  <c r="U682" i="1"/>
  <c r="V682" i="1"/>
  <c r="W682" i="1"/>
  <c r="X682" i="1"/>
  <c r="U683" i="1"/>
  <c r="V683" i="1"/>
  <c r="W683" i="1"/>
  <c r="X683" i="1"/>
  <c r="U684" i="1"/>
  <c r="V684" i="1"/>
  <c r="W684" i="1"/>
  <c r="X684" i="1"/>
  <c r="U685" i="1"/>
  <c r="V685" i="1"/>
  <c r="W685" i="1"/>
  <c r="X685" i="1"/>
  <c r="U686" i="1"/>
  <c r="V686" i="1"/>
  <c r="W686" i="1"/>
  <c r="X686" i="1"/>
  <c r="U687" i="1"/>
  <c r="V687" i="1"/>
  <c r="W687" i="1"/>
  <c r="X687" i="1"/>
  <c r="U688" i="1"/>
  <c r="V688" i="1"/>
  <c r="W688" i="1"/>
  <c r="X688" i="1"/>
  <c r="U689" i="1"/>
  <c r="V689" i="1"/>
  <c r="W689" i="1"/>
  <c r="X689" i="1"/>
  <c r="U690" i="1"/>
  <c r="V690" i="1"/>
  <c r="W690" i="1"/>
  <c r="X690" i="1"/>
  <c r="U691" i="1"/>
  <c r="V691" i="1"/>
  <c r="W691" i="1"/>
  <c r="X691" i="1"/>
  <c r="U692" i="1"/>
  <c r="V692" i="1"/>
  <c r="W692" i="1"/>
  <c r="X692" i="1"/>
  <c r="U693" i="1"/>
  <c r="V693" i="1"/>
  <c r="W693" i="1"/>
  <c r="X693" i="1"/>
  <c r="U694" i="1"/>
  <c r="V694" i="1"/>
  <c r="W694" i="1"/>
  <c r="X694" i="1"/>
  <c r="U695" i="1"/>
  <c r="V695" i="1"/>
  <c r="W695" i="1"/>
  <c r="X695" i="1"/>
  <c r="U696" i="1"/>
  <c r="V696" i="1"/>
  <c r="W696" i="1"/>
  <c r="X696" i="1"/>
  <c r="U697" i="1"/>
  <c r="V697" i="1"/>
  <c r="W697" i="1"/>
  <c r="X697" i="1"/>
  <c r="U698" i="1"/>
  <c r="V698" i="1"/>
  <c r="W698" i="1"/>
  <c r="X698" i="1"/>
  <c r="U699" i="1"/>
  <c r="V699" i="1"/>
  <c r="W699" i="1"/>
  <c r="X699" i="1"/>
  <c r="U700" i="1"/>
  <c r="V700" i="1"/>
  <c r="W700" i="1"/>
  <c r="X700" i="1"/>
  <c r="U701" i="1"/>
  <c r="V701" i="1"/>
  <c r="W701" i="1"/>
  <c r="X701" i="1"/>
  <c r="U702" i="1"/>
  <c r="V702" i="1"/>
  <c r="W702" i="1"/>
  <c r="X702" i="1"/>
  <c r="U703" i="1"/>
  <c r="V703" i="1"/>
  <c r="W703" i="1"/>
  <c r="X703" i="1"/>
  <c r="U704" i="1"/>
  <c r="V704" i="1"/>
  <c r="W704" i="1"/>
  <c r="X704" i="1"/>
  <c r="U705" i="1"/>
  <c r="V705" i="1"/>
  <c r="W705" i="1"/>
  <c r="X705" i="1"/>
  <c r="U706" i="1"/>
  <c r="V706" i="1"/>
  <c r="W706" i="1"/>
  <c r="X706" i="1"/>
  <c r="U707" i="1"/>
  <c r="V707" i="1"/>
  <c r="W707" i="1"/>
  <c r="X707" i="1"/>
  <c r="U708" i="1"/>
  <c r="V708" i="1"/>
  <c r="W708" i="1"/>
  <c r="X708" i="1"/>
  <c r="U709" i="1"/>
  <c r="V709" i="1"/>
  <c r="W709" i="1"/>
  <c r="X709" i="1"/>
  <c r="U710" i="1"/>
  <c r="V710" i="1"/>
  <c r="W710" i="1"/>
  <c r="X710" i="1"/>
  <c r="U711" i="1"/>
  <c r="V711" i="1"/>
  <c r="W711" i="1"/>
  <c r="X711" i="1"/>
  <c r="U712" i="1"/>
  <c r="V712" i="1"/>
  <c r="W712" i="1"/>
  <c r="X712" i="1"/>
  <c r="U713" i="1"/>
  <c r="V713" i="1"/>
  <c r="W713" i="1"/>
  <c r="X713" i="1"/>
  <c r="U714" i="1"/>
  <c r="V714" i="1"/>
  <c r="W714" i="1"/>
  <c r="X714" i="1"/>
  <c r="U715" i="1"/>
  <c r="V715" i="1"/>
  <c r="W715" i="1"/>
  <c r="X715" i="1"/>
  <c r="U716" i="1"/>
  <c r="V716" i="1"/>
  <c r="W716" i="1"/>
  <c r="X716" i="1"/>
  <c r="U717" i="1"/>
  <c r="V717" i="1"/>
  <c r="W717" i="1"/>
  <c r="X717" i="1"/>
  <c r="U718" i="1"/>
  <c r="V718" i="1"/>
  <c r="W718" i="1"/>
  <c r="X718" i="1"/>
  <c r="U719" i="1"/>
  <c r="V719" i="1"/>
  <c r="W719" i="1"/>
  <c r="X719" i="1"/>
  <c r="U720" i="1"/>
  <c r="V720" i="1"/>
  <c r="W720" i="1"/>
  <c r="X720" i="1"/>
  <c r="U721" i="1"/>
  <c r="V721" i="1"/>
  <c r="W721" i="1"/>
  <c r="X721" i="1"/>
  <c r="U722" i="1"/>
  <c r="V722" i="1"/>
  <c r="W722" i="1"/>
  <c r="X722" i="1"/>
  <c r="U723" i="1"/>
  <c r="V723" i="1"/>
  <c r="W723" i="1"/>
  <c r="X723" i="1"/>
  <c r="U724" i="1"/>
  <c r="V724" i="1"/>
  <c r="W724" i="1"/>
  <c r="X724" i="1"/>
  <c r="U725" i="1"/>
  <c r="V725" i="1"/>
  <c r="W725" i="1"/>
  <c r="X725" i="1"/>
  <c r="U726" i="1"/>
  <c r="V726" i="1"/>
  <c r="W726" i="1"/>
  <c r="X726" i="1"/>
  <c r="U727" i="1"/>
  <c r="V727" i="1"/>
  <c r="W727" i="1"/>
  <c r="X727" i="1"/>
  <c r="U728" i="1"/>
  <c r="V728" i="1"/>
  <c r="W728" i="1"/>
  <c r="X728" i="1"/>
  <c r="U729" i="1"/>
  <c r="V729" i="1"/>
  <c r="W729" i="1"/>
  <c r="X729" i="1"/>
  <c r="U730" i="1"/>
  <c r="V730" i="1"/>
  <c r="W730" i="1"/>
  <c r="X730" i="1"/>
  <c r="U731" i="1"/>
  <c r="V731" i="1"/>
  <c r="W731" i="1"/>
  <c r="X731" i="1"/>
  <c r="U732" i="1"/>
  <c r="V732" i="1"/>
  <c r="W732" i="1"/>
  <c r="X732" i="1"/>
  <c r="U733" i="1"/>
  <c r="V733" i="1"/>
  <c r="W733" i="1"/>
  <c r="X733" i="1"/>
  <c r="U734" i="1"/>
  <c r="V734" i="1"/>
  <c r="W734" i="1"/>
  <c r="X734" i="1"/>
  <c r="U735" i="1"/>
  <c r="V735" i="1"/>
  <c r="W735" i="1"/>
  <c r="X735" i="1"/>
  <c r="U736" i="1"/>
  <c r="V736" i="1"/>
  <c r="W736" i="1"/>
  <c r="X736" i="1"/>
  <c r="U737" i="1"/>
  <c r="V737" i="1"/>
  <c r="W737" i="1"/>
  <c r="X737" i="1"/>
  <c r="U738" i="1"/>
  <c r="V738" i="1"/>
  <c r="W738" i="1"/>
  <c r="X738" i="1"/>
  <c r="U739" i="1"/>
  <c r="V739" i="1"/>
  <c r="W739" i="1"/>
  <c r="X739" i="1"/>
  <c r="U740" i="1"/>
  <c r="V740" i="1"/>
  <c r="W740" i="1"/>
  <c r="X740" i="1"/>
  <c r="U741" i="1"/>
  <c r="V741" i="1"/>
  <c r="W741" i="1"/>
  <c r="X741" i="1"/>
  <c r="U742" i="1"/>
  <c r="V742" i="1"/>
  <c r="W742" i="1"/>
  <c r="X742" i="1"/>
  <c r="U743" i="1"/>
  <c r="V743" i="1"/>
  <c r="W743" i="1"/>
  <c r="X743" i="1"/>
  <c r="U744" i="1"/>
  <c r="V744" i="1"/>
  <c r="W744" i="1"/>
  <c r="X744" i="1"/>
  <c r="U745" i="1"/>
  <c r="V745" i="1"/>
  <c r="W745" i="1"/>
  <c r="X745" i="1"/>
  <c r="U746" i="1"/>
  <c r="V746" i="1"/>
  <c r="W746" i="1"/>
  <c r="X746" i="1"/>
  <c r="U747" i="1"/>
  <c r="V747" i="1"/>
  <c r="W747" i="1"/>
  <c r="X747" i="1"/>
  <c r="U748" i="1"/>
  <c r="V748" i="1"/>
  <c r="W748" i="1"/>
  <c r="X748" i="1"/>
  <c r="U749" i="1"/>
  <c r="V749" i="1"/>
  <c r="W749" i="1"/>
  <c r="X749" i="1"/>
  <c r="U750" i="1"/>
  <c r="V750" i="1"/>
  <c r="W750" i="1"/>
  <c r="X750" i="1"/>
  <c r="U751" i="1"/>
  <c r="V751" i="1"/>
  <c r="W751" i="1"/>
  <c r="X751" i="1"/>
  <c r="U752" i="1"/>
  <c r="V752" i="1"/>
  <c r="W752" i="1"/>
  <c r="X752" i="1"/>
  <c r="U753" i="1"/>
  <c r="V753" i="1"/>
  <c r="W753" i="1"/>
  <c r="X753" i="1"/>
  <c r="U754" i="1"/>
  <c r="V754" i="1"/>
  <c r="W754" i="1"/>
  <c r="X754" i="1"/>
  <c r="U755" i="1"/>
  <c r="V755" i="1"/>
  <c r="W755" i="1"/>
  <c r="X755" i="1"/>
  <c r="U756" i="1"/>
  <c r="V756" i="1"/>
  <c r="W756" i="1"/>
  <c r="X756" i="1"/>
  <c r="U757" i="1"/>
  <c r="V757" i="1"/>
  <c r="W757" i="1"/>
  <c r="X757" i="1"/>
  <c r="U758" i="1"/>
  <c r="V758" i="1"/>
  <c r="W758" i="1"/>
  <c r="X758" i="1"/>
  <c r="U759" i="1"/>
  <c r="V759" i="1"/>
  <c r="W759" i="1"/>
  <c r="X759" i="1"/>
  <c r="U760" i="1"/>
  <c r="V760" i="1"/>
  <c r="W760" i="1"/>
  <c r="X760" i="1"/>
  <c r="U761" i="1"/>
  <c r="V761" i="1"/>
  <c r="W761" i="1"/>
  <c r="X761" i="1"/>
  <c r="U762" i="1"/>
  <c r="V762" i="1"/>
  <c r="W762" i="1"/>
  <c r="X762" i="1"/>
  <c r="U763" i="1"/>
  <c r="V763" i="1"/>
  <c r="W763" i="1"/>
  <c r="X763" i="1"/>
  <c r="U764" i="1"/>
  <c r="V764" i="1"/>
  <c r="W764" i="1"/>
  <c r="X764" i="1"/>
  <c r="U765" i="1"/>
  <c r="V765" i="1"/>
  <c r="W765" i="1"/>
  <c r="X765" i="1"/>
  <c r="U766" i="1"/>
  <c r="V766" i="1"/>
  <c r="W766" i="1"/>
  <c r="X766" i="1"/>
  <c r="U767" i="1"/>
  <c r="V767" i="1"/>
  <c r="W767" i="1"/>
  <c r="X767" i="1"/>
  <c r="U768" i="1"/>
  <c r="V768" i="1"/>
  <c r="W768" i="1"/>
  <c r="X768" i="1"/>
  <c r="U769" i="1"/>
  <c r="V769" i="1"/>
  <c r="W769" i="1"/>
  <c r="X769" i="1"/>
  <c r="U770" i="1"/>
  <c r="V770" i="1"/>
  <c r="W770" i="1"/>
  <c r="X770" i="1"/>
  <c r="U771" i="1"/>
  <c r="V771" i="1"/>
  <c r="W771" i="1"/>
  <c r="X771" i="1"/>
  <c r="U772" i="1"/>
  <c r="V772" i="1"/>
  <c r="W772" i="1"/>
  <c r="X772" i="1"/>
  <c r="U773" i="1"/>
  <c r="V773" i="1"/>
  <c r="W773" i="1"/>
  <c r="X773" i="1"/>
  <c r="U774" i="1"/>
  <c r="V774" i="1"/>
  <c r="W774" i="1"/>
  <c r="X774" i="1"/>
  <c r="U775" i="1"/>
  <c r="V775" i="1"/>
  <c r="W775" i="1"/>
  <c r="X775" i="1"/>
  <c r="U776" i="1"/>
  <c r="V776" i="1"/>
  <c r="W776" i="1"/>
  <c r="X776" i="1"/>
  <c r="U777" i="1"/>
  <c r="V777" i="1"/>
  <c r="W777" i="1"/>
  <c r="X777" i="1"/>
  <c r="U778" i="1"/>
  <c r="V778" i="1"/>
  <c r="W778" i="1"/>
  <c r="X778" i="1"/>
  <c r="U779" i="1"/>
  <c r="V779" i="1"/>
  <c r="W779" i="1"/>
  <c r="X779" i="1"/>
  <c r="U780" i="1"/>
  <c r="V780" i="1"/>
  <c r="W780" i="1"/>
  <c r="X780" i="1"/>
  <c r="U781" i="1"/>
  <c r="V781" i="1"/>
  <c r="W781" i="1"/>
  <c r="X781" i="1"/>
  <c r="U782" i="1"/>
  <c r="V782" i="1"/>
  <c r="W782" i="1"/>
  <c r="X782" i="1"/>
  <c r="U783" i="1"/>
  <c r="V783" i="1"/>
  <c r="W783" i="1"/>
  <c r="X783" i="1"/>
  <c r="U784" i="1"/>
  <c r="V784" i="1"/>
  <c r="W784" i="1"/>
  <c r="X784" i="1"/>
  <c r="U785" i="1"/>
  <c r="V785" i="1"/>
  <c r="W785" i="1"/>
  <c r="X785" i="1"/>
  <c r="U786" i="1"/>
  <c r="V786" i="1"/>
  <c r="W786" i="1"/>
  <c r="X786" i="1"/>
  <c r="U787" i="1"/>
  <c r="V787" i="1"/>
  <c r="W787" i="1"/>
  <c r="X787" i="1"/>
  <c r="U788" i="1"/>
  <c r="V788" i="1"/>
  <c r="W788" i="1"/>
  <c r="X788" i="1"/>
  <c r="U789" i="1"/>
  <c r="V789" i="1"/>
  <c r="W789" i="1"/>
  <c r="X789" i="1"/>
  <c r="U790" i="1"/>
  <c r="V790" i="1"/>
  <c r="W790" i="1"/>
  <c r="X790" i="1"/>
  <c r="U791" i="1"/>
  <c r="V791" i="1"/>
  <c r="W791" i="1"/>
  <c r="X791" i="1"/>
  <c r="U792" i="1"/>
  <c r="V792" i="1"/>
  <c r="W792" i="1"/>
  <c r="X792" i="1"/>
  <c r="U793" i="1"/>
  <c r="V793" i="1"/>
  <c r="W793" i="1"/>
  <c r="X793" i="1"/>
  <c r="U794" i="1"/>
  <c r="V794" i="1"/>
  <c r="W794" i="1"/>
  <c r="X794" i="1"/>
  <c r="U795" i="1"/>
  <c r="V795" i="1"/>
  <c r="W795" i="1"/>
  <c r="X795" i="1"/>
  <c r="U796" i="1"/>
  <c r="V796" i="1"/>
  <c r="W796" i="1"/>
  <c r="X796" i="1"/>
  <c r="U797" i="1"/>
  <c r="V797" i="1"/>
  <c r="W797" i="1"/>
  <c r="X797" i="1"/>
  <c r="U798" i="1"/>
  <c r="V798" i="1"/>
  <c r="W798" i="1"/>
  <c r="X798" i="1"/>
  <c r="U799" i="1"/>
  <c r="V799" i="1"/>
  <c r="W799" i="1"/>
  <c r="X799" i="1"/>
  <c r="U800" i="1"/>
  <c r="V800" i="1"/>
  <c r="W800" i="1"/>
  <c r="X800" i="1"/>
  <c r="U801" i="1"/>
  <c r="V801" i="1"/>
  <c r="W801" i="1"/>
  <c r="X801" i="1"/>
  <c r="U802" i="1"/>
  <c r="V802" i="1"/>
  <c r="W802" i="1"/>
  <c r="X802" i="1"/>
  <c r="U803" i="1"/>
  <c r="V803" i="1"/>
  <c r="W803" i="1"/>
  <c r="X803" i="1"/>
  <c r="U804" i="1"/>
  <c r="V804" i="1"/>
  <c r="W804" i="1"/>
  <c r="X804" i="1"/>
  <c r="U805" i="1"/>
  <c r="V805" i="1"/>
  <c r="W805" i="1"/>
  <c r="X805" i="1"/>
  <c r="U806" i="1"/>
  <c r="V806" i="1"/>
  <c r="W806" i="1"/>
  <c r="X806" i="1"/>
  <c r="U807" i="1"/>
  <c r="V807" i="1"/>
  <c r="W807" i="1"/>
  <c r="X807" i="1"/>
  <c r="U808" i="1"/>
  <c r="V808" i="1"/>
  <c r="W808" i="1"/>
  <c r="X808" i="1"/>
  <c r="U809" i="1"/>
  <c r="V809" i="1"/>
  <c r="W809" i="1"/>
  <c r="X809" i="1"/>
  <c r="U810" i="1"/>
  <c r="V810" i="1"/>
  <c r="W810" i="1"/>
  <c r="X810" i="1"/>
  <c r="U811" i="1"/>
  <c r="V811" i="1"/>
  <c r="W811" i="1"/>
  <c r="X811" i="1"/>
  <c r="U812" i="1"/>
  <c r="V812" i="1"/>
  <c r="W812" i="1"/>
  <c r="X812" i="1"/>
  <c r="U813" i="1"/>
  <c r="V813" i="1"/>
  <c r="W813" i="1"/>
  <c r="X813" i="1"/>
  <c r="U814" i="1"/>
  <c r="V814" i="1"/>
  <c r="W814" i="1"/>
  <c r="X814" i="1"/>
  <c r="U815" i="1"/>
  <c r="V815" i="1"/>
  <c r="W815" i="1"/>
  <c r="X815" i="1"/>
  <c r="U816" i="1"/>
  <c r="V816" i="1"/>
  <c r="W816" i="1"/>
  <c r="X816" i="1"/>
  <c r="U817" i="1"/>
  <c r="V817" i="1"/>
  <c r="W817" i="1"/>
  <c r="X817" i="1"/>
  <c r="U818" i="1"/>
  <c r="V818" i="1"/>
  <c r="W818" i="1"/>
  <c r="X818" i="1"/>
  <c r="U819" i="1"/>
  <c r="V819" i="1"/>
  <c r="W819" i="1"/>
  <c r="X819" i="1"/>
  <c r="U820" i="1"/>
  <c r="V820" i="1"/>
  <c r="W820" i="1"/>
  <c r="X820" i="1"/>
  <c r="U821" i="1"/>
  <c r="V821" i="1"/>
  <c r="W821" i="1"/>
  <c r="X821" i="1"/>
  <c r="U822" i="1"/>
  <c r="V822" i="1"/>
  <c r="W822" i="1"/>
  <c r="X822" i="1"/>
  <c r="U823" i="1"/>
  <c r="V823" i="1"/>
  <c r="W823" i="1"/>
  <c r="X823" i="1"/>
  <c r="U824" i="1"/>
  <c r="V824" i="1"/>
  <c r="W824" i="1"/>
  <c r="X824" i="1"/>
  <c r="U825" i="1"/>
  <c r="V825" i="1"/>
  <c r="W825" i="1"/>
  <c r="X825" i="1"/>
  <c r="U826" i="1"/>
  <c r="V826" i="1"/>
  <c r="W826" i="1"/>
  <c r="X826" i="1"/>
  <c r="U827" i="1"/>
  <c r="V827" i="1"/>
  <c r="W827" i="1"/>
  <c r="X827" i="1"/>
  <c r="U828" i="1"/>
  <c r="V828" i="1"/>
  <c r="W828" i="1"/>
  <c r="X828" i="1"/>
  <c r="U829" i="1"/>
  <c r="V829" i="1"/>
  <c r="W829" i="1"/>
  <c r="X829" i="1"/>
  <c r="U830" i="1"/>
  <c r="V830" i="1"/>
  <c r="W830" i="1"/>
  <c r="X830" i="1"/>
  <c r="U831" i="1"/>
  <c r="V831" i="1"/>
  <c r="W831" i="1"/>
  <c r="X831" i="1"/>
  <c r="U832" i="1"/>
  <c r="V832" i="1"/>
  <c r="W832" i="1"/>
  <c r="X832" i="1"/>
  <c r="U833" i="1"/>
  <c r="V833" i="1"/>
  <c r="W833" i="1"/>
  <c r="X833" i="1"/>
  <c r="U834" i="1"/>
  <c r="V834" i="1"/>
  <c r="W834" i="1"/>
  <c r="X834" i="1"/>
  <c r="U835" i="1"/>
  <c r="V835" i="1"/>
  <c r="W835" i="1"/>
  <c r="X835" i="1"/>
  <c r="U836" i="1"/>
  <c r="V836" i="1"/>
  <c r="W836" i="1"/>
  <c r="X836" i="1"/>
  <c r="U837" i="1"/>
  <c r="V837" i="1"/>
  <c r="W837" i="1"/>
  <c r="X837" i="1"/>
  <c r="U838" i="1"/>
  <c r="V838" i="1"/>
  <c r="W838" i="1"/>
  <c r="X838" i="1"/>
  <c r="U839" i="1"/>
  <c r="V839" i="1"/>
  <c r="W839" i="1"/>
  <c r="X839" i="1"/>
  <c r="U840" i="1"/>
  <c r="V840" i="1"/>
  <c r="W840" i="1"/>
  <c r="X840" i="1"/>
  <c r="U841" i="1"/>
  <c r="V841" i="1"/>
  <c r="W841" i="1"/>
  <c r="X841" i="1"/>
  <c r="U842" i="1"/>
  <c r="V842" i="1"/>
  <c r="W842" i="1"/>
  <c r="X842" i="1"/>
  <c r="U843" i="1"/>
  <c r="V843" i="1"/>
  <c r="W843" i="1"/>
  <c r="X843" i="1"/>
  <c r="U844" i="1"/>
  <c r="V844" i="1"/>
  <c r="W844" i="1"/>
  <c r="X844" i="1"/>
  <c r="U845" i="1"/>
  <c r="V845" i="1"/>
  <c r="W845" i="1"/>
  <c r="X845" i="1"/>
  <c r="U846" i="1"/>
  <c r="V846" i="1"/>
  <c r="W846" i="1"/>
  <c r="X846" i="1"/>
  <c r="U847" i="1"/>
  <c r="V847" i="1"/>
  <c r="W847" i="1"/>
  <c r="X847" i="1"/>
  <c r="U848" i="1"/>
  <c r="V848" i="1"/>
  <c r="W848" i="1"/>
  <c r="X848" i="1"/>
  <c r="U849" i="1"/>
  <c r="V849" i="1"/>
  <c r="W849" i="1"/>
  <c r="X849" i="1"/>
  <c r="U850" i="1"/>
  <c r="V850" i="1"/>
  <c r="W850" i="1"/>
  <c r="X850" i="1"/>
  <c r="U851" i="1"/>
  <c r="V851" i="1"/>
  <c r="W851" i="1"/>
  <c r="X851" i="1"/>
  <c r="U852" i="1"/>
  <c r="V852" i="1"/>
  <c r="W852" i="1"/>
  <c r="X852" i="1"/>
  <c r="U853" i="1"/>
  <c r="V853" i="1"/>
  <c r="W853" i="1"/>
  <c r="X853" i="1"/>
  <c r="U854" i="1"/>
  <c r="V854" i="1"/>
  <c r="W854" i="1"/>
  <c r="X854" i="1"/>
  <c r="U855" i="1"/>
  <c r="V855" i="1"/>
  <c r="W855" i="1"/>
  <c r="X855" i="1"/>
  <c r="U856" i="1"/>
  <c r="V856" i="1"/>
  <c r="W856" i="1"/>
  <c r="X856" i="1"/>
  <c r="U857" i="1"/>
  <c r="V857" i="1"/>
  <c r="W857" i="1"/>
  <c r="X857" i="1"/>
  <c r="U858" i="1"/>
  <c r="V858" i="1"/>
  <c r="W858" i="1"/>
  <c r="X858" i="1"/>
  <c r="U859" i="1"/>
  <c r="V859" i="1"/>
  <c r="W859" i="1"/>
  <c r="X859" i="1"/>
  <c r="U860" i="1"/>
  <c r="V860" i="1"/>
  <c r="W860" i="1"/>
  <c r="X860" i="1"/>
  <c r="U861" i="1"/>
  <c r="V861" i="1"/>
  <c r="W861" i="1"/>
  <c r="X861" i="1"/>
  <c r="U862" i="1"/>
  <c r="V862" i="1"/>
  <c r="W862" i="1"/>
  <c r="X862" i="1"/>
  <c r="U863" i="1"/>
  <c r="V863" i="1"/>
  <c r="W863" i="1"/>
  <c r="X863" i="1"/>
  <c r="U864" i="1"/>
  <c r="V864" i="1"/>
  <c r="W864" i="1"/>
  <c r="X864" i="1"/>
  <c r="U865" i="1"/>
  <c r="V865" i="1"/>
  <c r="W865" i="1"/>
  <c r="X865" i="1"/>
  <c r="U866" i="1"/>
  <c r="V866" i="1"/>
  <c r="W866" i="1"/>
  <c r="X866" i="1"/>
  <c r="U867" i="1"/>
  <c r="V867" i="1"/>
  <c r="W867" i="1"/>
  <c r="X867" i="1"/>
  <c r="U868" i="1"/>
  <c r="V868" i="1"/>
  <c r="W868" i="1"/>
  <c r="X868" i="1"/>
  <c r="U869" i="1"/>
  <c r="V869" i="1"/>
  <c r="W869" i="1"/>
  <c r="X869" i="1"/>
  <c r="U870" i="1"/>
  <c r="V870" i="1"/>
  <c r="W870" i="1"/>
  <c r="X870" i="1"/>
  <c r="U871" i="1"/>
  <c r="V871" i="1"/>
  <c r="W871" i="1"/>
  <c r="X871" i="1"/>
  <c r="U872" i="1"/>
  <c r="V872" i="1"/>
  <c r="W872" i="1"/>
  <c r="X872" i="1"/>
  <c r="U873" i="1"/>
  <c r="V873" i="1"/>
  <c r="W873" i="1"/>
  <c r="X873" i="1"/>
  <c r="U874" i="1"/>
  <c r="V874" i="1"/>
  <c r="W874" i="1"/>
  <c r="X874" i="1"/>
  <c r="U875" i="1"/>
  <c r="V875" i="1"/>
  <c r="W875" i="1"/>
  <c r="X875" i="1"/>
  <c r="U876" i="1"/>
  <c r="V876" i="1"/>
  <c r="W876" i="1"/>
  <c r="X876" i="1"/>
  <c r="U877" i="1"/>
  <c r="V877" i="1"/>
  <c r="W877" i="1"/>
  <c r="X877" i="1"/>
  <c r="U878" i="1"/>
  <c r="V878" i="1"/>
  <c r="W878" i="1"/>
  <c r="X878" i="1"/>
  <c r="U879" i="1"/>
  <c r="V879" i="1"/>
  <c r="W879" i="1"/>
  <c r="X879" i="1"/>
  <c r="U880" i="1"/>
  <c r="V880" i="1"/>
  <c r="W880" i="1"/>
  <c r="X880" i="1"/>
  <c r="U881" i="1"/>
  <c r="V881" i="1"/>
  <c r="W881" i="1"/>
  <c r="X881" i="1"/>
  <c r="U882" i="1"/>
  <c r="V882" i="1"/>
  <c r="W882" i="1"/>
  <c r="X882" i="1"/>
  <c r="U883" i="1"/>
  <c r="V883" i="1"/>
  <c r="W883" i="1"/>
  <c r="X883" i="1"/>
  <c r="U884" i="1"/>
  <c r="V884" i="1"/>
  <c r="W884" i="1"/>
  <c r="X884" i="1"/>
  <c r="U885" i="1"/>
  <c r="V885" i="1"/>
  <c r="W885" i="1"/>
  <c r="X885" i="1"/>
  <c r="U886" i="1"/>
  <c r="V886" i="1"/>
  <c r="W886" i="1"/>
  <c r="X886" i="1"/>
  <c r="U887" i="1"/>
  <c r="V887" i="1"/>
  <c r="W887" i="1"/>
  <c r="X887" i="1"/>
  <c r="U888" i="1"/>
  <c r="V888" i="1"/>
  <c r="W888" i="1"/>
  <c r="X888" i="1"/>
  <c r="U889" i="1"/>
  <c r="V889" i="1"/>
  <c r="W889" i="1"/>
  <c r="X889" i="1"/>
  <c r="U890" i="1"/>
  <c r="V890" i="1"/>
  <c r="W890" i="1"/>
  <c r="X890" i="1"/>
  <c r="U891" i="1"/>
  <c r="V891" i="1"/>
  <c r="W891" i="1"/>
  <c r="X891" i="1"/>
  <c r="U892" i="1"/>
  <c r="V892" i="1"/>
  <c r="W892" i="1"/>
  <c r="X892" i="1"/>
  <c r="U893" i="1"/>
  <c r="V893" i="1"/>
  <c r="W893" i="1"/>
  <c r="X893" i="1"/>
  <c r="U894" i="1"/>
  <c r="V894" i="1"/>
  <c r="W894" i="1"/>
  <c r="X894" i="1"/>
  <c r="U895" i="1"/>
  <c r="V895" i="1"/>
  <c r="W895" i="1"/>
  <c r="X895" i="1"/>
  <c r="U896" i="1"/>
  <c r="V896" i="1"/>
  <c r="W896" i="1"/>
  <c r="X896" i="1"/>
  <c r="U897" i="1"/>
  <c r="V897" i="1"/>
  <c r="W897" i="1"/>
  <c r="X897" i="1"/>
  <c r="U898" i="1"/>
  <c r="V898" i="1"/>
  <c r="W898" i="1"/>
  <c r="X898" i="1"/>
  <c r="U899" i="1"/>
  <c r="V899" i="1"/>
  <c r="W899" i="1"/>
  <c r="X899" i="1"/>
  <c r="U900" i="1"/>
  <c r="V900" i="1"/>
  <c r="W900" i="1"/>
  <c r="X900" i="1"/>
  <c r="U901" i="1"/>
  <c r="V901" i="1"/>
  <c r="W901" i="1"/>
  <c r="X901" i="1"/>
  <c r="U902" i="1"/>
  <c r="V902" i="1"/>
  <c r="W902" i="1"/>
  <c r="X902" i="1"/>
  <c r="U903" i="1"/>
  <c r="V903" i="1"/>
  <c r="W903" i="1"/>
  <c r="X903" i="1"/>
  <c r="U904" i="1"/>
  <c r="V904" i="1"/>
  <c r="W904" i="1"/>
  <c r="X904" i="1"/>
  <c r="U905" i="1"/>
  <c r="V905" i="1"/>
  <c r="W905" i="1"/>
  <c r="X905" i="1"/>
  <c r="U906" i="1"/>
  <c r="V906" i="1"/>
  <c r="W906" i="1"/>
  <c r="X906" i="1"/>
  <c r="U907" i="1"/>
  <c r="V907" i="1"/>
  <c r="W907" i="1"/>
  <c r="X907" i="1"/>
  <c r="U908" i="1"/>
  <c r="V908" i="1"/>
  <c r="W908" i="1"/>
  <c r="X908" i="1"/>
  <c r="U909" i="1"/>
  <c r="V909" i="1"/>
  <c r="W909" i="1"/>
  <c r="X909" i="1"/>
  <c r="U910" i="1"/>
  <c r="V910" i="1"/>
  <c r="W910" i="1"/>
  <c r="X910" i="1"/>
  <c r="U911" i="1"/>
  <c r="V911" i="1"/>
  <c r="W911" i="1"/>
  <c r="X911" i="1"/>
  <c r="U912" i="1"/>
  <c r="V912" i="1"/>
  <c r="W912" i="1"/>
  <c r="X912" i="1"/>
  <c r="U913" i="1"/>
  <c r="V913" i="1"/>
  <c r="W913" i="1"/>
  <c r="X913" i="1"/>
  <c r="U914" i="1"/>
  <c r="V914" i="1"/>
  <c r="W914" i="1"/>
  <c r="X914" i="1"/>
  <c r="U915" i="1"/>
  <c r="V915" i="1"/>
  <c r="W915" i="1"/>
  <c r="X915" i="1"/>
  <c r="U916" i="1"/>
  <c r="V916" i="1"/>
  <c r="W916" i="1"/>
  <c r="X916" i="1"/>
  <c r="U917" i="1"/>
  <c r="V917" i="1"/>
  <c r="W917" i="1"/>
  <c r="X917" i="1"/>
  <c r="U918" i="1"/>
  <c r="V918" i="1"/>
  <c r="W918" i="1"/>
  <c r="X918" i="1"/>
  <c r="U919" i="1"/>
  <c r="V919" i="1"/>
  <c r="W919" i="1"/>
  <c r="X919" i="1"/>
  <c r="U920" i="1"/>
  <c r="V920" i="1"/>
  <c r="W920" i="1"/>
  <c r="X920" i="1"/>
  <c r="U921" i="1"/>
  <c r="V921" i="1"/>
  <c r="W921" i="1"/>
  <c r="X921" i="1"/>
  <c r="U922" i="1"/>
  <c r="V922" i="1"/>
  <c r="W922" i="1"/>
  <c r="X922" i="1"/>
  <c r="U923" i="1"/>
  <c r="V923" i="1"/>
  <c r="W923" i="1"/>
  <c r="X923" i="1"/>
  <c r="U924" i="1"/>
  <c r="V924" i="1"/>
  <c r="W924" i="1"/>
  <c r="X924" i="1"/>
  <c r="U925" i="1"/>
  <c r="V925" i="1"/>
  <c r="W925" i="1"/>
  <c r="X925" i="1"/>
  <c r="U926" i="1"/>
  <c r="V926" i="1"/>
  <c r="W926" i="1"/>
  <c r="X926" i="1"/>
  <c r="U927" i="1"/>
  <c r="V927" i="1"/>
  <c r="W927" i="1"/>
  <c r="X927" i="1"/>
  <c r="U928" i="1"/>
  <c r="V928" i="1"/>
  <c r="W928" i="1"/>
  <c r="X928" i="1"/>
  <c r="U929" i="1"/>
  <c r="V929" i="1"/>
  <c r="W929" i="1"/>
  <c r="X929" i="1"/>
  <c r="U930" i="1"/>
  <c r="V930" i="1"/>
  <c r="W930" i="1"/>
  <c r="X930" i="1"/>
  <c r="U931" i="1"/>
  <c r="V931" i="1"/>
  <c r="W931" i="1"/>
  <c r="X931" i="1"/>
  <c r="U932" i="1"/>
  <c r="V932" i="1"/>
  <c r="W932" i="1"/>
  <c r="X932" i="1"/>
  <c r="U933" i="1"/>
  <c r="V933" i="1"/>
  <c r="W933" i="1"/>
  <c r="X933" i="1"/>
  <c r="U934" i="1"/>
  <c r="V934" i="1"/>
  <c r="W934" i="1"/>
  <c r="X934" i="1"/>
  <c r="U935" i="1"/>
  <c r="V935" i="1"/>
  <c r="W935" i="1"/>
  <c r="X935" i="1"/>
  <c r="U936" i="1"/>
  <c r="V936" i="1"/>
  <c r="W936" i="1"/>
  <c r="X936" i="1"/>
  <c r="U937" i="1"/>
  <c r="V937" i="1"/>
  <c r="W937" i="1"/>
  <c r="X937" i="1"/>
  <c r="U938" i="1"/>
  <c r="V938" i="1"/>
  <c r="W938" i="1"/>
  <c r="X938" i="1"/>
  <c r="U939" i="1"/>
  <c r="V939" i="1"/>
  <c r="W939" i="1"/>
  <c r="X939" i="1"/>
  <c r="U940" i="1"/>
  <c r="V940" i="1"/>
  <c r="W940" i="1"/>
  <c r="X940" i="1"/>
  <c r="U941" i="1"/>
  <c r="V941" i="1"/>
  <c r="W941" i="1"/>
  <c r="X941" i="1"/>
  <c r="U942" i="1"/>
  <c r="V942" i="1"/>
  <c r="W942" i="1"/>
  <c r="X942" i="1"/>
  <c r="U943" i="1"/>
  <c r="V943" i="1"/>
  <c r="W943" i="1"/>
  <c r="X943" i="1"/>
  <c r="U944" i="1"/>
  <c r="V944" i="1"/>
  <c r="W944" i="1"/>
  <c r="X944" i="1"/>
  <c r="U945" i="1"/>
  <c r="V945" i="1"/>
  <c r="W945" i="1"/>
  <c r="X945" i="1"/>
  <c r="U946" i="1"/>
  <c r="V946" i="1"/>
  <c r="W946" i="1"/>
  <c r="X946" i="1"/>
  <c r="U947" i="1"/>
  <c r="V947" i="1"/>
  <c r="W947" i="1"/>
  <c r="X947" i="1"/>
  <c r="U948" i="1"/>
  <c r="V948" i="1"/>
  <c r="W948" i="1"/>
  <c r="X948" i="1"/>
  <c r="U949" i="1"/>
  <c r="V949" i="1"/>
  <c r="W949" i="1"/>
  <c r="X949" i="1"/>
  <c r="U950" i="1"/>
  <c r="V950" i="1"/>
  <c r="W950" i="1"/>
  <c r="X950" i="1"/>
  <c r="U951" i="1"/>
  <c r="V951" i="1"/>
  <c r="W951" i="1"/>
  <c r="X951" i="1"/>
  <c r="U952" i="1"/>
  <c r="V952" i="1"/>
  <c r="W952" i="1"/>
  <c r="X952" i="1"/>
  <c r="U953" i="1"/>
  <c r="V953" i="1"/>
  <c r="W953" i="1"/>
  <c r="X953" i="1"/>
  <c r="U954" i="1"/>
  <c r="V954" i="1"/>
  <c r="W954" i="1"/>
  <c r="X954" i="1"/>
  <c r="U955" i="1"/>
  <c r="V955" i="1"/>
  <c r="W955" i="1"/>
  <c r="X955" i="1"/>
  <c r="U956" i="1"/>
  <c r="V956" i="1"/>
  <c r="W956" i="1"/>
  <c r="X956" i="1"/>
  <c r="U957" i="1"/>
  <c r="V957" i="1"/>
  <c r="W957" i="1"/>
  <c r="X957" i="1"/>
  <c r="U958" i="1"/>
  <c r="V958" i="1"/>
  <c r="W958" i="1"/>
  <c r="X958" i="1"/>
  <c r="U959" i="1"/>
  <c r="V959" i="1"/>
  <c r="W959" i="1"/>
  <c r="X959" i="1"/>
  <c r="U960" i="1"/>
  <c r="V960" i="1"/>
  <c r="W960" i="1"/>
  <c r="X960" i="1"/>
  <c r="U961" i="1"/>
  <c r="V961" i="1"/>
  <c r="W961" i="1"/>
  <c r="X961" i="1"/>
  <c r="U962" i="1"/>
  <c r="V962" i="1"/>
  <c r="W962" i="1"/>
  <c r="X962" i="1"/>
  <c r="U963" i="1"/>
  <c r="V963" i="1"/>
  <c r="W963" i="1"/>
  <c r="X963" i="1"/>
  <c r="U964" i="1"/>
  <c r="V964" i="1"/>
  <c r="W964" i="1"/>
  <c r="X964" i="1"/>
  <c r="U965" i="1"/>
  <c r="V965" i="1"/>
  <c r="W965" i="1"/>
  <c r="X965" i="1"/>
  <c r="U966" i="1"/>
  <c r="V966" i="1"/>
  <c r="W966" i="1"/>
  <c r="X966" i="1"/>
  <c r="U967" i="1"/>
  <c r="V967" i="1"/>
  <c r="W967" i="1"/>
  <c r="X967" i="1"/>
  <c r="U968" i="1"/>
  <c r="V968" i="1"/>
  <c r="W968" i="1"/>
  <c r="X968" i="1"/>
  <c r="U969" i="1"/>
  <c r="V969" i="1"/>
  <c r="W969" i="1"/>
  <c r="X969" i="1"/>
  <c r="U970" i="1"/>
  <c r="V970" i="1"/>
  <c r="W970" i="1"/>
  <c r="X970" i="1"/>
  <c r="U971" i="1"/>
  <c r="V971" i="1"/>
  <c r="W971" i="1"/>
  <c r="X971" i="1"/>
  <c r="U972" i="1"/>
  <c r="V972" i="1"/>
  <c r="W972" i="1"/>
  <c r="X972" i="1"/>
  <c r="U973" i="1"/>
  <c r="V973" i="1"/>
  <c r="W973" i="1"/>
  <c r="X973" i="1"/>
  <c r="U974" i="1"/>
  <c r="V974" i="1"/>
  <c r="W974" i="1"/>
  <c r="X974" i="1"/>
  <c r="U975" i="1"/>
  <c r="V975" i="1"/>
  <c r="W975" i="1"/>
  <c r="X975" i="1"/>
  <c r="U976" i="1"/>
  <c r="V976" i="1"/>
  <c r="W976" i="1"/>
  <c r="X976" i="1"/>
  <c r="U977" i="1"/>
  <c r="V977" i="1"/>
  <c r="W977" i="1"/>
  <c r="X977" i="1"/>
  <c r="U978" i="1"/>
  <c r="V978" i="1"/>
  <c r="W978" i="1"/>
  <c r="X978" i="1"/>
  <c r="U979" i="1"/>
  <c r="V979" i="1"/>
  <c r="W979" i="1"/>
  <c r="X979" i="1"/>
  <c r="U980" i="1"/>
  <c r="V980" i="1"/>
  <c r="W980" i="1"/>
  <c r="X980" i="1"/>
  <c r="U981" i="1"/>
  <c r="V981" i="1"/>
  <c r="W981" i="1"/>
  <c r="X981" i="1"/>
  <c r="U982" i="1"/>
  <c r="V982" i="1"/>
  <c r="W982" i="1"/>
  <c r="X982" i="1"/>
  <c r="U983" i="1"/>
  <c r="V983" i="1"/>
  <c r="W983" i="1"/>
  <c r="X983" i="1"/>
  <c r="U984" i="1"/>
  <c r="V984" i="1"/>
  <c r="W984" i="1"/>
  <c r="X984" i="1"/>
  <c r="U985" i="1"/>
  <c r="V985" i="1"/>
  <c r="W985" i="1"/>
  <c r="X985" i="1"/>
  <c r="U986" i="1"/>
  <c r="V986" i="1"/>
  <c r="W986" i="1"/>
  <c r="X986" i="1"/>
  <c r="U987" i="1"/>
  <c r="V987" i="1"/>
  <c r="W987" i="1"/>
  <c r="X987" i="1"/>
  <c r="U988" i="1"/>
  <c r="V988" i="1"/>
  <c r="W988" i="1"/>
  <c r="X988" i="1"/>
  <c r="U989" i="1"/>
  <c r="V989" i="1"/>
  <c r="W989" i="1"/>
  <c r="X989" i="1"/>
  <c r="U990" i="1"/>
  <c r="V990" i="1"/>
  <c r="W990" i="1"/>
  <c r="X990" i="1"/>
  <c r="U991" i="1"/>
  <c r="V991" i="1"/>
  <c r="W991" i="1"/>
  <c r="X991" i="1"/>
  <c r="U992" i="1"/>
  <c r="V992" i="1"/>
  <c r="W992" i="1"/>
  <c r="X992" i="1"/>
  <c r="U993" i="1"/>
  <c r="V993" i="1"/>
  <c r="W993" i="1"/>
  <c r="X993" i="1"/>
  <c r="U994" i="1"/>
  <c r="V994" i="1"/>
  <c r="W994" i="1"/>
  <c r="X994" i="1"/>
  <c r="U995" i="1"/>
  <c r="V995" i="1"/>
  <c r="W995" i="1"/>
  <c r="X995" i="1"/>
  <c r="U996" i="1"/>
  <c r="V996" i="1"/>
  <c r="W996" i="1"/>
  <c r="X996" i="1"/>
  <c r="U997" i="1"/>
  <c r="V997" i="1"/>
  <c r="W997" i="1"/>
  <c r="X997" i="1"/>
  <c r="U998" i="1"/>
  <c r="V998" i="1"/>
  <c r="W998" i="1"/>
  <c r="X998" i="1"/>
  <c r="U999" i="1"/>
  <c r="V999" i="1"/>
  <c r="W999" i="1"/>
  <c r="X999" i="1"/>
  <c r="U1000" i="1"/>
  <c r="V1000" i="1"/>
  <c r="W1000" i="1"/>
  <c r="X1000" i="1"/>
  <c r="U1001" i="1"/>
  <c r="V1001" i="1"/>
  <c r="W1001" i="1"/>
  <c r="X1001" i="1"/>
  <c r="U1002" i="1"/>
  <c r="V1002" i="1"/>
  <c r="W1002" i="1"/>
  <c r="X1002" i="1"/>
  <c r="U1003" i="1"/>
  <c r="V1003" i="1"/>
  <c r="W1003" i="1"/>
  <c r="X1003" i="1"/>
  <c r="U1004" i="1"/>
  <c r="V1004" i="1"/>
  <c r="W1004" i="1"/>
  <c r="X1004" i="1"/>
  <c r="U1005" i="1"/>
  <c r="V1005" i="1"/>
  <c r="W1005" i="1"/>
  <c r="X1005" i="1"/>
  <c r="U1006" i="1"/>
  <c r="V1006" i="1"/>
  <c r="W1006" i="1"/>
  <c r="X1006" i="1"/>
  <c r="U1007" i="1"/>
  <c r="V1007" i="1"/>
  <c r="W1007" i="1"/>
  <c r="X1007" i="1"/>
  <c r="U1008" i="1"/>
  <c r="V1008" i="1"/>
  <c r="W1008" i="1"/>
  <c r="X1008" i="1"/>
  <c r="U1009" i="1"/>
  <c r="V1009" i="1"/>
  <c r="W1009" i="1"/>
  <c r="X1009" i="1"/>
  <c r="U1010" i="1"/>
  <c r="V1010" i="1"/>
  <c r="W1010" i="1"/>
  <c r="X1010" i="1"/>
  <c r="U1011" i="1"/>
  <c r="V1011" i="1"/>
  <c r="W1011" i="1"/>
  <c r="X1011" i="1"/>
  <c r="U1012" i="1"/>
  <c r="V1012" i="1"/>
  <c r="W1012" i="1"/>
  <c r="X1012" i="1"/>
  <c r="U1013" i="1"/>
  <c r="V1013" i="1"/>
  <c r="W1013" i="1"/>
  <c r="X1013" i="1"/>
  <c r="U1014" i="1"/>
  <c r="V1014" i="1"/>
  <c r="W1014" i="1"/>
  <c r="X1014" i="1"/>
  <c r="U1015" i="1"/>
  <c r="V1015" i="1"/>
  <c r="W1015" i="1"/>
  <c r="X1015" i="1"/>
  <c r="U1016" i="1"/>
  <c r="V1016" i="1"/>
  <c r="W1016" i="1"/>
  <c r="X1016" i="1"/>
  <c r="U1017" i="1"/>
  <c r="V1017" i="1"/>
  <c r="W1017" i="1"/>
  <c r="X1017" i="1"/>
  <c r="U1018" i="1"/>
  <c r="V1018" i="1"/>
  <c r="W1018" i="1"/>
  <c r="X1018" i="1"/>
  <c r="U1019" i="1"/>
  <c r="V1019" i="1"/>
  <c r="W1019" i="1"/>
  <c r="X1019" i="1"/>
  <c r="U1020" i="1"/>
  <c r="V1020" i="1"/>
  <c r="W1020" i="1"/>
  <c r="X1020" i="1"/>
  <c r="U1021" i="1"/>
  <c r="V1021" i="1"/>
  <c r="W1021" i="1"/>
  <c r="X1021" i="1"/>
  <c r="U1022" i="1"/>
  <c r="V1022" i="1"/>
  <c r="W1022" i="1"/>
  <c r="X1022" i="1"/>
  <c r="U1023" i="1"/>
  <c r="V1023" i="1"/>
  <c r="W1023" i="1"/>
  <c r="X1023" i="1"/>
  <c r="U1024" i="1"/>
  <c r="V1024" i="1"/>
  <c r="W1024" i="1"/>
  <c r="X1024" i="1"/>
  <c r="U1025" i="1"/>
  <c r="V1025" i="1"/>
  <c r="W1025" i="1"/>
  <c r="X1025" i="1"/>
  <c r="U1026" i="1"/>
  <c r="V1026" i="1"/>
  <c r="W1026" i="1"/>
  <c r="X1026" i="1"/>
  <c r="U1027" i="1"/>
  <c r="V1027" i="1"/>
  <c r="W1027" i="1"/>
  <c r="X1027" i="1"/>
  <c r="U1028" i="1"/>
  <c r="V1028" i="1"/>
  <c r="W1028" i="1"/>
  <c r="X1028" i="1"/>
  <c r="U1029" i="1"/>
  <c r="V1029" i="1"/>
  <c r="W1029" i="1"/>
  <c r="X1029" i="1"/>
  <c r="U1030" i="1"/>
  <c r="V1030" i="1"/>
  <c r="W1030" i="1"/>
  <c r="X1030" i="1"/>
  <c r="U1031" i="1"/>
  <c r="V1031" i="1"/>
  <c r="W1031" i="1"/>
  <c r="X1031" i="1"/>
  <c r="U1032" i="1"/>
  <c r="V1032" i="1"/>
  <c r="W1032" i="1"/>
  <c r="X1032" i="1"/>
  <c r="U1033" i="1"/>
  <c r="V1033" i="1"/>
  <c r="W1033" i="1"/>
  <c r="X1033" i="1"/>
  <c r="U1034" i="1"/>
  <c r="V1034" i="1"/>
  <c r="W1034" i="1"/>
  <c r="X1034" i="1"/>
  <c r="U1035" i="1"/>
  <c r="V1035" i="1"/>
  <c r="W1035" i="1"/>
  <c r="X1035" i="1"/>
  <c r="U1036" i="1"/>
  <c r="V1036" i="1"/>
  <c r="W1036" i="1"/>
  <c r="X1036" i="1"/>
  <c r="U1037" i="1"/>
  <c r="V1037" i="1"/>
  <c r="W1037" i="1"/>
  <c r="X1037" i="1"/>
  <c r="U1038" i="1"/>
  <c r="V1038" i="1"/>
  <c r="W1038" i="1"/>
  <c r="X1038" i="1"/>
  <c r="U1039" i="1"/>
  <c r="V1039" i="1"/>
  <c r="W1039" i="1"/>
  <c r="X1039" i="1"/>
  <c r="U1040" i="1"/>
  <c r="V1040" i="1"/>
  <c r="W1040" i="1"/>
  <c r="X1040" i="1"/>
  <c r="U1041" i="1"/>
  <c r="V1041" i="1"/>
  <c r="W1041" i="1"/>
  <c r="X1041" i="1"/>
  <c r="U1042" i="1"/>
  <c r="V1042" i="1"/>
  <c r="W1042" i="1"/>
  <c r="X1042" i="1"/>
  <c r="U1043" i="1"/>
  <c r="V1043" i="1"/>
  <c r="W1043" i="1"/>
  <c r="X1043" i="1"/>
  <c r="U1044" i="1"/>
  <c r="V1044" i="1"/>
  <c r="W1044" i="1"/>
  <c r="X1044" i="1"/>
  <c r="U1045" i="1"/>
  <c r="V1045" i="1"/>
  <c r="W1045" i="1"/>
  <c r="X1045" i="1"/>
  <c r="U1046" i="1"/>
  <c r="V1046" i="1"/>
  <c r="W1046" i="1"/>
  <c r="X1046" i="1"/>
  <c r="U1047" i="1"/>
  <c r="V1047" i="1"/>
  <c r="W1047" i="1"/>
  <c r="X1047" i="1"/>
  <c r="U1048" i="1"/>
  <c r="V1048" i="1"/>
  <c r="W1048" i="1"/>
  <c r="X1048" i="1"/>
  <c r="U1049" i="1"/>
  <c r="V1049" i="1"/>
  <c r="W1049" i="1"/>
  <c r="X1049" i="1"/>
  <c r="U1050" i="1"/>
  <c r="V1050" i="1"/>
  <c r="W1050" i="1"/>
  <c r="X1050" i="1"/>
  <c r="U1051" i="1"/>
  <c r="V1051" i="1"/>
  <c r="W1051" i="1"/>
  <c r="X1051" i="1"/>
  <c r="U1052" i="1"/>
  <c r="V1052" i="1"/>
  <c r="W1052" i="1"/>
  <c r="X1052" i="1"/>
  <c r="U1053" i="1"/>
  <c r="V1053" i="1"/>
  <c r="W1053" i="1"/>
  <c r="X1053" i="1"/>
  <c r="U1054" i="1"/>
  <c r="V1054" i="1"/>
  <c r="W1054" i="1"/>
  <c r="X1054" i="1"/>
  <c r="U1055" i="1"/>
  <c r="V1055" i="1"/>
  <c r="W1055" i="1"/>
  <c r="X1055" i="1"/>
  <c r="U1056" i="1"/>
  <c r="V1056" i="1"/>
  <c r="W1056" i="1"/>
  <c r="X1056" i="1"/>
  <c r="U1057" i="1"/>
  <c r="V1057" i="1"/>
  <c r="W1057" i="1"/>
  <c r="X1057" i="1"/>
  <c r="U1058" i="1"/>
  <c r="V1058" i="1"/>
  <c r="W1058" i="1"/>
  <c r="X1058" i="1"/>
  <c r="U1059" i="1"/>
  <c r="V1059" i="1"/>
  <c r="W1059" i="1"/>
  <c r="X1059" i="1"/>
  <c r="U1060" i="1"/>
  <c r="V1060" i="1"/>
  <c r="W1060" i="1"/>
  <c r="X1060" i="1"/>
  <c r="U1061" i="1"/>
  <c r="V1061" i="1"/>
  <c r="W1061" i="1"/>
  <c r="X1061" i="1"/>
  <c r="U1062" i="1"/>
  <c r="V1062" i="1"/>
  <c r="W1062" i="1"/>
  <c r="X1062" i="1"/>
  <c r="U1063" i="1"/>
  <c r="V1063" i="1"/>
  <c r="W1063" i="1"/>
  <c r="X1063" i="1"/>
  <c r="U1064" i="1"/>
  <c r="V1064" i="1"/>
  <c r="W1064" i="1"/>
  <c r="X1064" i="1"/>
  <c r="U1065" i="1"/>
  <c r="V1065" i="1"/>
  <c r="W1065" i="1"/>
  <c r="X1065" i="1"/>
  <c r="U1066" i="1"/>
  <c r="V1066" i="1"/>
  <c r="W1066" i="1"/>
  <c r="X1066" i="1"/>
  <c r="U1067" i="1"/>
  <c r="V1067" i="1"/>
  <c r="W1067" i="1"/>
  <c r="X1067" i="1"/>
  <c r="U1068" i="1"/>
  <c r="V1068" i="1"/>
  <c r="W1068" i="1"/>
  <c r="X1068" i="1"/>
  <c r="U1069" i="1"/>
  <c r="V1069" i="1"/>
  <c r="W1069" i="1"/>
  <c r="X1069" i="1"/>
  <c r="U1070" i="1"/>
  <c r="V1070" i="1"/>
  <c r="W1070" i="1"/>
  <c r="X1070" i="1"/>
  <c r="U1071" i="1"/>
  <c r="V1071" i="1"/>
  <c r="W1071" i="1"/>
  <c r="X1071" i="1"/>
  <c r="U1072" i="1"/>
  <c r="V1072" i="1"/>
  <c r="W1072" i="1"/>
  <c r="X1072" i="1"/>
  <c r="U1073" i="1"/>
  <c r="V1073" i="1"/>
  <c r="W1073" i="1"/>
  <c r="X1073" i="1"/>
  <c r="U1074" i="1"/>
  <c r="V1074" i="1"/>
  <c r="W1074" i="1"/>
  <c r="X1074" i="1"/>
  <c r="U1075" i="1"/>
  <c r="V1075" i="1"/>
  <c r="W1075" i="1"/>
  <c r="X1075" i="1"/>
  <c r="U1076" i="1"/>
  <c r="V1076" i="1"/>
  <c r="W1076" i="1"/>
  <c r="X1076" i="1"/>
  <c r="U1077" i="1"/>
  <c r="V1077" i="1"/>
  <c r="W1077" i="1"/>
  <c r="X1077" i="1"/>
  <c r="U1078" i="1"/>
  <c r="V1078" i="1"/>
  <c r="W1078" i="1"/>
  <c r="X1078" i="1"/>
  <c r="U1079" i="1"/>
  <c r="V1079" i="1"/>
  <c r="W1079" i="1"/>
  <c r="X1079" i="1"/>
  <c r="U1080" i="1"/>
  <c r="V1080" i="1"/>
  <c r="W1080" i="1"/>
  <c r="X1080" i="1"/>
  <c r="U1081" i="1"/>
  <c r="V1081" i="1"/>
  <c r="W1081" i="1"/>
  <c r="X1081" i="1"/>
  <c r="U1082" i="1"/>
  <c r="V1082" i="1"/>
  <c r="W1082" i="1"/>
  <c r="X1082" i="1"/>
  <c r="U1083" i="1"/>
  <c r="V1083" i="1"/>
  <c r="W1083" i="1"/>
  <c r="X1083" i="1"/>
  <c r="U1084" i="1"/>
  <c r="V1084" i="1"/>
  <c r="W1084" i="1"/>
  <c r="X1084" i="1"/>
  <c r="U1085" i="1"/>
  <c r="V1085" i="1"/>
  <c r="W1085" i="1"/>
  <c r="X1085" i="1"/>
  <c r="U1086" i="1"/>
  <c r="V1086" i="1"/>
  <c r="W1086" i="1"/>
  <c r="X1086" i="1"/>
  <c r="U1087" i="1"/>
  <c r="V1087" i="1"/>
  <c r="W1087" i="1"/>
  <c r="X1087" i="1"/>
  <c r="U1088" i="1"/>
  <c r="V1088" i="1"/>
  <c r="W1088" i="1"/>
  <c r="X1088" i="1"/>
  <c r="U1089" i="1"/>
  <c r="V1089" i="1"/>
  <c r="W1089" i="1"/>
  <c r="X1089" i="1"/>
  <c r="U1090" i="1"/>
  <c r="V1090" i="1"/>
  <c r="W1090" i="1"/>
  <c r="X1090" i="1"/>
  <c r="U1091" i="1"/>
  <c r="V1091" i="1"/>
  <c r="W1091" i="1"/>
  <c r="X1091" i="1"/>
  <c r="U1092" i="1"/>
  <c r="V1092" i="1"/>
  <c r="W1092" i="1"/>
  <c r="X1092" i="1"/>
  <c r="U1093" i="1"/>
  <c r="V1093" i="1"/>
  <c r="W1093" i="1"/>
  <c r="X1093" i="1"/>
  <c r="U1094" i="1"/>
  <c r="V1094" i="1"/>
  <c r="W1094" i="1"/>
  <c r="X1094" i="1"/>
  <c r="U1095" i="1"/>
  <c r="V1095" i="1"/>
  <c r="W1095" i="1"/>
  <c r="X1095" i="1"/>
  <c r="U1096" i="1"/>
  <c r="V1096" i="1"/>
  <c r="W1096" i="1"/>
  <c r="X1096" i="1"/>
  <c r="U1097" i="1"/>
  <c r="V1097" i="1"/>
  <c r="W1097" i="1"/>
  <c r="X1097" i="1"/>
  <c r="U1098" i="1"/>
  <c r="V1098" i="1"/>
  <c r="W1098" i="1"/>
  <c r="X1098" i="1"/>
  <c r="U1099" i="1"/>
  <c r="V1099" i="1"/>
  <c r="W1099" i="1"/>
  <c r="X1099" i="1"/>
  <c r="U1100" i="1"/>
  <c r="V1100" i="1"/>
  <c r="W1100" i="1"/>
  <c r="X1100" i="1"/>
  <c r="U1101" i="1"/>
  <c r="V1101" i="1"/>
  <c r="W1101" i="1"/>
  <c r="X1101" i="1"/>
  <c r="U1102" i="1"/>
  <c r="V1102" i="1"/>
  <c r="W1102" i="1"/>
  <c r="X1102" i="1"/>
  <c r="U1103" i="1"/>
  <c r="V1103" i="1"/>
  <c r="W1103" i="1"/>
  <c r="X1103" i="1"/>
  <c r="U1104" i="1"/>
  <c r="V1104" i="1"/>
  <c r="W1104" i="1"/>
  <c r="X1104" i="1"/>
  <c r="U1105" i="1"/>
  <c r="V1105" i="1"/>
  <c r="W1105" i="1"/>
  <c r="X1105" i="1"/>
  <c r="U1106" i="1"/>
  <c r="V1106" i="1"/>
  <c r="W1106" i="1"/>
  <c r="X1106" i="1"/>
  <c r="U1107" i="1"/>
  <c r="V1107" i="1"/>
  <c r="W1107" i="1"/>
  <c r="X1107" i="1"/>
  <c r="U1108" i="1"/>
  <c r="V1108" i="1"/>
  <c r="W1108" i="1"/>
  <c r="X1108" i="1"/>
  <c r="U1109" i="1"/>
  <c r="V1109" i="1"/>
  <c r="W1109" i="1"/>
  <c r="X1109" i="1"/>
  <c r="U1110" i="1"/>
  <c r="V1110" i="1"/>
  <c r="W1110" i="1"/>
  <c r="X1110" i="1"/>
  <c r="U1111" i="1"/>
  <c r="V1111" i="1"/>
  <c r="W1111" i="1"/>
  <c r="X1111" i="1"/>
  <c r="U1112" i="1"/>
  <c r="V1112" i="1"/>
  <c r="W1112" i="1"/>
  <c r="X1112" i="1"/>
  <c r="U1113" i="1"/>
  <c r="V1113" i="1"/>
  <c r="W1113" i="1"/>
  <c r="X1113" i="1"/>
  <c r="U1114" i="1"/>
  <c r="V1114" i="1"/>
  <c r="W1114" i="1"/>
  <c r="X1114" i="1"/>
  <c r="U1115" i="1"/>
  <c r="V1115" i="1"/>
  <c r="W1115" i="1"/>
  <c r="X1115" i="1"/>
  <c r="U1116" i="1"/>
  <c r="V1116" i="1"/>
  <c r="W1116" i="1"/>
  <c r="X1116" i="1"/>
  <c r="U1117" i="1"/>
  <c r="V1117" i="1"/>
  <c r="W1117" i="1"/>
  <c r="X1117" i="1"/>
  <c r="U1118" i="1"/>
  <c r="V1118" i="1"/>
  <c r="W1118" i="1"/>
  <c r="X1118" i="1"/>
  <c r="U1119" i="1"/>
  <c r="V1119" i="1"/>
  <c r="W1119" i="1"/>
  <c r="X1119" i="1"/>
  <c r="U1120" i="1"/>
  <c r="V1120" i="1"/>
  <c r="W1120" i="1"/>
  <c r="X1120" i="1"/>
  <c r="U1121" i="1"/>
  <c r="V1121" i="1"/>
  <c r="W1121" i="1"/>
  <c r="X1121" i="1"/>
  <c r="U1122" i="1"/>
  <c r="V1122" i="1"/>
  <c r="W1122" i="1"/>
  <c r="X1122" i="1"/>
  <c r="U1123" i="1"/>
  <c r="V1123" i="1"/>
  <c r="W1123" i="1"/>
  <c r="X1123" i="1"/>
  <c r="U1124" i="1"/>
  <c r="V1124" i="1"/>
  <c r="W1124" i="1"/>
  <c r="X1124" i="1"/>
  <c r="U1125" i="1"/>
  <c r="V1125" i="1"/>
  <c r="W1125" i="1"/>
  <c r="X1125" i="1"/>
  <c r="U1126" i="1"/>
  <c r="V1126" i="1"/>
  <c r="W1126" i="1"/>
  <c r="X1126" i="1"/>
  <c r="U1127" i="1"/>
  <c r="V1127" i="1"/>
  <c r="W1127" i="1"/>
  <c r="X1127" i="1"/>
  <c r="U1128" i="1"/>
  <c r="V1128" i="1"/>
  <c r="W1128" i="1"/>
  <c r="X1128" i="1"/>
  <c r="U1129" i="1"/>
  <c r="V1129" i="1"/>
  <c r="W1129" i="1"/>
  <c r="X1129" i="1"/>
  <c r="U1130" i="1"/>
  <c r="V1130" i="1"/>
  <c r="W1130" i="1"/>
  <c r="X1130" i="1"/>
  <c r="U1131" i="1"/>
  <c r="V1131" i="1"/>
  <c r="W1131" i="1"/>
  <c r="X1131" i="1"/>
  <c r="U1132" i="1"/>
  <c r="V1132" i="1"/>
  <c r="W1132" i="1"/>
  <c r="X1132" i="1"/>
  <c r="U1133" i="1"/>
  <c r="V1133" i="1"/>
  <c r="W1133" i="1"/>
  <c r="X1133" i="1"/>
  <c r="U1134" i="1"/>
  <c r="V1134" i="1"/>
  <c r="W1134" i="1"/>
  <c r="X1134" i="1"/>
  <c r="U1135" i="1"/>
  <c r="V1135" i="1"/>
  <c r="W1135" i="1"/>
  <c r="X1135" i="1"/>
  <c r="U1136" i="1"/>
  <c r="V1136" i="1"/>
  <c r="W1136" i="1"/>
  <c r="X1136" i="1"/>
  <c r="U1137" i="1"/>
  <c r="V1137" i="1"/>
  <c r="W1137" i="1"/>
  <c r="X1137" i="1"/>
  <c r="U1138" i="1"/>
  <c r="V1138" i="1"/>
  <c r="W1138" i="1"/>
  <c r="X1138" i="1"/>
  <c r="U1139" i="1"/>
  <c r="V1139" i="1"/>
  <c r="W1139" i="1"/>
  <c r="X1139" i="1"/>
  <c r="U1140" i="1"/>
  <c r="V1140" i="1"/>
  <c r="W1140" i="1"/>
  <c r="X1140" i="1"/>
  <c r="U1141" i="1"/>
  <c r="V1141" i="1"/>
  <c r="W1141" i="1"/>
  <c r="X1141" i="1"/>
  <c r="U1142" i="1"/>
  <c r="V1142" i="1"/>
  <c r="W1142" i="1"/>
  <c r="X1142" i="1"/>
  <c r="U1143" i="1"/>
  <c r="V1143" i="1"/>
  <c r="W1143" i="1"/>
  <c r="X1143" i="1"/>
  <c r="U1144" i="1"/>
  <c r="V1144" i="1"/>
  <c r="W1144" i="1"/>
  <c r="X1144" i="1"/>
  <c r="U1145" i="1"/>
  <c r="V1145" i="1"/>
  <c r="W1145" i="1"/>
  <c r="X1145" i="1"/>
  <c r="U1146" i="1"/>
  <c r="V1146" i="1"/>
  <c r="W1146" i="1"/>
  <c r="X1146" i="1"/>
  <c r="U1147" i="1"/>
  <c r="V1147" i="1"/>
  <c r="W1147" i="1"/>
  <c r="X1147" i="1"/>
  <c r="U1148" i="1"/>
  <c r="V1148" i="1"/>
  <c r="W1148" i="1"/>
  <c r="X1148" i="1"/>
  <c r="U1149" i="1"/>
  <c r="V1149" i="1"/>
  <c r="W1149" i="1"/>
  <c r="X1149" i="1"/>
  <c r="U1150" i="1"/>
  <c r="V1150" i="1"/>
  <c r="W1150" i="1"/>
  <c r="X1150" i="1"/>
  <c r="U1151" i="1"/>
  <c r="V1151" i="1"/>
  <c r="W1151" i="1"/>
  <c r="X1151" i="1"/>
  <c r="U1152" i="1"/>
  <c r="V1152" i="1"/>
  <c r="W1152" i="1"/>
  <c r="X1152" i="1"/>
  <c r="U1153" i="1"/>
  <c r="V1153" i="1"/>
  <c r="W1153" i="1"/>
  <c r="X1153" i="1"/>
  <c r="U1154" i="1"/>
  <c r="V1154" i="1"/>
  <c r="W1154" i="1"/>
  <c r="X1154" i="1"/>
  <c r="U1155" i="1"/>
  <c r="V1155" i="1"/>
  <c r="W1155" i="1"/>
  <c r="X1155" i="1"/>
  <c r="U1156" i="1"/>
  <c r="V1156" i="1"/>
  <c r="W1156" i="1"/>
  <c r="X1156" i="1"/>
  <c r="U1157" i="1"/>
  <c r="V1157" i="1"/>
  <c r="W1157" i="1"/>
  <c r="X1157" i="1"/>
  <c r="U1158" i="1"/>
  <c r="V1158" i="1"/>
  <c r="W1158" i="1"/>
  <c r="X1158" i="1"/>
  <c r="U1159" i="1"/>
  <c r="V1159" i="1"/>
  <c r="W1159" i="1"/>
  <c r="X1159" i="1"/>
  <c r="U1160" i="1"/>
  <c r="V1160" i="1"/>
  <c r="W1160" i="1"/>
  <c r="X1160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P42" i="1"/>
  <c r="Q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B485" i="1"/>
  <c r="C485" i="1"/>
  <c r="D485" i="1"/>
  <c r="E485" i="1"/>
  <c r="F485" i="1"/>
  <c r="I485" i="1"/>
  <c r="J485" i="1"/>
  <c r="K485" i="1"/>
  <c r="L485" i="1"/>
  <c r="M485" i="1"/>
  <c r="N485" i="1"/>
  <c r="O485" i="1"/>
  <c r="P485" i="1"/>
  <c r="Q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B1001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B1002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B1003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B1004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B1005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B1006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B1007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B1008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B1009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B1010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B1011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B1012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B1013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B1014" i="1"/>
  <c r="C1014" i="1"/>
  <c r="D1014" i="1"/>
  <c r="E1014" i="1"/>
  <c r="F1014" i="1"/>
  <c r="G1014" i="1"/>
  <c r="H1014" i="1"/>
  <c r="I1014" i="1"/>
  <c r="J1014" i="1"/>
  <c r="K1014" i="1"/>
  <c r="L1014" i="1"/>
  <c r="M1014" i="1"/>
  <c r="N1014" i="1"/>
  <c r="O1014" i="1"/>
  <c r="P1014" i="1"/>
  <c r="Q1014" i="1"/>
  <c r="B1015" i="1"/>
  <c r="C1015" i="1"/>
  <c r="D1015" i="1"/>
  <c r="E1015" i="1"/>
  <c r="F1015" i="1"/>
  <c r="G1015" i="1"/>
  <c r="H1015" i="1"/>
  <c r="I1015" i="1"/>
  <c r="J1015" i="1"/>
  <c r="K1015" i="1"/>
  <c r="L1015" i="1"/>
  <c r="M1015" i="1"/>
  <c r="N1015" i="1"/>
  <c r="O1015" i="1"/>
  <c r="P1015" i="1"/>
  <c r="Q1015" i="1"/>
  <c r="B1016" i="1"/>
  <c r="C1016" i="1"/>
  <c r="D1016" i="1"/>
  <c r="E1016" i="1"/>
  <c r="F1016" i="1"/>
  <c r="G1016" i="1"/>
  <c r="H1016" i="1"/>
  <c r="I1016" i="1"/>
  <c r="J1016" i="1"/>
  <c r="K1016" i="1"/>
  <c r="L1016" i="1"/>
  <c r="M1016" i="1"/>
  <c r="N1016" i="1"/>
  <c r="O1016" i="1"/>
  <c r="P1016" i="1"/>
  <c r="Q1016" i="1"/>
  <c r="B1017" i="1"/>
  <c r="C1017" i="1"/>
  <c r="D1017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B1018" i="1"/>
  <c r="C1018" i="1"/>
  <c r="D1018" i="1"/>
  <c r="E1018" i="1"/>
  <c r="F1018" i="1"/>
  <c r="G1018" i="1"/>
  <c r="H1018" i="1"/>
  <c r="I1018" i="1"/>
  <c r="J1018" i="1"/>
  <c r="K1018" i="1"/>
  <c r="L1018" i="1"/>
  <c r="M1018" i="1"/>
  <c r="N1018" i="1"/>
  <c r="O1018" i="1"/>
  <c r="P1018" i="1"/>
  <c r="Q1018" i="1"/>
  <c r="B1019" i="1"/>
  <c r="C1019" i="1"/>
  <c r="D1019" i="1"/>
  <c r="E1019" i="1"/>
  <c r="F1019" i="1"/>
  <c r="G1019" i="1"/>
  <c r="H1019" i="1"/>
  <c r="I1019" i="1"/>
  <c r="J1019" i="1"/>
  <c r="K1019" i="1"/>
  <c r="L1019" i="1"/>
  <c r="M1019" i="1"/>
  <c r="N1019" i="1"/>
  <c r="O1019" i="1"/>
  <c r="P1019" i="1"/>
  <c r="Q1019" i="1"/>
  <c r="B1020" i="1"/>
  <c r="C1020" i="1"/>
  <c r="D1020" i="1"/>
  <c r="E1020" i="1"/>
  <c r="F1020" i="1"/>
  <c r="G1020" i="1"/>
  <c r="H1020" i="1"/>
  <c r="I1020" i="1"/>
  <c r="J1020" i="1"/>
  <c r="K1020" i="1"/>
  <c r="L1020" i="1"/>
  <c r="M1020" i="1"/>
  <c r="N1020" i="1"/>
  <c r="O1020" i="1"/>
  <c r="P1020" i="1"/>
  <c r="Q1020" i="1"/>
  <c r="B1021" i="1"/>
  <c r="C1021" i="1"/>
  <c r="D1021" i="1"/>
  <c r="E1021" i="1"/>
  <c r="F1021" i="1"/>
  <c r="G1021" i="1"/>
  <c r="H1021" i="1"/>
  <c r="I1021" i="1"/>
  <c r="J1021" i="1"/>
  <c r="K1021" i="1"/>
  <c r="L1021" i="1"/>
  <c r="M1021" i="1"/>
  <c r="N1021" i="1"/>
  <c r="O1021" i="1"/>
  <c r="P1021" i="1"/>
  <c r="Q1021" i="1"/>
  <c r="B1022" i="1"/>
  <c r="C1022" i="1"/>
  <c r="D1022" i="1"/>
  <c r="E1022" i="1"/>
  <c r="F1022" i="1"/>
  <c r="G1022" i="1"/>
  <c r="H1022" i="1"/>
  <c r="I1022" i="1"/>
  <c r="J1022" i="1"/>
  <c r="K1022" i="1"/>
  <c r="L1022" i="1"/>
  <c r="M1022" i="1"/>
  <c r="N1022" i="1"/>
  <c r="O1022" i="1"/>
  <c r="P1022" i="1"/>
  <c r="Q1022" i="1"/>
  <c r="B1023" i="1"/>
  <c r="C1023" i="1"/>
  <c r="D1023" i="1"/>
  <c r="E1023" i="1"/>
  <c r="F1023" i="1"/>
  <c r="G1023" i="1"/>
  <c r="H1023" i="1"/>
  <c r="I1023" i="1"/>
  <c r="J1023" i="1"/>
  <c r="K1023" i="1"/>
  <c r="L1023" i="1"/>
  <c r="M1023" i="1"/>
  <c r="N1023" i="1"/>
  <c r="O1023" i="1"/>
  <c r="P1023" i="1"/>
  <c r="Q1023" i="1"/>
  <c r="B1024" i="1"/>
  <c r="C1024" i="1"/>
  <c r="D1024" i="1"/>
  <c r="E1024" i="1"/>
  <c r="F1024" i="1"/>
  <c r="G1024" i="1"/>
  <c r="H1024" i="1"/>
  <c r="I1024" i="1"/>
  <c r="J1024" i="1"/>
  <c r="K1024" i="1"/>
  <c r="L1024" i="1"/>
  <c r="M1024" i="1"/>
  <c r="N1024" i="1"/>
  <c r="O1024" i="1"/>
  <c r="P1024" i="1"/>
  <c r="Q1024" i="1"/>
  <c r="B1025" i="1"/>
  <c r="C1025" i="1"/>
  <c r="D1025" i="1"/>
  <c r="E1025" i="1"/>
  <c r="F1025" i="1"/>
  <c r="G1025" i="1"/>
  <c r="H1025" i="1"/>
  <c r="I1025" i="1"/>
  <c r="J1025" i="1"/>
  <c r="K1025" i="1"/>
  <c r="L1025" i="1"/>
  <c r="M1025" i="1"/>
  <c r="N1025" i="1"/>
  <c r="O1025" i="1"/>
  <c r="P1025" i="1"/>
  <c r="Q1025" i="1"/>
  <c r="B1026" i="1"/>
  <c r="C1026" i="1"/>
  <c r="D1026" i="1"/>
  <c r="E1026" i="1"/>
  <c r="F1026" i="1"/>
  <c r="G1026" i="1"/>
  <c r="H1026" i="1"/>
  <c r="I1026" i="1"/>
  <c r="J1026" i="1"/>
  <c r="K1026" i="1"/>
  <c r="L1026" i="1"/>
  <c r="M1026" i="1"/>
  <c r="N1026" i="1"/>
  <c r="O1026" i="1"/>
  <c r="P1026" i="1"/>
  <c r="Q1026" i="1"/>
  <c r="B1027" i="1"/>
  <c r="C1027" i="1"/>
  <c r="D1027" i="1"/>
  <c r="E1027" i="1"/>
  <c r="F1027" i="1"/>
  <c r="G1027" i="1"/>
  <c r="H1027" i="1"/>
  <c r="I1027" i="1"/>
  <c r="J1027" i="1"/>
  <c r="K1027" i="1"/>
  <c r="L1027" i="1"/>
  <c r="M1027" i="1"/>
  <c r="N1027" i="1"/>
  <c r="O1027" i="1"/>
  <c r="P1027" i="1"/>
  <c r="Q1027" i="1"/>
  <c r="B1028" i="1"/>
  <c r="C1028" i="1"/>
  <c r="D1028" i="1"/>
  <c r="E1028" i="1"/>
  <c r="F1028" i="1"/>
  <c r="G1028" i="1"/>
  <c r="H1028" i="1"/>
  <c r="I1028" i="1"/>
  <c r="J1028" i="1"/>
  <c r="K1028" i="1"/>
  <c r="L1028" i="1"/>
  <c r="M1028" i="1"/>
  <c r="N1028" i="1"/>
  <c r="O1028" i="1"/>
  <c r="P1028" i="1"/>
  <c r="Q1028" i="1"/>
  <c r="B1029" i="1"/>
  <c r="C1029" i="1"/>
  <c r="D1029" i="1"/>
  <c r="E1029" i="1"/>
  <c r="F1029" i="1"/>
  <c r="G1029" i="1"/>
  <c r="H1029" i="1"/>
  <c r="I1029" i="1"/>
  <c r="J1029" i="1"/>
  <c r="K1029" i="1"/>
  <c r="L1029" i="1"/>
  <c r="M1029" i="1"/>
  <c r="N1029" i="1"/>
  <c r="O1029" i="1"/>
  <c r="P1029" i="1"/>
  <c r="Q1029" i="1"/>
  <c r="B1030" i="1"/>
  <c r="C1030" i="1"/>
  <c r="D1030" i="1"/>
  <c r="E1030" i="1"/>
  <c r="F1030" i="1"/>
  <c r="G1030" i="1"/>
  <c r="H1030" i="1"/>
  <c r="I1030" i="1"/>
  <c r="J1030" i="1"/>
  <c r="K1030" i="1"/>
  <c r="L1030" i="1"/>
  <c r="M1030" i="1"/>
  <c r="N1030" i="1"/>
  <c r="O1030" i="1"/>
  <c r="P1030" i="1"/>
  <c r="Q1030" i="1"/>
  <c r="B1031" i="1"/>
  <c r="C1031" i="1"/>
  <c r="D1031" i="1"/>
  <c r="E1031" i="1"/>
  <c r="F1031" i="1"/>
  <c r="G1031" i="1"/>
  <c r="H1031" i="1"/>
  <c r="I1031" i="1"/>
  <c r="J1031" i="1"/>
  <c r="K1031" i="1"/>
  <c r="L1031" i="1"/>
  <c r="M1031" i="1"/>
  <c r="N1031" i="1"/>
  <c r="O1031" i="1"/>
  <c r="P1031" i="1"/>
  <c r="Q1031" i="1"/>
  <c r="B1032" i="1"/>
  <c r="C1032" i="1"/>
  <c r="D1032" i="1"/>
  <c r="E1032" i="1"/>
  <c r="F1032" i="1"/>
  <c r="G1032" i="1"/>
  <c r="H1032" i="1"/>
  <c r="I1032" i="1"/>
  <c r="J1032" i="1"/>
  <c r="K1032" i="1"/>
  <c r="L1032" i="1"/>
  <c r="M1032" i="1"/>
  <c r="N1032" i="1"/>
  <c r="O1032" i="1"/>
  <c r="P1032" i="1"/>
  <c r="Q1032" i="1"/>
  <c r="B1033" i="1"/>
  <c r="C1033" i="1"/>
  <c r="D1033" i="1"/>
  <c r="E1033" i="1"/>
  <c r="F1033" i="1"/>
  <c r="G1033" i="1"/>
  <c r="H1033" i="1"/>
  <c r="I1033" i="1"/>
  <c r="J1033" i="1"/>
  <c r="K1033" i="1"/>
  <c r="L1033" i="1"/>
  <c r="M1033" i="1"/>
  <c r="N1033" i="1"/>
  <c r="O1033" i="1"/>
  <c r="P1033" i="1"/>
  <c r="Q1033" i="1"/>
  <c r="B1034" i="1"/>
  <c r="C1034" i="1"/>
  <c r="D1034" i="1"/>
  <c r="E1034" i="1"/>
  <c r="F1034" i="1"/>
  <c r="G1034" i="1"/>
  <c r="H1034" i="1"/>
  <c r="I1034" i="1"/>
  <c r="J1034" i="1"/>
  <c r="K1034" i="1"/>
  <c r="L1034" i="1"/>
  <c r="M1034" i="1"/>
  <c r="N1034" i="1"/>
  <c r="O1034" i="1"/>
  <c r="P1034" i="1"/>
  <c r="Q1034" i="1"/>
  <c r="B1035" i="1"/>
  <c r="C1035" i="1"/>
  <c r="D1035" i="1"/>
  <c r="E1035" i="1"/>
  <c r="F1035" i="1"/>
  <c r="G1035" i="1"/>
  <c r="H1035" i="1"/>
  <c r="I1035" i="1"/>
  <c r="J1035" i="1"/>
  <c r="K1035" i="1"/>
  <c r="L1035" i="1"/>
  <c r="M1035" i="1"/>
  <c r="N1035" i="1"/>
  <c r="O1035" i="1"/>
  <c r="P1035" i="1"/>
  <c r="Q1035" i="1"/>
  <c r="B1036" i="1"/>
  <c r="C1036" i="1"/>
  <c r="D1036" i="1"/>
  <c r="E1036" i="1"/>
  <c r="F1036" i="1"/>
  <c r="G1036" i="1"/>
  <c r="H1036" i="1"/>
  <c r="I1036" i="1"/>
  <c r="J1036" i="1"/>
  <c r="K1036" i="1"/>
  <c r="L1036" i="1"/>
  <c r="M1036" i="1"/>
  <c r="N1036" i="1"/>
  <c r="O1036" i="1"/>
  <c r="P1036" i="1"/>
  <c r="Q1036" i="1"/>
  <c r="B1037" i="1"/>
  <c r="C1037" i="1"/>
  <c r="D1037" i="1"/>
  <c r="E1037" i="1"/>
  <c r="F1037" i="1"/>
  <c r="G1037" i="1"/>
  <c r="H1037" i="1"/>
  <c r="I1037" i="1"/>
  <c r="J1037" i="1"/>
  <c r="K1037" i="1"/>
  <c r="L1037" i="1"/>
  <c r="M1037" i="1"/>
  <c r="N1037" i="1"/>
  <c r="O1037" i="1"/>
  <c r="P1037" i="1"/>
  <c r="Q1037" i="1"/>
  <c r="B1038" i="1"/>
  <c r="C1038" i="1"/>
  <c r="D1038" i="1"/>
  <c r="E1038" i="1"/>
  <c r="F1038" i="1"/>
  <c r="G1038" i="1"/>
  <c r="H1038" i="1"/>
  <c r="I1038" i="1"/>
  <c r="J1038" i="1"/>
  <c r="K1038" i="1"/>
  <c r="L1038" i="1"/>
  <c r="M1038" i="1"/>
  <c r="N1038" i="1"/>
  <c r="O1038" i="1"/>
  <c r="P1038" i="1"/>
  <c r="Q1038" i="1"/>
  <c r="B1039" i="1"/>
  <c r="C1039" i="1"/>
  <c r="D1039" i="1"/>
  <c r="E1039" i="1"/>
  <c r="F1039" i="1"/>
  <c r="G1039" i="1"/>
  <c r="H1039" i="1"/>
  <c r="I1039" i="1"/>
  <c r="J1039" i="1"/>
  <c r="K1039" i="1"/>
  <c r="L1039" i="1"/>
  <c r="M1039" i="1"/>
  <c r="N1039" i="1"/>
  <c r="O1039" i="1"/>
  <c r="P1039" i="1"/>
  <c r="Q1039" i="1"/>
  <c r="B1040" i="1"/>
  <c r="C1040" i="1"/>
  <c r="D1040" i="1"/>
  <c r="E1040" i="1"/>
  <c r="F1040" i="1"/>
  <c r="G1040" i="1"/>
  <c r="H1040" i="1"/>
  <c r="I1040" i="1"/>
  <c r="J1040" i="1"/>
  <c r="K1040" i="1"/>
  <c r="L1040" i="1"/>
  <c r="M1040" i="1"/>
  <c r="N1040" i="1"/>
  <c r="O1040" i="1"/>
  <c r="P1040" i="1"/>
  <c r="Q1040" i="1"/>
  <c r="B1041" i="1"/>
  <c r="C1041" i="1"/>
  <c r="D1041" i="1"/>
  <c r="E1041" i="1"/>
  <c r="F1041" i="1"/>
  <c r="G1041" i="1"/>
  <c r="H1041" i="1"/>
  <c r="I1041" i="1"/>
  <c r="J1041" i="1"/>
  <c r="K1041" i="1"/>
  <c r="L1041" i="1"/>
  <c r="M1041" i="1"/>
  <c r="N1041" i="1"/>
  <c r="O1041" i="1"/>
  <c r="P1041" i="1"/>
  <c r="Q1041" i="1"/>
  <c r="B1042" i="1"/>
  <c r="C1042" i="1"/>
  <c r="D1042" i="1"/>
  <c r="E1042" i="1"/>
  <c r="F1042" i="1"/>
  <c r="G1042" i="1"/>
  <c r="H1042" i="1"/>
  <c r="I1042" i="1"/>
  <c r="J1042" i="1"/>
  <c r="K1042" i="1"/>
  <c r="L1042" i="1"/>
  <c r="M1042" i="1"/>
  <c r="N1042" i="1"/>
  <c r="O1042" i="1"/>
  <c r="P1042" i="1"/>
  <c r="Q1042" i="1"/>
  <c r="B1043" i="1"/>
  <c r="C1043" i="1"/>
  <c r="D1043" i="1"/>
  <c r="E1043" i="1"/>
  <c r="F1043" i="1"/>
  <c r="G1043" i="1"/>
  <c r="H1043" i="1"/>
  <c r="I1043" i="1"/>
  <c r="J1043" i="1"/>
  <c r="K1043" i="1"/>
  <c r="L1043" i="1"/>
  <c r="M1043" i="1"/>
  <c r="N1043" i="1"/>
  <c r="O1043" i="1"/>
  <c r="P1043" i="1"/>
  <c r="Q1043" i="1"/>
  <c r="B1044" i="1"/>
  <c r="C1044" i="1"/>
  <c r="D1044" i="1"/>
  <c r="E1044" i="1"/>
  <c r="F1044" i="1"/>
  <c r="G1044" i="1"/>
  <c r="H1044" i="1"/>
  <c r="I1044" i="1"/>
  <c r="J1044" i="1"/>
  <c r="K1044" i="1"/>
  <c r="L1044" i="1"/>
  <c r="M1044" i="1"/>
  <c r="N1044" i="1"/>
  <c r="O1044" i="1"/>
  <c r="P1044" i="1"/>
  <c r="Q1044" i="1"/>
  <c r="B1045" i="1"/>
  <c r="C1045" i="1"/>
  <c r="D1045" i="1"/>
  <c r="E1045" i="1"/>
  <c r="F1045" i="1"/>
  <c r="G1045" i="1"/>
  <c r="H1045" i="1"/>
  <c r="I1045" i="1"/>
  <c r="J1045" i="1"/>
  <c r="K1045" i="1"/>
  <c r="L1045" i="1"/>
  <c r="M1045" i="1"/>
  <c r="N1045" i="1"/>
  <c r="O1045" i="1"/>
  <c r="P1045" i="1"/>
  <c r="Q1045" i="1"/>
  <c r="B1046" i="1"/>
  <c r="C1046" i="1"/>
  <c r="D1046" i="1"/>
  <c r="E1046" i="1"/>
  <c r="F1046" i="1"/>
  <c r="G1046" i="1"/>
  <c r="H1046" i="1"/>
  <c r="I1046" i="1"/>
  <c r="J1046" i="1"/>
  <c r="K1046" i="1"/>
  <c r="L1046" i="1"/>
  <c r="M1046" i="1"/>
  <c r="N1046" i="1"/>
  <c r="O1046" i="1"/>
  <c r="P1046" i="1"/>
  <c r="Q1046" i="1"/>
  <c r="B1047" i="1"/>
  <c r="C1047" i="1"/>
  <c r="D1047" i="1"/>
  <c r="E1047" i="1"/>
  <c r="F1047" i="1"/>
  <c r="G1047" i="1"/>
  <c r="H1047" i="1"/>
  <c r="I1047" i="1"/>
  <c r="J1047" i="1"/>
  <c r="K1047" i="1"/>
  <c r="L1047" i="1"/>
  <c r="M1047" i="1"/>
  <c r="N1047" i="1"/>
  <c r="O1047" i="1"/>
  <c r="P1047" i="1"/>
  <c r="Q1047" i="1"/>
  <c r="B1048" i="1"/>
  <c r="C1048" i="1"/>
  <c r="D1048" i="1"/>
  <c r="E1048" i="1"/>
  <c r="F1048" i="1"/>
  <c r="G1048" i="1"/>
  <c r="H1048" i="1"/>
  <c r="I1048" i="1"/>
  <c r="J1048" i="1"/>
  <c r="K1048" i="1"/>
  <c r="L1048" i="1"/>
  <c r="M1048" i="1"/>
  <c r="N1048" i="1"/>
  <c r="O1048" i="1"/>
  <c r="P1048" i="1"/>
  <c r="Q1048" i="1"/>
  <c r="B1049" i="1"/>
  <c r="C1049" i="1"/>
  <c r="D1049" i="1"/>
  <c r="E1049" i="1"/>
  <c r="F1049" i="1"/>
  <c r="G1049" i="1"/>
  <c r="H1049" i="1"/>
  <c r="I1049" i="1"/>
  <c r="J1049" i="1"/>
  <c r="K1049" i="1"/>
  <c r="L1049" i="1"/>
  <c r="M1049" i="1"/>
  <c r="N1049" i="1"/>
  <c r="O1049" i="1"/>
  <c r="P1049" i="1"/>
  <c r="Q1049" i="1"/>
  <c r="B1050" i="1"/>
  <c r="C1050" i="1"/>
  <c r="D1050" i="1"/>
  <c r="E1050" i="1"/>
  <c r="F1050" i="1"/>
  <c r="G1050" i="1"/>
  <c r="H1050" i="1"/>
  <c r="I1050" i="1"/>
  <c r="J1050" i="1"/>
  <c r="K1050" i="1"/>
  <c r="L1050" i="1"/>
  <c r="M1050" i="1"/>
  <c r="N1050" i="1"/>
  <c r="O1050" i="1"/>
  <c r="P1050" i="1"/>
  <c r="Q1050" i="1"/>
  <c r="B1051" i="1"/>
  <c r="C1051" i="1"/>
  <c r="D1051" i="1"/>
  <c r="E1051" i="1"/>
  <c r="F1051" i="1"/>
  <c r="G1051" i="1"/>
  <c r="H1051" i="1"/>
  <c r="I1051" i="1"/>
  <c r="J1051" i="1"/>
  <c r="K1051" i="1"/>
  <c r="L1051" i="1"/>
  <c r="M1051" i="1"/>
  <c r="N1051" i="1"/>
  <c r="O1051" i="1"/>
  <c r="P1051" i="1"/>
  <c r="Q1051" i="1"/>
  <c r="B1052" i="1"/>
  <c r="C1052" i="1"/>
  <c r="D1052" i="1"/>
  <c r="E1052" i="1"/>
  <c r="F1052" i="1"/>
  <c r="G1052" i="1"/>
  <c r="H1052" i="1"/>
  <c r="I1052" i="1"/>
  <c r="J1052" i="1"/>
  <c r="K1052" i="1"/>
  <c r="L1052" i="1"/>
  <c r="M1052" i="1"/>
  <c r="N1052" i="1"/>
  <c r="O1052" i="1"/>
  <c r="P1052" i="1"/>
  <c r="Q1052" i="1"/>
  <c r="B1053" i="1"/>
  <c r="C1053" i="1"/>
  <c r="D1053" i="1"/>
  <c r="E1053" i="1"/>
  <c r="F1053" i="1"/>
  <c r="G1053" i="1"/>
  <c r="H1053" i="1"/>
  <c r="I1053" i="1"/>
  <c r="J1053" i="1"/>
  <c r="K1053" i="1"/>
  <c r="L1053" i="1"/>
  <c r="M1053" i="1"/>
  <c r="N1053" i="1"/>
  <c r="O1053" i="1"/>
  <c r="P1053" i="1"/>
  <c r="Q1053" i="1"/>
  <c r="B1054" i="1"/>
  <c r="C1054" i="1"/>
  <c r="D1054" i="1"/>
  <c r="E1054" i="1"/>
  <c r="F1054" i="1"/>
  <c r="G1054" i="1"/>
  <c r="H1054" i="1"/>
  <c r="I1054" i="1"/>
  <c r="J1054" i="1"/>
  <c r="K1054" i="1"/>
  <c r="L1054" i="1"/>
  <c r="M1054" i="1"/>
  <c r="N1054" i="1"/>
  <c r="O1054" i="1"/>
  <c r="P1054" i="1"/>
  <c r="Q1054" i="1"/>
  <c r="B1055" i="1"/>
  <c r="C1055" i="1"/>
  <c r="D1055" i="1"/>
  <c r="E1055" i="1"/>
  <c r="F1055" i="1"/>
  <c r="G1055" i="1"/>
  <c r="H1055" i="1"/>
  <c r="I1055" i="1"/>
  <c r="J1055" i="1"/>
  <c r="K1055" i="1"/>
  <c r="L1055" i="1"/>
  <c r="M1055" i="1"/>
  <c r="N1055" i="1"/>
  <c r="O1055" i="1"/>
  <c r="P1055" i="1"/>
  <c r="Q1055" i="1"/>
  <c r="B1056" i="1"/>
  <c r="C1056" i="1"/>
  <c r="D1056" i="1"/>
  <c r="E1056" i="1"/>
  <c r="F1056" i="1"/>
  <c r="G1056" i="1"/>
  <c r="H1056" i="1"/>
  <c r="I1056" i="1"/>
  <c r="J1056" i="1"/>
  <c r="K1056" i="1"/>
  <c r="L1056" i="1"/>
  <c r="M1056" i="1"/>
  <c r="N1056" i="1"/>
  <c r="O1056" i="1"/>
  <c r="P1056" i="1"/>
  <c r="Q1056" i="1"/>
  <c r="B1057" i="1"/>
  <c r="C1057" i="1"/>
  <c r="D1057" i="1"/>
  <c r="E1057" i="1"/>
  <c r="F1057" i="1"/>
  <c r="G1057" i="1"/>
  <c r="H1057" i="1"/>
  <c r="I1057" i="1"/>
  <c r="J1057" i="1"/>
  <c r="K1057" i="1"/>
  <c r="L1057" i="1"/>
  <c r="M1057" i="1"/>
  <c r="N1057" i="1"/>
  <c r="O1057" i="1"/>
  <c r="P1057" i="1"/>
  <c r="Q1057" i="1"/>
  <c r="B1058" i="1"/>
  <c r="C1058" i="1"/>
  <c r="D1058" i="1"/>
  <c r="E1058" i="1"/>
  <c r="F1058" i="1"/>
  <c r="G1058" i="1"/>
  <c r="H1058" i="1"/>
  <c r="I1058" i="1"/>
  <c r="J1058" i="1"/>
  <c r="K1058" i="1"/>
  <c r="L1058" i="1"/>
  <c r="M1058" i="1"/>
  <c r="N1058" i="1"/>
  <c r="O1058" i="1"/>
  <c r="P1058" i="1"/>
  <c r="Q1058" i="1"/>
  <c r="B1059" i="1"/>
  <c r="C1059" i="1"/>
  <c r="D1059" i="1"/>
  <c r="E1059" i="1"/>
  <c r="F1059" i="1"/>
  <c r="G1059" i="1"/>
  <c r="H1059" i="1"/>
  <c r="I1059" i="1"/>
  <c r="J1059" i="1"/>
  <c r="K1059" i="1"/>
  <c r="L1059" i="1"/>
  <c r="M1059" i="1"/>
  <c r="N1059" i="1"/>
  <c r="O1059" i="1"/>
  <c r="P1059" i="1"/>
  <c r="Q1059" i="1"/>
  <c r="B1060" i="1"/>
  <c r="C1060" i="1"/>
  <c r="D1060" i="1"/>
  <c r="E1060" i="1"/>
  <c r="F1060" i="1"/>
  <c r="G1060" i="1"/>
  <c r="H1060" i="1"/>
  <c r="I1060" i="1"/>
  <c r="J1060" i="1"/>
  <c r="K1060" i="1"/>
  <c r="L1060" i="1"/>
  <c r="M1060" i="1"/>
  <c r="N1060" i="1"/>
  <c r="O1060" i="1"/>
  <c r="P1060" i="1"/>
  <c r="Q1060" i="1"/>
  <c r="B1061" i="1"/>
  <c r="C1061" i="1"/>
  <c r="D1061" i="1"/>
  <c r="E1061" i="1"/>
  <c r="F1061" i="1"/>
  <c r="G1061" i="1"/>
  <c r="H1061" i="1"/>
  <c r="I1061" i="1"/>
  <c r="J1061" i="1"/>
  <c r="K1061" i="1"/>
  <c r="L1061" i="1"/>
  <c r="M1061" i="1"/>
  <c r="N1061" i="1"/>
  <c r="O1061" i="1"/>
  <c r="P1061" i="1"/>
  <c r="Q1061" i="1"/>
  <c r="B1062" i="1"/>
  <c r="C1062" i="1"/>
  <c r="D1062" i="1"/>
  <c r="E1062" i="1"/>
  <c r="F1062" i="1"/>
  <c r="G1062" i="1"/>
  <c r="H1062" i="1"/>
  <c r="I1062" i="1"/>
  <c r="J1062" i="1"/>
  <c r="K1062" i="1"/>
  <c r="L1062" i="1"/>
  <c r="M1062" i="1"/>
  <c r="N1062" i="1"/>
  <c r="O1062" i="1"/>
  <c r="P1062" i="1"/>
  <c r="Q1062" i="1"/>
  <c r="B1063" i="1"/>
  <c r="C1063" i="1"/>
  <c r="D1063" i="1"/>
  <c r="E1063" i="1"/>
  <c r="F1063" i="1"/>
  <c r="G1063" i="1"/>
  <c r="H1063" i="1"/>
  <c r="I1063" i="1"/>
  <c r="J1063" i="1"/>
  <c r="K1063" i="1"/>
  <c r="L1063" i="1"/>
  <c r="M1063" i="1"/>
  <c r="N1063" i="1"/>
  <c r="O1063" i="1"/>
  <c r="P1063" i="1"/>
  <c r="Q1063" i="1"/>
  <c r="B1064" i="1"/>
  <c r="C1064" i="1"/>
  <c r="D1064" i="1"/>
  <c r="E1064" i="1"/>
  <c r="F1064" i="1"/>
  <c r="G1064" i="1"/>
  <c r="H1064" i="1"/>
  <c r="I1064" i="1"/>
  <c r="J1064" i="1"/>
  <c r="K1064" i="1"/>
  <c r="L1064" i="1"/>
  <c r="M1064" i="1"/>
  <c r="N1064" i="1"/>
  <c r="O1064" i="1"/>
  <c r="P1064" i="1"/>
  <c r="Q1064" i="1"/>
  <c r="B1065" i="1"/>
  <c r="C1065" i="1"/>
  <c r="D1065" i="1"/>
  <c r="E1065" i="1"/>
  <c r="F1065" i="1"/>
  <c r="G1065" i="1"/>
  <c r="H1065" i="1"/>
  <c r="I1065" i="1"/>
  <c r="J1065" i="1"/>
  <c r="K1065" i="1"/>
  <c r="L1065" i="1"/>
  <c r="M1065" i="1"/>
  <c r="N1065" i="1"/>
  <c r="O1065" i="1"/>
  <c r="P1065" i="1"/>
  <c r="Q1065" i="1"/>
  <c r="B1066" i="1"/>
  <c r="C1066" i="1"/>
  <c r="D1066" i="1"/>
  <c r="E1066" i="1"/>
  <c r="F1066" i="1"/>
  <c r="G1066" i="1"/>
  <c r="H1066" i="1"/>
  <c r="I1066" i="1"/>
  <c r="J1066" i="1"/>
  <c r="K1066" i="1"/>
  <c r="L1066" i="1"/>
  <c r="M1066" i="1"/>
  <c r="N1066" i="1"/>
  <c r="O1066" i="1"/>
  <c r="P1066" i="1"/>
  <c r="Q1066" i="1"/>
  <c r="B1067" i="1"/>
  <c r="C1067" i="1"/>
  <c r="D1067" i="1"/>
  <c r="E1067" i="1"/>
  <c r="F1067" i="1"/>
  <c r="G1067" i="1"/>
  <c r="H1067" i="1"/>
  <c r="I1067" i="1"/>
  <c r="J1067" i="1"/>
  <c r="K1067" i="1"/>
  <c r="L1067" i="1"/>
  <c r="M1067" i="1"/>
  <c r="N1067" i="1"/>
  <c r="O1067" i="1"/>
  <c r="P1067" i="1"/>
  <c r="Q1067" i="1"/>
  <c r="B1068" i="1"/>
  <c r="C1068" i="1"/>
  <c r="D1068" i="1"/>
  <c r="E1068" i="1"/>
  <c r="F1068" i="1"/>
  <c r="G1068" i="1"/>
  <c r="H1068" i="1"/>
  <c r="I1068" i="1"/>
  <c r="J1068" i="1"/>
  <c r="K1068" i="1"/>
  <c r="L1068" i="1"/>
  <c r="M1068" i="1"/>
  <c r="N1068" i="1"/>
  <c r="O1068" i="1"/>
  <c r="P1068" i="1"/>
  <c r="Q1068" i="1"/>
  <c r="B1069" i="1"/>
  <c r="C1069" i="1"/>
  <c r="D1069" i="1"/>
  <c r="E1069" i="1"/>
  <c r="F1069" i="1"/>
  <c r="G1069" i="1"/>
  <c r="H1069" i="1"/>
  <c r="I1069" i="1"/>
  <c r="J1069" i="1"/>
  <c r="K1069" i="1"/>
  <c r="L1069" i="1"/>
  <c r="M1069" i="1"/>
  <c r="N1069" i="1"/>
  <c r="O1069" i="1"/>
  <c r="P1069" i="1"/>
  <c r="Q1069" i="1"/>
  <c r="B1070" i="1"/>
  <c r="C1070" i="1"/>
  <c r="D1070" i="1"/>
  <c r="E1070" i="1"/>
  <c r="F1070" i="1"/>
  <c r="G1070" i="1"/>
  <c r="H1070" i="1"/>
  <c r="I1070" i="1"/>
  <c r="J1070" i="1"/>
  <c r="K1070" i="1"/>
  <c r="L1070" i="1"/>
  <c r="M1070" i="1"/>
  <c r="N1070" i="1"/>
  <c r="O1070" i="1"/>
  <c r="P1070" i="1"/>
  <c r="Q1070" i="1"/>
  <c r="B1071" i="1"/>
  <c r="C1071" i="1"/>
  <c r="D1071" i="1"/>
  <c r="E1071" i="1"/>
  <c r="F1071" i="1"/>
  <c r="G1071" i="1"/>
  <c r="H1071" i="1"/>
  <c r="I1071" i="1"/>
  <c r="J1071" i="1"/>
  <c r="K1071" i="1"/>
  <c r="L1071" i="1"/>
  <c r="M1071" i="1"/>
  <c r="N1071" i="1"/>
  <c r="O1071" i="1"/>
  <c r="P1071" i="1"/>
  <c r="Q1071" i="1"/>
  <c r="B1072" i="1"/>
  <c r="C1072" i="1"/>
  <c r="D1072" i="1"/>
  <c r="E1072" i="1"/>
  <c r="F1072" i="1"/>
  <c r="G1072" i="1"/>
  <c r="H1072" i="1"/>
  <c r="I1072" i="1"/>
  <c r="J1072" i="1"/>
  <c r="K1072" i="1"/>
  <c r="L1072" i="1"/>
  <c r="M1072" i="1"/>
  <c r="N1072" i="1"/>
  <c r="O1072" i="1"/>
  <c r="P1072" i="1"/>
  <c r="Q1072" i="1"/>
  <c r="B1073" i="1"/>
  <c r="C1073" i="1"/>
  <c r="D1073" i="1"/>
  <c r="E1073" i="1"/>
  <c r="F1073" i="1"/>
  <c r="G1073" i="1"/>
  <c r="H1073" i="1"/>
  <c r="I1073" i="1"/>
  <c r="J1073" i="1"/>
  <c r="K1073" i="1"/>
  <c r="L1073" i="1"/>
  <c r="M1073" i="1"/>
  <c r="N1073" i="1"/>
  <c r="O1073" i="1"/>
  <c r="P1073" i="1"/>
  <c r="Q1073" i="1"/>
  <c r="B1074" i="1"/>
  <c r="C1074" i="1"/>
  <c r="D1074" i="1"/>
  <c r="E1074" i="1"/>
  <c r="F1074" i="1"/>
  <c r="G1074" i="1"/>
  <c r="H1074" i="1"/>
  <c r="I1074" i="1"/>
  <c r="J1074" i="1"/>
  <c r="K1074" i="1"/>
  <c r="L1074" i="1"/>
  <c r="M1074" i="1"/>
  <c r="N1074" i="1"/>
  <c r="O1074" i="1"/>
  <c r="P1074" i="1"/>
  <c r="Q1074" i="1"/>
  <c r="B1075" i="1"/>
  <c r="C1075" i="1"/>
  <c r="D1075" i="1"/>
  <c r="E1075" i="1"/>
  <c r="F1075" i="1"/>
  <c r="G1075" i="1"/>
  <c r="H1075" i="1"/>
  <c r="I1075" i="1"/>
  <c r="J1075" i="1"/>
  <c r="K1075" i="1"/>
  <c r="L1075" i="1"/>
  <c r="M1075" i="1"/>
  <c r="N1075" i="1"/>
  <c r="O1075" i="1"/>
  <c r="P1075" i="1"/>
  <c r="Q1075" i="1"/>
  <c r="B1076" i="1"/>
  <c r="C1076" i="1"/>
  <c r="D1076" i="1"/>
  <c r="E1076" i="1"/>
  <c r="F1076" i="1"/>
  <c r="G1076" i="1"/>
  <c r="H1076" i="1"/>
  <c r="I1076" i="1"/>
  <c r="J1076" i="1"/>
  <c r="K1076" i="1"/>
  <c r="L1076" i="1"/>
  <c r="M1076" i="1"/>
  <c r="N1076" i="1"/>
  <c r="O1076" i="1"/>
  <c r="P1076" i="1"/>
  <c r="Q1076" i="1"/>
  <c r="B1077" i="1"/>
  <c r="C1077" i="1"/>
  <c r="D1077" i="1"/>
  <c r="E1077" i="1"/>
  <c r="F1077" i="1"/>
  <c r="G1077" i="1"/>
  <c r="H1077" i="1"/>
  <c r="I1077" i="1"/>
  <c r="J1077" i="1"/>
  <c r="K1077" i="1"/>
  <c r="L1077" i="1"/>
  <c r="M1077" i="1"/>
  <c r="N1077" i="1"/>
  <c r="O1077" i="1"/>
  <c r="P1077" i="1"/>
  <c r="Q1077" i="1"/>
  <c r="B1078" i="1"/>
  <c r="C1078" i="1"/>
  <c r="D1078" i="1"/>
  <c r="E1078" i="1"/>
  <c r="F1078" i="1"/>
  <c r="G1078" i="1"/>
  <c r="H1078" i="1"/>
  <c r="I1078" i="1"/>
  <c r="J1078" i="1"/>
  <c r="K1078" i="1"/>
  <c r="L1078" i="1"/>
  <c r="M1078" i="1"/>
  <c r="N1078" i="1"/>
  <c r="O1078" i="1"/>
  <c r="P1078" i="1"/>
  <c r="Q1078" i="1"/>
  <c r="B1079" i="1"/>
  <c r="C1079" i="1"/>
  <c r="D1079" i="1"/>
  <c r="E1079" i="1"/>
  <c r="F1079" i="1"/>
  <c r="G1079" i="1"/>
  <c r="H1079" i="1"/>
  <c r="I1079" i="1"/>
  <c r="J1079" i="1"/>
  <c r="K1079" i="1"/>
  <c r="L1079" i="1"/>
  <c r="M1079" i="1"/>
  <c r="N1079" i="1"/>
  <c r="O1079" i="1"/>
  <c r="P1079" i="1"/>
  <c r="Q1079" i="1"/>
  <c r="B1080" i="1"/>
  <c r="C1080" i="1"/>
  <c r="D1080" i="1"/>
  <c r="E1080" i="1"/>
  <c r="F1080" i="1"/>
  <c r="G1080" i="1"/>
  <c r="H1080" i="1"/>
  <c r="I1080" i="1"/>
  <c r="J1080" i="1"/>
  <c r="K1080" i="1"/>
  <c r="L1080" i="1"/>
  <c r="M1080" i="1"/>
  <c r="N1080" i="1"/>
  <c r="O1080" i="1"/>
  <c r="P1080" i="1"/>
  <c r="Q1080" i="1"/>
  <c r="B1081" i="1"/>
  <c r="C1081" i="1"/>
  <c r="D1081" i="1"/>
  <c r="E1081" i="1"/>
  <c r="F1081" i="1"/>
  <c r="G1081" i="1"/>
  <c r="H1081" i="1"/>
  <c r="I1081" i="1"/>
  <c r="J1081" i="1"/>
  <c r="K1081" i="1"/>
  <c r="L1081" i="1"/>
  <c r="M1081" i="1"/>
  <c r="N1081" i="1"/>
  <c r="O1081" i="1"/>
  <c r="P1081" i="1"/>
  <c r="Q1081" i="1"/>
  <c r="B1082" i="1"/>
  <c r="C1082" i="1"/>
  <c r="D1082" i="1"/>
  <c r="E1082" i="1"/>
  <c r="F1082" i="1"/>
  <c r="G1082" i="1"/>
  <c r="H1082" i="1"/>
  <c r="I1082" i="1"/>
  <c r="J1082" i="1"/>
  <c r="K1082" i="1"/>
  <c r="L1082" i="1"/>
  <c r="M1082" i="1"/>
  <c r="N1082" i="1"/>
  <c r="O1082" i="1"/>
  <c r="P1082" i="1"/>
  <c r="Q1082" i="1"/>
  <c r="B1083" i="1"/>
  <c r="C1083" i="1"/>
  <c r="D1083" i="1"/>
  <c r="E1083" i="1"/>
  <c r="F1083" i="1"/>
  <c r="G1083" i="1"/>
  <c r="H1083" i="1"/>
  <c r="I1083" i="1"/>
  <c r="J1083" i="1"/>
  <c r="K1083" i="1"/>
  <c r="L1083" i="1"/>
  <c r="M1083" i="1"/>
  <c r="N1083" i="1"/>
  <c r="O1083" i="1"/>
  <c r="P1083" i="1"/>
  <c r="Q1083" i="1"/>
  <c r="B1084" i="1"/>
  <c r="C1084" i="1"/>
  <c r="D1084" i="1"/>
  <c r="E1084" i="1"/>
  <c r="F1084" i="1"/>
  <c r="G1084" i="1"/>
  <c r="H1084" i="1"/>
  <c r="I1084" i="1"/>
  <c r="J1084" i="1"/>
  <c r="K1084" i="1"/>
  <c r="L1084" i="1"/>
  <c r="M1084" i="1"/>
  <c r="N1084" i="1"/>
  <c r="O1084" i="1"/>
  <c r="P1084" i="1"/>
  <c r="Q1084" i="1"/>
  <c r="B1085" i="1"/>
  <c r="C1085" i="1"/>
  <c r="D1085" i="1"/>
  <c r="E1085" i="1"/>
  <c r="F1085" i="1"/>
  <c r="G1085" i="1"/>
  <c r="H1085" i="1"/>
  <c r="I1085" i="1"/>
  <c r="J1085" i="1"/>
  <c r="K1085" i="1"/>
  <c r="L1085" i="1"/>
  <c r="M1085" i="1"/>
  <c r="N1085" i="1"/>
  <c r="O1085" i="1"/>
  <c r="P1085" i="1"/>
  <c r="Q1085" i="1"/>
  <c r="B1086" i="1"/>
  <c r="C1086" i="1"/>
  <c r="D1086" i="1"/>
  <c r="E1086" i="1"/>
  <c r="F1086" i="1"/>
  <c r="G1086" i="1"/>
  <c r="H1086" i="1"/>
  <c r="I1086" i="1"/>
  <c r="J1086" i="1"/>
  <c r="K1086" i="1"/>
  <c r="L1086" i="1"/>
  <c r="M1086" i="1"/>
  <c r="N1086" i="1"/>
  <c r="O1086" i="1"/>
  <c r="P1086" i="1"/>
  <c r="Q1086" i="1"/>
  <c r="B1087" i="1"/>
  <c r="C1087" i="1"/>
  <c r="D1087" i="1"/>
  <c r="E1087" i="1"/>
  <c r="F1087" i="1"/>
  <c r="G1087" i="1"/>
  <c r="H1087" i="1"/>
  <c r="I1087" i="1"/>
  <c r="J1087" i="1"/>
  <c r="K1087" i="1"/>
  <c r="L1087" i="1"/>
  <c r="M1087" i="1"/>
  <c r="N1087" i="1"/>
  <c r="O1087" i="1"/>
  <c r="P1087" i="1"/>
  <c r="Q1087" i="1"/>
  <c r="B1088" i="1"/>
  <c r="C1088" i="1"/>
  <c r="D1088" i="1"/>
  <c r="E1088" i="1"/>
  <c r="F1088" i="1"/>
  <c r="G1088" i="1"/>
  <c r="H1088" i="1"/>
  <c r="I1088" i="1"/>
  <c r="J1088" i="1"/>
  <c r="K1088" i="1"/>
  <c r="L1088" i="1"/>
  <c r="M1088" i="1"/>
  <c r="N1088" i="1"/>
  <c r="O1088" i="1"/>
  <c r="P1088" i="1"/>
  <c r="Q1088" i="1"/>
  <c r="B1089" i="1"/>
  <c r="C1089" i="1"/>
  <c r="D1089" i="1"/>
  <c r="E1089" i="1"/>
  <c r="F1089" i="1"/>
  <c r="G1089" i="1"/>
  <c r="H1089" i="1"/>
  <c r="I1089" i="1"/>
  <c r="J1089" i="1"/>
  <c r="K1089" i="1"/>
  <c r="L1089" i="1"/>
  <c r="M1089" i="1"/>
  <c r="N1089" i="1"/>
  <c r="O1089" i="1"/>
  <c r="P1089" i="1"/>
  <c r="Q1089" i="1"/>
  <c r="B1090" i="1"/>
  <c r="C1090" i="1"/>
  <c r="D1090" i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/>
  <c r="Q1090" i="1"/>
  <c r="B1091" i="1"/>
  <c r="C1091" i="1"/>
  <c r="D1091" i="1"/>
  <c r="E1091" i="1"/>
  <c r="F1091" i="1"/>
  <c r="G1091" i="1"/>
  <c r="H1091" i="1"/>
  <c r="I1091" i="1"/>
  <c r="J1091" i="1"/>
  <c r="K1091" i="1"/>
  <c r="L1091" i="1"/>
  <c r="M1091" i="1"/>
  <c r="N1091" i="1"/>
  <c r="O1091" i="1"/>
  <c r="P1091" i="1"/>
  <c r="Q1091" i="1"/>
  <c r="B1092" i="1"/>
  <c r="C1092" i="1"/>
  <c r="D1092" i="1"/>
  <c r="E1092" i="1"/>
  <c r="F1092" i="1"/>
  <c r="G1092" i="1"/>
  <c r="H1092" i="1"/>
  <c r="I1092" i="1"/>
  <c r="J1092" i="1"/>
  <c r="K1092" i="1"/>
  <c r="L1092" i="1"/>
  <c r="M1092" i="1"/>
  <c r="N1092" i="1"/>
  <c r="O1092" i="1"/>
  <c r="P1092" i="1"/>
  <c r="Q1092" i="1"/>
  <c r="B1093" i="1"/>
  <c r="C1093" i="1"/>
  <c r="D1093" i="1"/>
  <c r="E1093" i="1"/>
  <c r="F1093" i="1"/>
  <c r="G1093" i="1"/>
  <c r="H1093" i="1"/>
  <c r="I1093" i="1"/>
  <c r="J1093" i="1"/>
  <c r="K1093" i="1"/>
  <c r="L1093" i="1"/>
  <c r="M1093" i="1"/>
  <c r="N1093" i="1"/>
  <c r="O1093" i="1"/>
  <c r="P1093" i="1"/>
  <c r="Q1093" i="1"/>
  <c r="B1094" i="1"/>
  <c r="C1094" i="1"/>
  <c r="D1094" i="1"/>
  <c r="E1094" i="1"/>
  <c r="F1094" i="1"/>
  <c r="G1094" i="1"/>
  <c r="H1094" i="1"/>
  <c r="I1094" i="1"/>
  <c r="J1094" i="1"/>
  <c r="K1094" i="1"/>
  <c r="L1094" i="1"/>
  <c r="M1094" i="1"/>
  <c r="N1094" i="1"/>
  <c r="O1094" i="1"/>
  <c r="P1094" i="1"/>
  <c r="Q1094" i="1"/>
  <c r="B1095" i="1"/>
  <c r="C1095" i="1"/>
  <c r="D1095" i="1"/>
  <c r="E1095" i="1"/>
  <c r="F1095" i="1"/>
  <c r="G1095" i="1"/>
  <c r="H1095" i="1"/>
  <c r="I1095" i="1"/>
  <c r="J1095" i="1"/>
  <c r="K1095" i="1"/>
  <c r="L1095" i="1"/>
  <c r="M1095" i="1"/>
  <c r="N1095" i="1"/>
  <c r="O1095" i="1"/>
  <c r="P1095" i="1"/>
  <c r="Q1095" i="1"/>
  <c r="B1096" i="1"/>
  <c r="C1096" i="1"/>
  <c r="D1096" i="1"/>
  <c r="E1096" i="1"/>
  <c r="F1096" i="1"/>
  <c r="G1096" i="1"/>
  <c r="H1096" i="1"/>
  <c r="I1096" i="1"/>
  <c r="J1096" i="1"/>
  <c r="K1096" i="1"/>
  <c r="L1096" i="1"/>
  <c r="M1096" i="1"/>
  <c r="N1096" i="1"/>
  <c r="O1096" i="1"/>
  <c r="P1096" i="1"/>
  <c r="Q1096" i="1"/>
  <c r="B1097" i="1"/>
  <c r="C1097" i="1"/>
  <c r="D1097" i="1"/>
  <c r="E1097" i="1"/>
  <c r="F1097" i="1"/>
  <c r="G1097" i="1"/>
  <c r="H1097" i="1"/>
  <c r="I1097" i="1"/>
  <c r="J1097" i="1"/>
  <c r="K1097" i="1"/>
  <c r="L1097" i="1"/>
  <c r="M1097" i="1"/>
  <c r="N1097" i="1"/>
  <c r="O1097" i="1"/>
  <c r="P1097" i="1"/>
  <c r="Q1097" i="1"/>
  <c r="B1098" i="1"/>
  <c r="C1098" i="1"/>
  <c r="D1098" i="1"/>
  <c r="E1098" i="1"/>
  <c r="F1098" i="1"/>
  <c r="G1098" i="1"/>
  <c r="H1098" i="1"/>
  <c r="I1098" i="1"/>
  <c r="J1098" i="1"/>
  <c r="K1098" i="1"/>
  <c r="L1098" i="1"/>
  <c r="M1098" i="1"/>
  <c r="N1098" i="1"/>
  <c r="O1098" i="1"/>
  <c r="P1098" i="1"/>
  <c r="Q1098" i="1"/>
  <c r="B1099" i="1"/>
  <c r="C1099" i="1"/>
  <c r="D1099" i="1"/>
  <c r="E1099" i="1"/>
  <c r="F1099" i="1"/>
  <c r="G1099" i="1"/>
  <c r="H1099" i="1"/>
  <c r="I1099" i="1"/>
  <c r="J1099" i="1"/>
  <c r="K1099" i="1"/>
  <c r="L1099" i="1"/>
  <c r="M1099" i="1"/>
  <c r="N1099" i="1"/>
  <c r="O1099" i="1"/>
  <c r="P1099" i="1"/>
  <c r="Q1099" i="1"/>
  <c r="B1100" i="1"/>
  <c r="C1100" i="1"/>
  <c r="D1100" i="1"/>
  <c r="E1100" i="1"/>
  <c r="F1100" i="1"/>
  <c r="G1100" i="1"/>
  <c r="H1100" i="1"/>
  <c r="I1100" i="1"/>
  <c r="J1100" i="1"/>
  <c r="K1100" i="1"/>
  <c r="L1100" i="1"/>
  <c r="M1100" i="1"/>
  <c r="N1100" i="1"/>
  <c r="O1100" i="1"/>
  <c r="P1100" i="1"/>
  <c r="Q1100" i="1"/>
  <c r="B1101" i="1"/>
  <c r="C1101" i="1"/>
  <c r="D1101" i="1"/>
  <c r="E1101" i="1"/>
  <c r="F1101" i="1"/>
  <c r="G1101" i="1"/>
  <c r="H1101" i="1"/>
  <c r="I1101" i="1"/>
  <c r="J1101" i="1"/>
  <c r="K1101" i="1"/>
  <c r="L1101" i="1"/>
  <c r="M1101" i="1"/>
  <c r="N1101" i="1"/>
  <c r="O1101" i="1"/>
  <c r="P1101" i="1"/>
  <c r="Q1101" i="1"/>
  <c r="B1102" i="1"/>
  <c r="C1102" i="1"/>
  <c r="D1102" i="1"/>
  <c r="E1102" i="1"/>
  <c r="F1102" i="1"/>
  <c r="G1102" i="1"/>
  <c r="H1102" i="1"/>
  <c r="I1102" i="1"/>
  <c r="J1102" i="1"/>
  <c r="K1102" i="1"/>
  <c r="L1102" i="1"/>
  <c r="M1102" i="1"/>
  <c r="N1102" i="1"/>
  <c r="O1102" i="1"/>
  <c r="P1102" i="1"/>
  <c r="Q1102" i="1"/>
  <c r="B1103" i="1"/>
  <c r="C1103" i="1"/>
  <c r="D1103" i="1"/>
  <c r="E1103" i="1"/>
  <c r="F1103" i="1"/>
  <c r="G1103" i="1"/>
  <c r="H1103" i="1"/>
  <c r="I1103" i="1"/>
  <c r="J1103" i="1"/>
  <c r="K1103" i="1"/>
  <c r="L1103" i="1"/>
  <c r="M1103" i="1"/>
  <c r="N1103" i="1"/>
  <c r="O1103" i="1"/>
  <c r="P1103" i="1"/>
  <c r="Q1103" i="1"/>
  <c r="B1104" i="1"/>
  <c r="C1104" i="1"/>
  <c r="D1104" i="1"/>
  <c r="E1104" i="1"/>
  <c r="F1104" i="1"/>
  <c r="G1104" i="1"/>
  <c r="H1104" i="1"/>
  <c r="I1104" i="1"/>
  <c r="J1104" i="1"/>
  <c r="K1104" i="1"/>
  <c r="L1104" i="1"/>
  <c r="M1104" i="1"/>
  <c r="N1104" i="1"/>
  <c r="O1104" i="1"/>
  <c r="P1104" i="1"/>
  <c r="Q1104" i="1"/>
  <c r="B1105" i="1"/>
  <c r="C1105" i="1"/>
  <c r="D1105" i="1"/>
  <c r="E1105" i="1"/>
  <c r="F1105" i="1"/>
  <c r="G1105" i="1"/>
  <c r="H1105" i="1"/>
  <c r="I1105" i="1"/>
  <c r="J1105" i="1"/>
  <c r="K1105" i="1"/>
  <c r="L1105" i="1"/>
  <c r="M1105" i="1"/>
  <c r="N1105" i="1"/>
  <c r="O1105" i="1"/>
  <c r="P1105" i="1"/>
  <c r="Q1105" i="1"/>
  <c r="B1106" i="1"/>
  <c r="C1106" i="1"/>
  <c r="D1106" i="1"/>
  <c r="E1106" i="1"/>
  <c r="F1106" i="1"/>
  <c r="G1106" i="1"/>
  <c r="H1106" i="1"/>
  <c r="I1106" i="1"/>
  <c r="J1106" i="1"/>
  <c r="K1106" i="1"/>
  <c r="L1106" i="1"/>
  <c r="M1106" i="1"/>
  <c r="N1106" i="1"/>
  <c r="O1106" i="1"/>
  <c r="P1106" i="1"/>
  <c r="Q1106" i="1"/>
  <c r="B1107" i="1"/>
  <c r="C1107" i="1"/>
  <c r="D1107" i="1"/>
  <c r="E1107" i="1"/>
  <c r="F1107" i="1"/>
  <c r="G1107" i="1"/>
  <c r="H1107" i="1"/>
  <c r="I1107" i="1"/>
  <c r="J1107" i="1"/>
  <c r="K1107" i="1"/>
  <c r="L1107" i="1"/>
  <c r="M1107" i="1"/>
  <c r="N1107" i="1"/>
  <c r="O1107" i="1"/>
  <c r="P1107" i="1"/>
  <c r="Q1107" i="1"/>
  <c r="B1108" i="1"/>
  <c r="C1108" i="1"/>
  <c r="D1108" i="1"/>
  <c r="E1108" i="1"/>
  <c r="F1108" i="1"/>
  <c r="G1108" i="1"/>
  <c r="H1108" i="1"/>
  <c r="I1108" i="1"/>
  <c r="J1108" i="1"/>
  <c r="K1108" i="1"/>
  <c r="L1108" i="1"/>
  <c r="M1108" i="1"/>
  <c r="N1108" i="1"/>
  <c r="O1108" i="1"/>
  <c r="P1108" i="1"/>
  <c r="Q1108" i="1"/>
  <c r="B1109" i="1"/>
  <c r="C1109" i="1"/>
  <c r="D1109" i="1"/>
  <c r="E1109" i="1"/>
  <c r="F1109" i="1"/>
  <c r="G1109" i="1"/>
  <c r="H1109" i="1"/>
  <c r="I1109" i="1"/>
  <c r="J1109" i="1"/>
  <c r="K1109" i="1"/>
  <c r="L1109" i="1"/>
  <c r="M1109" i="1"/>
  <c r="N1109" i="1"/>
  <c r="O1109" i="1"/>
  <c r="P1109" i="1"/>
  <c r="Q1109" i="1"/>
  <c r="B1110" i="1"/>
  <c r="C1110" i="1"/>
  <c r="D1110" i="1"/>
  <c r="E1110" i="1"/>
  <c r="F1110" i="1"/>
  <c r="G1110" i="1"/>
  <c r="H1110" i="1"/>
  <c r="I1110" i="1"/>
  <c r="J1110" i="1"/>
  <c r="K1110" i="1"/>
  <c r="L1110" i="1"/>
  <c r="M1110" i="1"/>
  <c r="N1110" i="1"/>
  <c r="O1110" i="1"/>
  <c r="P1110" i="1"/>
  <c r="Q1110" i="1"/>
  <c r="B1111" i="1"/>
  <c r="C1111" i="1"/>
  <c r="D1111" i="1"/>
  <c r="E1111" i="1"/>
  <c r="F1111" i="1"/>
  <c r="G1111" i="1"/>
  <c r="H1111" i="1"/>
  <c r="I1111" i="1"/>
  <c r="J1111" i="1"/>
  <c r="K1111" i="1"/>
  <c r="L1111" i="1"/>
  <c r="M1111" i="1"/>
  <c r="N1111" i="1"/>
  <c r="O1111" i="1"/>
  <c r="P1111" i="1"/>
  <c r="Q1111" i="1"/>
  <c r="B1112" i="1"/>
  <c r="C1112" i="1"/>
  <c r="D1112" i="1"/>
  <c r="E1112" i="1"/>
  <c r="F1112" i="1"/>
  <c r="G1112" i="1"/>
  <c r="H1112" i="1"/>
  <c r="I1112" i="1"/>
  <c r="J1112" i="1"/>
  <c r="K1112" i="1"/>
  <c r="L1112" i="1"/>
  <c r="M1112" i="1"/>
  <c r="N1112" i="1"/>
  <c r="O1112" i="1"/>
  <c r="P1112" i="1"/>
  <c r="Q1112" i="1"/>
  <c r="B1113" i="1"/>
  <c r="C1113" i="1"/>
  <c r="D1113" i="1"/>
  <c r="E1113" i="1"/>
  <c r="F1113" i="1"/>
  <c r="G1113" i="1"/>
  <c r="H1113" i="1"/>
  <c r="I1113" i="1"/>
  <c r="J1113" i="1"/>
  <c r="K1113" i="1"/>
  <c r="L1113" i="1"/>
  <c r="M1113" i="1"/>
  <c r="N1113" i="1"/>
  <c r="O1113" i="1"/>
  <c r="P1113" i="1"/>
  <c r="Q1113" i="1"/>
  <c r="B1114" i="1"/>
  <c r="C1114" i="1"/>
  <c r="D1114" i="1"/>
  <c r="E1114" i="1"/>
  <c r="F1114" i="1"/>
  <c r="G1114" i="1"/>
  <c r="H1114" i="1"/>
  <c r="I1114" i="1"/>
  <c r="J1114" i="1"/>
  <c r="K1114" i="1"/>
  <c r="L1114" i="1"/>
  <c r="M1114" i="1"/>
  <c r="N1114" i="1"/>
  <c r="O1114" i="1"/>
  <c r="P1114" i="1"/>
  <c r="Q1114" i="1"/>
  <c r="B1115" i="1"/>
  <c r="C1115" i="1"/>
  <c r="D1115" i="1"/>
  <c r="E1115" i="1"/>
  <c r="F1115" i="1"/>
  <c r="G1115" i="1"/>
  <c r="H1115" i="1"/>
  <c r="I1115" i="1"/>
  <c r="J1115" i="1"/>
  <c r="K1115" i="1"/>
  <c r="L1115" i="1"/>
  <c r="M1115" i="1"/>
  <c r="N1115" i="1"/>
  <c r="O1115" i="1"/>
  <c r="P1115" i="1"/>
  <c r="Q1115" i="1"/>
  <c r="B1116" i="1"/>
  <c r="C1116" i="1"/>
  <c r="D1116" i="1"/>
  <c r="E1116" i="1"/>
  <c r="F1116" i="1"/>
  <c r="G1116" i="1"/>
  <c r="H1116" i="1"/>
  <c r="I1116" i="1"/>
  <c r="J1116" i="1"/>
  <c r="K1116" i="1"/>
  <c r="L1116" i="1"/>
  <c r="M1116" i="1"/>
  <c r="N1116" i="1"/>
  <c r="O1116" i="1"/>
  <c r="P1116" i="1"/>
  <c r="Q1116" i="1"/>
  <c r="B1117" i="1"/>
  <c r="C1117" i="1"/>
  <c r="D1117" i="1"/>
  <c r="E1117" i="1"/>
  <c r="F1117" i="1"/>
  <c r="G1117" i="1"/>
  <c r="H1117" i="1"/>
  <c r="I1117" i="1"/>
  <c r="J1117" i="1"/>
  <c r="K1117" i="1"/>
  <c r="L1117" i="1"/>
  <c r="M1117" i="1"/>
  <c r="N1117" i="1"/>
  <c r="O1117" i="1"/>
  <c r="P1117" i="1"/>
  <c r="Q1117" i="1"/>
  <c r="B1118" i="1"/>
  <c r="C1118" i="1"/>
  <c r="D1118" i="1"/>
  <c r="E1118" i="1"/>
  <c r="F1118" i="1"/>
  <c r="G1118" i="1"/>
  <c r="H1118" i="1"/>
  <c r="I1118" i="1"/>
  <c r="J1118" i="1"/>
  <c r="K1118" i="1"/>
  <c r="L1118" i="1"/>
  <c r="M1118" i="1"/>
  <c r="N1118" i="1"/>
  <c r="O1118" i="1"/>
  <c r="P1118" i="1"/>
  <c r="Q1118" i="1"/>
  <c r="B1119" i="1"/>
  <c r="C1119" i="1"/>
  <c r="D1119" i="1"/>
  <c r="E1119" i="1"/>
  <c r="F1119" i="1"/>
  <c r="G1119" i="1"/>
  <c r="H1119" i="1"/>
  <c r="I1119" i="1"/>
  <c r="J1119" i="1"/>
  <c r="K1119" i="1"/>
  <c r="L1119" i="1"/>
  <c r="M1119" i="1"/>
  <c r="N1119" i="1"/>
  <c r="O1119" i="1"/>
  <c r="P1119" i="1"/>
  <c r="Q1119" i="1"/>
  <c r="B1120" i="1"/>
  <c r="C1120" i="1"/>
  <c r="D1120" i="1"/>
  <c r="E1120" i="1"/>
  <c r="F1120" i="1"/>
  <c r="G1120" i="1"/>
  <c r="H1120" i="1"/>
  <c r="I1120" i="1"/>
  <c r="J1120" i="1"/>
  <c r="K1120" i="1"/>
  <c r="L1120" i="1"/>
  <c r="M1120" i="1"/>
  <c r="N1120" i="1"/>
  <c r="O1120" i="1"/>
  <c r="P1120" i="1"/>
  <c r="Q1120" i="1"/>
  <c r="B1121" i="1"/>
  <c r="C1121" i="1"/>
  <c r="D1121" i="1"/>
  <c r="E1121" i="1"/>
  <c r="F1121" i="1"/>
  <c r="G1121" i="1"/>
  <c r="H1121" i="1"/>
  <c r="I1121" i="1"/>
  <c r="J1121" i="1"/>
  <c r="K1121" i="1"/>
  <c r="L1121" i="1"/>
  <c r="M1121" i="1"/>
  <c r="N1121" i="1"/>
  <c r="O1121" i="1"/>
  <c r="P1121" i="1"/>
  <c r="Q1121" i="1"/>
  <c r="B1122" i="1"/>
  <c r="C1122" i="1"/>
  <c r="D1122" i="1"/>
  <c r="E1122" i="1"/>
  <c r="F1122" i="1"/>
  <c r="G1122" i="1"/>
  <c r="H1122" i="1"/>
  <c r="I1122" i="1"/>
  <c r="J1122" i="1"/>
  <c r="K1122" i="1"/>
  <c r="L1122" i="1"/>
  <c r="M1122" i="1"/>
  <c r="N1122" i="1"/>
  <c r="O1122" i="1"/>
  <c r="P1122" i="1"/>
  <c r="Q1122" i="1"/>
  <c r="B1123" i="1"/>
  <c r="C1123" i="1"/>
  <c r="D1123" i="1"/>
  <c r="E1123" i="1"/>
  <c r="F1123" i="1"/>
  <c r="G1123" i="1"/>
  <c r="H1123" i="1"/>
  <c r="I1123" i="1"/>
  <c r="J1123" i="1"/>
  <c r="K1123" i="1"/>
  <c r="L1123" i="1"/>
  <c r="M1123" i="1"/>
  <c r="N1123" i="1"/>
  <c r="O1123" i="1"/>
  <c r="P1123" i="1"/>
  <c r="Q1123" i="1"/>
  <c r="B1124" i="1"/>
  <c r="C1124" i="1"/>
  <c r="D1124" i="1"/>
  <c r="E1124" i="1"/>
  <c r="F1124" i="1"/>
  <c r="G1124" i="1"/>
  <c r="H1124" i="1"/>
  <c r="I1124" i="1"/>
  <c r="J1124" i="1"/>
  <c r="K1124" i="1"/>
  <c r="L1124" i="1"/>
  <c r="M1124" i="1"/>
  <c r="N1124" i="1"/>
  <c r="O1124" i="1"/>
  <c r="P1124" i="1"/>
  <c r="Q1124" i="1"/>
  <c r="B1125" i="1"/>
  <c r="C1125" i="1"/>
  <c r="D1125" i="1"/>
  <c r="E1125" i="1"/>
  <c r="F1125" i="1"/>
  <c r="G1125" i="1"/>
  <c r="H1125" i="1"/>
  <c r="I1125" i="1"/>
  <c r="J1125" i="1"/>
  <c r="K1125" i="1"/>
  <c r="L1125" i="1"/>
  <c r="M1125" i="1"/>
  <c r="N1125" i="1"/>
  <c r="O1125" i="1"/>
  <c r="P1125" i="1"/>
  <c r="Q1125" i="1"/>
  <c r="B1126" i="1"/>
  <c r="C1126" i="1"/>
  <c r="D1126" i="1"/>
  <c r="E1126" i="1"/>
  <c r="F1126" i="1"/>
  <c r="G1126" i="1"/>
  <c r="H1126" i="1"/>
  <c r="I1126" i="1"/>
  <c r="J1126" i="1"/>
  <c r="K1126" i="1"/>
  <c r="L1126" i="1"/>
  <c r="M1126" i="1"/>
  <c r="N1126" i="1"/>
  <c r="O1126" i="1"/>
  <c r="P1126" i="1"/>
  <c r="Q1126" i="1"/>
  <c r="B1127" i="1"/>
  <c r="C1127" i="1"/>
  <c r="D1127" i="1"/>
  <c r="E1127" i="1"/>
  <c r="F1127" i="1"/>
  <c r="G1127" i="1"/>
  <c r="H1127" i="1"/>
  <c r="I1127" i="1"/>
  <c r="J1127" i="1"/>
  <c r="K1127" i="1"/>
  <c r="L1127" i="1"/>
  <c r="M1127" i="1"/>
  <c r="N1127" i="1"/>
  <c r="O1127" i="1"/>
  <c r="P1127" i="1"/>
  <c r="Q1127" i="1"/>
  <c r="B1128" i="1"/>
  <c r="C1128" i="1"/>
  <c r="D1128" i="1"/>
  <c r="E1128" i="1"/>
  <c r="F1128" i="1"/>
  <c r="G1128" i="1"/>
  <c r="H1128" i="1"/>
  <c r="I1128" i="1"/>
  <c r="J1128" i="1"/>
  <c r="K1128" i="1"/>
  <c r="L1128" i="1"/>
  <c r="M1128" i="1"/>
  <c r="N1128" i="1"/>
  <c r="O1128" i="1"/>
  <c r="P1128" i="1"/>
  <c r="Q1128" i="1"/>
  <c r="B1129" i="1"/>
  <c r="C1129" i="1"/>
  <c r="D1129" i="1"/>
  <c r="E1129" i="1"/>
  <c r="F1129" i="1"/>
  <c r="G1129" i="1"/>
  <c r="H1129" i="1"/>
  <c r="I1129" i="1"/>
  <c r="J1129" i="1"/>
  <c r="K1129" i="1"/>
  <c r="L1129" i="1"/>
  <c r="M1129" i="1"/>
  <c r="N1129" i="1"/>
  <c r="O1129" i="1"/>
  <c r="P1129" i="1"/>
  <c r="Q1129" i="1"/>
  <c r="B1130" i="1"/>
  <c r="C1130" i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B1131" i="1"/>
  <c r="C1131" i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B1132" i="1"/>
  <c r="C1132" i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B1133" i="1"/>
  <c r="C1133" i="1"/>
  <c r="D1133" i="1"/>
  <c r="E1133" i="1"/>
  <c r="F1133" i="1"/>
  <c r="G1133" i="1"/>
  <c r="H1133" i="1"/>
  <c r="I1133" i="1"/>
  <c r="J1133" i="1"/>
  <c r="K1133" i="1"/>
  <c r="L1133" i="1"/>
  <c r="M1133" i="1"/>
  <c r="N1133" i="1"/>
  <c r="O1133" i="1"/>
  <c r="P1133" i="1"/>
  <c r="Q1133" i="1"/>
  <c r="B1134" i="1"/>
  <c r="C1134" i="1"/>
  <c r="D1134" i="1"/>
  <c r="E1134" i="1"/>
  <c r="F1134" i="1"/>
  <c r="G1134" i="1"/>
  <c r="H1134" i="1"/>
  <c r="I1134" i="1"/>
  <c r="J1134" i="1"/>
  <c r="K1134" i="1"/>
  <c r="L1134" i="1"/>
  <c r="M1134" i="1"/>
  <c r="N1134" i="1"/>
  <c r="O1134" i="1"/>
  <c r="P1134" i="1"/>
  <c r="Q1134" i="1"/>
  <c r="B1135" i="1"/>
  <c r="C1135" i="1"/>
  <c r="D1135" i="1"/>
  <c r="E1135" i="1"/>
  <c r="F1135" i="1"/>
  <c r="G1135" i="1"/>
  <c r="H1135" i="1"/>
  <c r="I1135" i="1"/>
  <c r="J1135" i="1"/>
  <c r="K1135" i="1"/>
  <c r="L1135" i="1"/>
  <c r="M1135" i="1"/>
  <c r="N1135" i="1"/>
  <c r="O1135" i="1"/>
  <c r="P1135" i="1"/>
  <c r="Q1135" i="1"/>
  <c r="B1136" i="1"/>
  <c r="C1136" i="1"/>
  <c r="D1136" i="1"/>
  <c r="E1136" i="1"/>
  <c r="F1136" i="1"/>
  <c r="G1136" i="1"/>
  <c r="H1136" i="1"/>
  <c r="I1136" i="1"/>
  <c r="J1136" i="1"/>
  <c r="K1136" i="1"/>
  <c r="L1136" i="1"/>
  <c r="M1136" i="1"/>
  <c r="N1136" i="1"/>
  <c r="O1136" i="1"/>
  <c r="P1136" i="1"/>
  <c r="Q1136" i="1"/>
  <c r="B1137" i="1"/>
  <c r="C1137" i="1"/>
  <c r="D1137" i="1"/>
  <c r="E1137" i="1"/>
  <c r="F1137" i="1"/>
  <c r="G1137" i="1"/>
  <c r="H1137" i="1"/>
  <c r="I1137" i="1"/>
  <c r="J1137" i="1"/>
  <c r="K1137" i="1"/>
  <c r="L1137" i="1"/>
  <c r="M1137" i="1"/>
  <c r="N1137" i="1"/>
  <c r="O1137" i="1"/>
  <c r="P1137" i="1"/>
  <c r="Q1137" i="1"/>
  <c r="B1138" i="1"/>
  <c r="C1138" i="1"/>
  <c r="D1138" i="1"/>
  <c r="E1138" i="1"/>
  <c r="F1138" i="1"/>
  <c r="G1138" i="1"/>
  <c r="H1138" i="1"/>
  <c r="I1138" i="1"/>
  <c r="J1138" i="1"/>
  <c r="K1138" i="1"/>
  <c r="L1138" i="1"/>
  <c r="M1138" i="1"/>
  <c r="N1138" i="1"/>
  <c r="O1138" i="1"/>
  <c r="P1138" i="1"/>
  <c r="Q1138" i="1"/>
  <c r="B1139" i="1"/>
  <c r="C1139" i="1"/>
  <c r="D1139" i="1"/>
  <c r="E1139" i="1"/>
  <c r="F1139" i="1"/>
  <c r="G1139" i="1"/>
  <c r="H1139" i="1"/>
  <c r="I1139" i="1"/>
  <c r="J1139" i="1"/>
  <c r="K1139" i="1"/>
  <c r="L1139" i="1"/>
  <c r="M1139" i="1"/>
  <c r="N1139" i="1"/>
  <c r="O1139" i="1"/>
  <c r="P1139" i="1"/>
  <c r="Q1139" i="1"/>
  <c r="B1140" i="1"/>
  <c r="C1140" i="1"/>
  <c r="D1140" i="1"/>
  <c r="E1140" i="1"/>
  <c r="F1140" i="1"/>
  <c r="G1140" i="1"/>
  <c r="H1140" i="1"/>
  <c r="I1140" i="1"/>
  <c r="J1140" i="1"/>
  <c r="K1140" i="1"/>
  <c r="L1140" i="1"/>
  <c r="M1140" i="1"/>
  <c r="N1140" i="1"/>
  <c r="O1140" i="1"/>
  <c r="P1140" i="1"/>
  <c r="Q1140" i="1"/>
  <c r="B1141" i="1"/>
  <c r="C1141" i="1"/>
  <c r="D1141" i="1"/>
  <c r="E1141" i="1"/>
  <c r="F1141" i="1"/>
  <c r="G1141" i="1"/>
  <c r="H1141" i="1"/>
  <c r="I1141" i="1"/>
  <c r="J1141" i="1"/>
  <c r="K1141" i="1"/>
  <c r="L1141" i="1"/>
  <c r="M1141" i="1"/>
  <c r="N1141" i="1"/>
  <c r="O1141" i="1"/>
  <c r="P1141" i="1"/>
  <c r="Q1141" i="1"/>
  <c r="B1142" i="1"/>
  <c r="C1142" i="1"/>
  <c r="D1142" i="1"/>
  <c r="E1142" i="1"/>
  <c r="F1142" i="1"/>
  <c r="G1142" i="1"/>
  <c r="H1142" i="1"/>
  <c r="I1142" i="1"/>
  <c r="J1142" i="1"/>
  <c r="K1142" i="1"/>
  <c r="L1142" i="1"/>
  <c r="M1142" i="1"/>
  <c r="N1142" i="1"/>
  <c r="O1142" i="1"/>
  <c r="P1142" i="1"/>
  <c r="Q1142" i="1"/>
  <c r="B1143" i="1"/>
  <c r="C1143" i="1"/>
  <c r="D1143" i="1"/>
  <c r="E1143" i="1"/>
  <c r="F1143" i="1"/>
  <c r="G1143" i="1"/>
  <c r="H1143" i="1"/>
  <c r="I1143" i="1"/>
  <c r="J1143" i="1"/>
  <c r="K1143" i="1"/>
  <c r="L1143" i="1"/>
  <c r="M1143" i="1"/>
  <c r="N1143" i="1"/>
  <c r="O1143" i="1"/>
  <c r="P1143" i="1"/>
  <c r="Q1143" i="1"/>
  <c r="B1144" i="1"/>
  <c r="C1144" i="1"/>
  <c r="D1144" i="1"/>
  <c r="E1144" i="1"/>
  <c r="F1144" i="1"/>
  <c r="G1144" i="1"/>
  <c r="H1144" i="1"/>
  <c r="I1144" i="1"/>
  <c r="J1144" i="1"/>
  <c r="K1144" i="1"/>
  <c r="L1144" i="1"/>
  <c r="M1144" i="1"/>
  <c r="N1144" i="1"/>
  <c r="O1144" i="1"/>
  <c r="P1144" i="1"/>
  <c r="Q1144" i="1"/>
  <c r="B1145" i="1"/>
  <c r="C1145" i="1"/>
  <c r="D1145" i="1"/>
  <c r="E1145" i="1"/>
  <c r="F1145" i="1"/>
  <c r="G1145" i="1"/>
  <c r="H1145" i="1"/>
  <c r="I1145" i="1"/>
  <c r="J1145" i="1"/>
  <c r="K1145" i="1"/>
  <c r="L1145" i="1"/>
  <c r="M1145" i="1"/>
  <c r="N1145" i="1"/>
  <c r="O1145" i="1"/>
  <c r="P1145" i="1"/>
  <c r="Q1145" i="1"/>
  <c r="B1146" i="1"/>
  <c r="C1146" i="1"/>
  <c r="D1146" i="1"/>
  <c r="E1146" i="1"/>
  <c r="F1146" i="1"/>
  <c r="G1146" i="1"/>
  <c r="H1146" i="1"/>
  <c r="I1146" i="1"/>
  <c r="J1146" i="1"/>
  <c r="K1146" i="1"/>
  <c r="L1146" i="1"/>
  <c r="M1146" i="1"/>
  <c r="N1146" i="1"/>
  <c r="O1146" i="1"/>
  <c r="P1146" i="1"/>
  <c r="Q1146" i="1"/>
  <c r="B1147" i="1"/>
  <c r="C1147" i="1"/>
  <c r="D1147" i="1"/>
  <c r="E1147" i="1"/>
  <c r="F1147" i="1"/>
  <c r="G1147" i="1"/>
  <c r="H1147" i="1"/>
  <c r="I1147" i="1"/>
  <c r="J1147" i="1"/>
  <c r="K1147" i="1"/>
  <c r="L1147" i="1"/>
  <c r="M1147" i="1"/>
  <c r="N1147" i="1"/>
  <c r="O1147" i="1"/>
  <c r="P1147" i="1"/>
  <c r="Q1147" i="1"/>
  <c r="B1148" i="1"/>
  <c r="C1148" i="1"/>
  <c r="D1148" i="1"/>
  <c r="E1148" i="1"/>
  <c r="F1148" i="1"/>
  <c r="G1148" i="1"/>
  <c r="H1148" i="1"/>
  <c r="I1148" i="1"/>
  <c r="J1148" i="1"/>
  <c r="K1148" i="1"/>
  <c r="L1148" i="1"/>
  <c r="M1148" i="1"/>
  <c r="N1148" i="1"/>
  <c r="O1148" i="1"/>
  <c r="P1148" i="1"/>
  <c r="Q1148" i="1"/>
  <c r="B1149" i="1"/>
  <c r="C1149" i="1"/>
  <c r="D1149" i="1"/>
  <c r="E1149" i="1"/>
  <c r="F1149" i="1"/>
  <c r="G1149" i="1"/>
  <c r="H1149" i="1"/>
  <c r="I1149" i="1"/>
  <c r="J1149" i="1"/>
  <c r="K1149" i="1"/>
  <c r="L1149" i="1"/>
  <c r="M1149" i="1"/>
  <c r="N1149" i="1"/>
  <c r="O1149" i="1"/>
  <c r="P1149" i="1"/>
  <c r="Q1149" i="1"/>
  <c r="B1150" i="1"/>
  <c r="C1150" i="1"/>
  <c r="D1150" i="1"/>
  <c r="E1150" i="1"/>
  <c r="F1150" i="1"/>
  <c r="G1150" i="1"/>
  <c r="H1150" i="1"/>
  <c r="I1150" i="1"/>
  <c r="J1150" i="1"/>
  <c r="K1150" i="1"/>
  <c r="L1150" i="1"/>
  <c r="M1150" i="1"/>
  <c r="N1150" i="1"/>
  <c r="O1150" i="1"/>
  <c r="P1150" i="1"/>
  <c r="Q1150" i="1"/>
  <c r="B1151" i="1"/>
  <c r="C1151" i="1"/>
  <c r="D1151" i="1"/>
  <c r="E1151" i="1"/>
  <c r="F1151" i="1"/>
  <c r="G1151" i="1"/>
  <c r="H1151" i="1"/>
  <c r="I1151" i="1"/>
  <c r="J1151" i="1"/>
  <c r="K1151" i="1"/>
  <c r="L1151" i="1"/>
  <c r="M1151" i="1"/>
  <c r="N1151" i="1"/>
  <c r="O1151" i="1"/>
  <c r="P1151" i="1"/>
  <c r="Q1151" i="1"/>
  <c r="B1152" i="1"/>
  <c r="C1152" i="1"/>
  <c r="D1152" i="1"/>
  <c r="E1152" i="1"/>
  <c r="F1152" i="1"/>
  <c r="G1152" i="1"/>
  <c r="H1152" i="1"/>
  <c r="I1152" i="1"/>
  <c r="J1152" i="1"/>
  <c r="K1152" i="1"/>
  <c r="L1152" i="1"/>
  <c r="M1152" i="1"/>
  <c r="N1152" i="1"/>
  <c r="O1152" i="1"/>
  <c r="P1152" i="1"/>
  <c r="Q1152" i="1"/>
  <c r="B1153" i="1"/>
  <c r="C1153" i="1"/>
  <c r="D1153" i="1"/>
  <c r="E1153" i="1"/>
  <c r="F1153" i="1"/>
  <c r="G1153" i="1"/>
  <c r="H1153" i="1"/>
  <c r="I1153" i="1"/>
  <c r="J1153" i="1"/>
  <c r="K1153" i="1"/>
  <c r="L1153" i="1"/>
  <c r="M1153" i="1"/>
  <c r="N1153" i="1"/>
  <c r="O1153" i="1"/>
  <c r="P1153" i="1"/>
  <c r="Q1153" i="1"/>
  <c r="B1154" i="1"/>
  <c r="C1154" i="1"/>
  <c r="D1154" i="1"/>
  <c r="E1154" i="1"/>
  <c r="F1154" i="1"/>
  <c r="G1154" i="1"/>
  <c r="H1154" i="1"/>
  <c r="I1154" i="1"/>
  <c r="J1154" i="1"/>
  <c r="K1154" i="1"/>
  <c r="L1154" i="1"/>
  <c r="M1154" i="1"/>
  <c r="N1154" i="1"/>
  <c r="O1154" i="1"/>
  <c r="P1154" i="1"/>
  <c r="Q1154" i="1"/>
  <c r="B1155" i="1"/>
  <c r="C1155" i="1"/>
  <c r="D1155" i="1"/>
  <c r="E1155" i="1"/>
  <c r="F1155" i="1"/>
  <c r="G1155" i="1"/>
  <c r="H1155" i="1"/>
  <c r="I1155" i="1"/>
  <c r="J1155" i="1"/>
  <c r="K1155" i="1"/>
  <c r="L1155" i="1"/>
  <c r="M1155" i="1"/>
  <c r="N1155" i="1"/>
  <c r="O1155" i="1"/>
  <c r="P1155" i="1"/>
  <c r="Q1155" i="1"/>
  <c r="B1156" i="1"/>
  <c r="C1156" i="1"/>
  <c r="D1156" i="1"/>
  <c r="E1156" i="1"/>
  <c r="F1156" i="1"/>
  <c r="G1156" i="1"/>
  <c r="H1156" i="1"/>
  <c r="I1156" i="1"/>
  <c r="J1156" i="1"/>
  <c r="K1156" i="1"/>
  <c r="L1156" i="1"/>
  <c r="M1156" i="1"/>
  <c r="N1156" i="1"/>
  <c r="O1156" i="1"/>
  <c r="P1156" i="1"/>
  <c r="Q1156" i="1"/>
  <c r="C1157" i="1"/>
  <c r="D1157" i="1"/>
  <c r="E1157" i="1"/>
  <c r="F1157" i="1"/>
  <c r="G1157" i="1"/>
  <c r="H1157" i="1"/>
  <c r="I1157" i="1"/>
  <c r="J1157" i="1"/>
  <c r="K1157" i="1"/>
  <c r="L1157" i="1"/>
  <c r="M1157" i="1"/>
  <c r="N1157" i="1"/>
  <c r="O1157" i="1"/>
  <c r="P1157" i="1"/>
  <c r="Q1157" i="1"/>
  <c r="B1158" i="1"/>
  <c r="C1158" i="1"/>
  <c r="D1158" i="1"/>
  <c r="E1158" i="1"/>
  <c r="F1158" i="1"/>
  <c r="G1158" i="1"/>
  <c r="H1158" i="1"/>
  <c r="I1158" i="1"/>
  <c r="J1158" i="1"/>
  <c r="K1158" i="1"/>
  <c r="L1158" i="1"/>
  <c r="M1158" i="1"/>
  <c r="N1158" i="1"/>
  <c r="O1158" i="1"/>
  <c r="P1158" i="1"/>
  <c r="Q1158" i="1"/>
  <c r="B1159" i="1"/>
  <c r="C1159" i="1"/>
  <c r="D1159" i="1"/>
  <c r="E1159" i="1"/>
  <c r="F1159" i="1"/>
  <c r="G1159" i="1"/>
  <c r="H1159" i="1"/>
  <c r="I1159" i="1"/>
  <c r="J1159" i="1"/>
  <c r="K1159" i="1"/>
  <c r="L1159" i="1"/>
  <c r="M1159" i="1"/>
  <c r="N1159" i="1"/>
  <c r="O1159" i="1"/>
  <c r="P1159" i="1"/>
  <c r="Q1159" i="1"/>
  <c r="B1160" i="1"/>
  <c r="C1160" i="1"/>
  <c r="D1160" i="1"/>
  <c r="F1160" i="1"/>
  <c r="G1160" i="1"/>
  <c r="H1160" i="1"/>
  <c r="I1160" i="1"/>
  <c r="J1160" i="1"/>
  <c r="K1160" i="1"/>
  <c r="L1160" i="1"/>
  <c r="M1160" i="1"/>
  <c r="N1160" i="1"/>
  <c r="O1160" i="1"/>
  <c r="P1160" i="1"/>
  <c r="Q1160" i="1"/>
  <c r="I17" i="3" l="1"/>
  <c r="R19" i="3"/>
  <c r="R18" i="3"/>
  <c r="U1166" i="1"/>
  <c r="T19" i="3" l="1"/>
  <c r="T16" i="3"/>
  <c r="Q19" i="3"/>
  <c r="Q18" i="3"/>
  <c r="Q17" i="3"/>
  <c r="Q16" i="3"/>
  <c r="R16" i="3" s="1"/>
  <c r="R17" i="3" s="1"/>
  <c r="N18" i="3"/>
  <c r="N17" i="3"/>
  <c r="N16" i="3"/>
  <c r="O16" i="3" l="1"/>
  <c r="K18" i="3"/>
  <c r="K17" i="3"/>
  <c r="K16" i="3"/>
  <c r="B16" i="3"/>
  <c r="I19" i="3" s="1"/>
  <c r="L16" i="3" l="1"/>
  <c r="O17" i="3"/>
  <c r="N19" i="3" s="1"/>
  <c r="O18" i="3"/>
  <c r="Q20" i="3"/>
  <c r="I18" i="3"/>
  <c r="E16" i="3"/>
  <c r="I16" i="3"/>
  <c r="D16" i="3"/>
  <c r="I20" i="3"/>
  <c r="F16" i="3"/>
  <c r="C16" i="3"/>
  <c r="G16" i="3"/>
  <c r="P1166" i="1"/>
  <c r="T1166" i="1"/>
  <c r="S1166" i="1"/>
  <c r="R1166" i="1"/>
  <c r="Q1166" i="1"/>
  <c r="O1166" i="1"/>
  <c r="L17" i="3" l="1"/>
  <c r="L18" i="3"/>
  <c r="N20" i="3"/>
  <c r="K20" i="3" l="1"/>
  <c r="K19" i="3"/>
  <c r="Z1077" i="1" l="1"/>
  <c r="Z1071" i="1"/>
  <c r="Z1070" i="1"/>
  <c r="Z1069" i="1"/>
  <c r="Z1059" i="1"/>
  <c r="Z1058" i="1"/>
  <c r="Z1057" i="1"/>
  <c r="Z1056" i="1"/>
  <c r="Z1050" i="1"/>
  <c r="Z1049" i="1"/>
  <c r="Z1046" i="1"/>
  <c r="Z1038" i="1"/>
  <c r="Z1034" i="1"/>
  <c r="Z1031" i="1"/>
  <c r="Z1083" i="1" l="1"/>
  <c r="Z1082" i="1"/>
  <c r="Z1081" i="1"/>
  <c r="Z1080" i="1"/>
  <c r="Z1079" i="1"/>
  <c r="Z1078" i="1"/>
  <c r="Z1076" i="1"/>
  <c r="Z1075" i="1"/>
  <c r="Z1074" i="1"/>
  <c r="Z1073" i="1"/>
  <c r="Z1072" i="1"/>
  <c r="Z1068" i="1"/>
  <c r="Z1067" i="1"/>
  <c r="Z1066" i="1"/>
  <c r="Z1065" i="1"/>
  <c r="Z1064" i="1"/>
  <c r="Z1063" i="1"/>
  <c r="Z1062" i="1"/>
  <c r="Z1061" i="1"/>
  <c r="Z1060" i="1"/>
  <c r="Z1055" i="1"/>
  <c r="Z1054" i="1"/>
  <c r="Z1053" i="1"/>
  <c r="Z1051" i="1"/>
  <c r="Z1048" i="1"/>
  <c r="Z1044" i="1"/>
  <c r="Z1043" i="1"/>
  <c r="Z1039" i="1"/>
  <c r="Z1036" i="1"/>
  <c r="X1166" i="1" l="1"/>
  <c r="Y1166" i="1"/>
  <c r="V1166" i="1"/>
  <c r="W1166" i="1"/>
  <c r="Z1166" i="1" l="1"/>
</calcChain>
</file>

<file path=xl/comments1.xml><?xml version="1.0" encoding="utf-8"?>
<comments xmlns="http://schemas.openxmlformats.org/spreadsheetml/2006/main">
  <authors>
    <author>Яшков Тимофей Юрьевич</author>
  </authors>
  <commentList>
    <comment ref="R13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imes New Roman"/>
            <family val="1"/>
            <charset val="204"/>
          </rPr>
          <t xml:space="preserve">Введите в это поле номер М(П)НТКО для получения сведений
</t>
        </r>
      </text>
    </comment>
  </commentList>
</comments>
</file>

<file path=xl/sharedStrings.xml><?xml version="1.0" encoding="utf-8"?>
<sst xmlns="http://schemas.openxmlformats.org/spreadsheetml/2006/main" count="146" uniqueCount="125">
  <si>
    <t>Реестр мест (площадок) накопления твёрдых коммунальных отходов на территории муниципального образования городской округ Ханты-Мансийск</t>
  </si>
  <si>
    <t>№ п/п</t>
  </si>
  <si>
    <r>
      <rPr>
        <sz val="16"/>
        <color theme="1"/>
        <rFont val="Times New Roman"/>
        <family val="1"/>
        <charset val="204"/>
      </rPr>
      <t xml:space="preserve">Дата внесения сведений в реестр
</t>
    </r>
    <r>
      <rPr>
        <sz val="10"/>
        <color theme="1"/>
        <rFont val="Times New Roman"/>
        <family val="1"/>
        <charset val="204"/>
      </rPr>
      <t>(в случае отсутсвия достоверных сведений, указать дату в формате 00.00.ГГГГ / 00.ММ.ГГГГ)</t>
    </r>
  </si>
  <si>
    <t>Раздел 1. Данные о нахождении мест (площадок) накопления твердых коммунальных отходов</t>
  </si>
  <si>
    <t xml:space="preserve">Раздел 2. Данные о технических характеристиках
</t>
  </si>
  <si>
    <t xml:space="preserve">Раздел 3. Данные о собственнике
</t>
  </si>
  <si>
    <t>Раздел 4. Данные об источниках образования твердых коммунальных отходов</t>
  </si>
  <si>
    <t>Адресный ориентир (ближайшее капитальное строение)</t>
  </si>
  <si>
    <t>Кадастровый номер земельного участка на котором расположена, в случае отсутсвия реквизиты документа о праве на использование земли</t>
  </si>
  <si>
    <t>Географические координаты</t>
  </si>
  <si>
    <t>Схема размещения</t>
  </si>
  <si>
    <t>место (площадки) накопления</t>
  </si>
  <si>
    <t>контейнеры для накопления ТКО</t>
  </si>
  <si>
    <t>бункеры, отсеки, ёмкости для накопления КГО</t>
  </si>
  <si>
    <t>контейнеры и иные ёмкости для раздельного накопления отходов</t>
  </si>
  <si>
    <t>при заполнении в начале указать код собственника:
(пример: КОД - Полное наименование / ФИО)</t>
  </si>
  <si>
    <t>широта</t>
  </si>
  <si>
    <t>долгота</t>
  </si>
  <si>
    <t>ссылка на схему размещения</t>
  </si>
  <si>
    <t>доступ
(открытый / ограниченный)</t>
  </si>
  <si>
    <t>тип покрытия / тип исполнения (мусороприёмная камера, контейнеры заглубленного типа)</t>
  </si>
  <si>
    <t>площадь, м2</t>
  </si>
  <si>
    <t>наличие информационного щита
(есть / отсутствует)</t>
  </si>
  <si>
    <t>наличие ограждения с 3-х сторон
(есть / отсутствует)</t>
  </si>
  <si>
    <t>количество размещённых, шт.</t>
  </si>
  <si>
    <t>объём размещённых, м3</t>
  </si>
  <si>
    <t>материал изготовления</t>
  </si>
  <si>
    <t>материал изготовления / тип исполнения</t>
  </si>
  <si>
    <t>накапливаемая фракция
(пластик / макулатура / 1,2 класс / иные (указать вид))</t>
  </si>
  <si>
    <t>полное наименование - для юридического лица / 
ФИО (полностью) - для ИП и физического лица</t>
  </si>
  <si>
    <t>Адреса капитальных зданий, сооружений, иных объектов отходообразования, полное наименование юридического лица - отходообразователя</t>
  </si>
  <si>
    <t>(0.1)</t>
  </si>
  <si>
    <t>(0.2)</t>
  </si>
  <si>
    <t>(1.1)</t>
  </si>
  <si>
    <t>(1.2)</t>
  </si>
  <si>
    <t>(1.3.1)</t>
  </si>
  <si>
    <t>(1.3.2)</t>
  </si>
  <si>
    <t>(1.4)</t>
  </si>
  <si>
    <t>(2.1.1)</t>
  </si>
  <si>
    <t>(2.1.2)</t>
  </si>
  <si>
    <t>(2.1.3)</t>
  </si>
  <si>
    <t>(2.1.4)</t>
  </si>
  <si>
    <t>(2.1.5)</t>
  </si>
  <si>
    <t>(2.2.1)</t>
  </si>
  <si>
    <t>(2.2.2)</t>
  </si>
  <si>
    <t>(2.2.3)</t>
  </si>
  <si>
    <t>(2.3.1)</t>
  </si>
  <si>
    <t>(2.3.2)</t>
  </si>
  <si>
    <t>(2.3.3)</t>
  </si>
  <si>
    <t>(2.4.1)</t>
  </si>
  <si>
    <t>(2.4.2)</t>
  </si>
  <si>
    <t>(2.4.3)</t>
  </si>
  <si>
    <t>(2.4.4)</t>
  </si>
  <si>
    <t>(3.1)</t>
  </si>
  <si>
    <t>(4)</t>
  </si>
  <si>
    <t>Всего установлено контейнеров для накопления ТКО</t>
  </si>
  <si>
    <t>Суммарный объём установленных контейнеров для накопления ТКО</t>
  </si>
  <si>
    <t>Всего установлено ёмкостей для накопления КГО</t>
  </si>
  <si>
    <t>Суммарный объём установленных ёмкостей для накопления КГО</t>
  </si>
  <si>
    <t>Всего размещённых ёмкостей для раздельного накапления отходов</t>
  </si>
  <si>
    <t>Суммарный объём установленных контейнеров для раздельного накопления отходов</t>
  </si>
  <si>
    <t>Всего М(П)НТКО в собственности юридических лиц, за исключением индивидуальных предпринимателей (код: ЮЛ)</t>
  </si>
  <si>
    <t>Всего М(П)НТКО, находящихся в чей-либо собственности</t>
  </si>
  <si>
    <t>Итого по городскому округу Ханты-Мансийск:</t>
  </si>
  <si>
    <t>Примечание:</t>
  </si>
  <si>
    <t>* - собственники помещений дома (СП МКД)</t>
  </si>
  <si>
    <r>
      <t xml:space="preserve">Дата актуализации сведений </t>
    </r>
    <r>
      <rPr>
        <sz val="10"/>
        <color theme="1"/>
        <rFont val="Times New Roman"/>
        <family val="1"/>
        <charset val="204"/>
      </rPr>
      <t>(дата внесения последних изменений / дата проведения последней инвентаризации)</t>
    </r>
  </si>
  <si>
    <t>(0.3)</t>
  </si>
  <si>
    <t>№</t>
  </si>
  <si>
    <t>№ в реестре</t>
  </si>
  <si>
    <t>Адресный ориентир</t>
  </si>
  <si>
    <t>Дата внесения сведений в реестр</t>
  </si>
  <si>
    <t>Дата актуализации сведений</t>
  </si>
  <si>
    <t>географические координаты</t>
  </si>
  <si>
    <t>сведения об обустройстве</t>
  </si>
  <si>
    <t>сведения о расположенных контейнерах (ёмкостях) для ТКО</t>
  </si>
  <si>
    <t>сведения о разделено собираемых отходах</t>
  </si>
  <si>
    <t>сведения о собственнике</t>
  </si>
  <si>
    <t>место (площадка) накопления твёрдых коммунальных отходов</t>
  </si>
  <si>
    <t>тип доступа:</t>
  </si>
  <si>
    <t>тип покрытия / тип исполнения:</t>
  </si>
  <si>
    <t>площадь:</t>
  </si>
  <si>
    <t>наличие информационного щита:</t>
  </si>
  <si>
    <t>наличие ограждения с трёх сторон:</t>
  </si>
  <si>
    <t>Выписка из реестра мест (площадок) накопления твёрдых коммунальных отходов муниципального образования городской округ Ханты-Мансийск</t>
  </si>
  <si>
    <t>количество размещённых ёмкостей:</t>
  </si>
  <si>
    <t>объём размещённых ёмкостей:</t>
  </si>
  <si>
    <t>материал изготовления:</t>
  </si>
  <si>
    <t>сведения о контейнерах (ёмкостях) для КГО</t>
  </si>
  <si>
    <t>материал изготовления / тип исполнения:</t>
  </si>
  <si>
    <t>накапливаемые фракции:</t>
  </si>
  <si>
    <t>полное наименование юридического лица / 
ФИО (полностью) ИП, физического лица:</t>
  </si>
  <si>
    <t>Адреса капитальных зданий, сооружений, иных объектов отходообразования, наименование юридического лица - отходообразователя:</t>
  </si>
  <si>
    <t>суммарный объём размещённых ёмкостей для накопления ТКО:</t>
  </si>
  <si>
    <t>суммарный объём размещённых ёмкостей для накопления КГО:</t>
  </si>
  <si>
    <t>суммарный объём размещённых ёмкостей для раздельного накопления отходов:</t>
  </si>
  <si>
    <t>Всего М(П)НТКО в собственности собственников помещений мнгоквартирных домов (код: СП МКД)</t>
  </si>
  <si>
    <t>Всего М(П)НТКО в собственности индивидуальных предпринимателей (код: ИП)</t>
  </si>
  <si>
    <t>Всего М(П)НТКО в собственности физических лиц (код: ФЛ)</t>
  </si>
  <si>
    <t>Всего М(П)НТКО в собственности муниципального образования (код: МО)</t>
  </si>
  <si>
    <t>пластик</t>
  </si>
  <si>
    <t>макулатура</t>
  </si>
  <si>
    <t>ул. Кооперативная 36</t>
  </si>
  <si>
    <t>ул. Зеленодольская, д. 4</t>
  </si>
  <si>
    <t>ул. Сирина, д. 56</t>
  </si>
  <si>
    <t>61.041944</t>
  </si>
  <si>
    <t>69.070624</t>
  </si>
  <si>
    <t>ограниченный</t>
  </si>
  <si>
    <t>бетонная плита</t>
  </si>
  <si>
    <t>отсутствует</t>
  </si>
  <si>
    <t>есть</t>
  </si>
  <si>
    <t>ЮЛ - Потребительский Кооператив Ханты-Мансийское Городское Потребительское сообщество</t>
  </si>
  <si>
    <t>магазин продовольственных и непродовольственных товаров по ул. Кооперативная, 36</t>
  </si>
  <si>
    <t>60.972661</t>
  </si>
  <si>
    <t>69.027787</t>
  </si>
  <si>
    <t>асфальт</t>
  </si>
  <si>
    <t>ЮЛ - Ресторанно-гостиничный комплекс "Молли О' Брайн"</t>
  </si>
  <si>
    <t>Ресторанно-гостиничный комплекс "Молли О' Брайн", ул. Зеленодольская, д. 4</t>
  </si>
  <si>
    <t>61.0039451</t>
  </si>
  <si>
    <t>69.0005266</t>
  </si>
  <si>
    <t>открытый</t>
  </si>
  <si>
    <t>плитка</t>
  </si>
  <si>
    <t>СП МКД</t>
  </si>
  <si>
    <t>МКД ул. Сирина 56</t>
  </si>
  <si>
    <t>металл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</si>
</sst>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4"/>
      <color theme="1"/>
      <name val="Calibri"/>
      <scheme val="minor"/>
    </font>
    <font>
      <b/>
      <sz val="24"/>
      <color theme="1"/>
      <name val="Times New Roman"/>
      <family val="1"/>
      <charset val="204"/>
    </font>
    <font>
      <sz val="14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4"/>
      <color indexed="8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5">
    <xf numFmtId="0" fontId="0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7" fillId="0" borderId="0" xfId="0" applyFont="1"/>
    <xf numFmtId="0" fontId="7" fillId="0" borderId="16" xfId="0" applyFont="1" applyBorder="1" applyAlignment="1">
      <alignment horizontal="center" vertical="center" wrapText="1"/>
    </xf>
    <xf numFmtId="49" fontId="5" fillId="0" borderId="0" xfId="0" applyNumberFormat="1" applyFont="1"/>
    <xf numFmtId="49" fontId="7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/>
    <xf numFmtId="1" fontId="5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/>
    <xf numFmtId="0" fontId="5" fillId="0" borderId="0" xfId="0" applyFont="1" applyAlignment="1"/>
    <xf numFmtId="49" fontId="10" fillId="0" borderId="16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14" fontId="12" fillId="0" borderId="17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14" fontId="9" fillId="0" borderId="37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 wrapText="1"/>
    </xf>
    <xf numFmtId="49" fontId="6" fillId="0" borderId="54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2" fontId="10" fillId="0" borderId="57" xfId="0" applyNumberFormat="1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2" fontId="10" fillId="0" borderId="64" xfId="0" applyNumberFormat="1" applyFont="1" applyBorder="1" applyAlignment="1">
      <alignment horizontal="center" vertical="center" wrapText="1"/>
    </xf>
    <xf numFmtId="1" fontId="10" fillId="0" borderId="64" xfId="0" applyNumberFormat="1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1" fontId="10" fillId="0" borderId="37" xfId="0" applyNumberFormat="1" applyFont="1" applyBorder="1" applyAlignment="1">
      <alignment horizontal="center" vertical="center" wrapText="1"/>
    </xf>
    <xf numFmtId="2" fontId="10" fillId="0" borderId="32" xfId="0" applyNumberFormat="1" applyFont="1" applyBorder="1" applyAlignment="1">
      <alignment horizontal="left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32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1" fontId="10" fillId="0" borderId="32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1" fontId="10" fillId="0" borderId="65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right" vertical="center" wrapText="1"/>
    </xf>
    <xf numFmtId="0" fontId="13" fillId="2" borderId="40" xfId="0" applyFont="1" applyFill="1" applyBorder="1" applyAlignment="1">
      <alignment horizontal="right" vertical="center" wrapText="1"/>
    </xf>
    <xf numFmtId="0" fontId="13" fillId="2" borderId="41" xfId="0" applyFont="1" applyFill="1" applyBorder="1" applyAlignment="1">
      <alignment horizontal="right" vertical="center" wrapText="1"/>
    </xf>
    <xf numFmtId="0" fontId="13" fillId="2" borderId="55" xfId="0" applyFont="1" applyFill="1" applyBorder="1" applyAlignment="1">
      <alignment horizontal="right" vertical="center" wrapText="1"/>
    </xf>
    <xf numFmtId="0" fontId="13" fillId="0" borderId="32" xfId="0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2" fontId="6" fillId="0" borderId="81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" fontId="12" fillId="0" borderId="28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1" fontId="12" fillId="0" borderId="65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49" fontId="7" fillId="0" borderId="82" xfId="0" applyNumberFormat="1" applyFont="1" applyBorder="1" applyAlignment="1">
      <alignment horizontal="center" vertical="center" wrapText="1"/>
    </xf>
    <xf numFmtId="49" fontId="6" fillId="0" borderId="83" xfId="0" applyNumberFormat="1" applyFont="1" applyBorder="1" applyAlignment="1">
      <alignment horizontal="center" vertical="center" wrapText="1"/>
    </xf>
    <xf numFmtId="3" fontId="5" fillId="0" borderId="84" xfId="0" applyNumberFormat="1" applyFont="1" applyBorder="1" applyAlignment="1">
      <alignment horizontal="center" vertical="center"/>
    </xf>
    <xf numFmtId="4" fontId="5" fillId="0" borderId="85" xfId="0" applyNumberFormat="1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1" fontId="9" fillId="0" borderId="28" xfId="0" applyNumberFormat="1" applyFont="1" applyBorder="1" applyAlignment="1">
      <alignment horizontal="center" vertical="center" wrapText="1"/>
    </xf>
    <xf numFmtId="14" fontId="9" fillId="0" borderId="78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14" fontId="9" fillId="0" borderId="57" xfId="0" applyNumberFormat="1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15" fillId="0" borderId="8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49" fontId="7" fillId="0" borderId="57" xfId="0" applyNumberFormat="1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38" xfId="0" applyFont="1" applyBorder="1" applyAlignment="1">
      <alignment horizontal="center" vertical="center" wrapText="1"/>
    </xf>
    <xf numFmtId="0" fontId="2" fillId="0" borderId="40" xfId="0" applyFont="1" applyBorder="1"/>
    <xf numFmtId="0" fontId="4" fillId="0" borderId="39" xfId="0" applyFont="1" applyBorder="1" applyAlignment="1">
      <alignment horizontal="center" vertical="center" wrapText="1"/>
    </xf>
    <xf numFmtId="0" fontId="2" fillId="0" borderId="28" xfId="0" applyFont="1" applyBorder="1"/>
    <xf numFmtId="0" fontId="4" fillId="0" borderId="43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44" xfId="0" applyFont="1" applyBorder="1"/>
    <xf numFmtId="0" fontId="4" fillId="0" borderId="45" xfId="0" applyFont="1" applyBorder="1" applyAlignment="1">
      <alignment horizontal="center" vertical="center" wrapText="1"/>
    </xf>
    <xf numFmtId="0" fontId="2" fillId="0" borderId="46" xfId="0" applyFont="1" applyBorder="1"/>
    <xf numFmtId="0" fontId="4" fillId="0" borderId="47" xfId="0" applyFont="1" applyBorder="1" applyAlignment="1">
      <alignment horizontal="center" vertical="center" wrapText="1"/>
    </xf>
    <xf numFmtId="0" fontId="2" fillId="0" borderId="48" xfId="0" applyFont="1" applyBorder="1"/>
    <xf numFmtId="0" fontId="1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10" fillId="0" borderId="0" xfId="0" applyFont="1" applyAlignment="1">
      <alignment horizontal="right"/>
    </xf>
    <xf numFmtId="0" fontId="6" fillId="0" borderId="29" xfId="0" applyFont="1" applyBorder="1" applyAlignment="1">
      <alignment horizontal="center" vertical="center" wrapText="1"/>
    </xf>
    <xf numFmtId="0" fontId="2" fillId="0" borderId="34" xfId="0" applyFont="1" applyBorder="1"/>
    <xf numFmtId="0" fontId="7" fillId="0" borderId="20" xfId="0" applyFont="1" applyBorder="1" applyAlignment="1">
      <alignment horizontal="center" vertical="center" wrapText="1"/>
    </xf>
    <xf numFmtId="0" fontId="2" fillId="0" borderId="14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5" fillId="0" borderId="23" xfId="0" applyFont="1" applyBorder="1" applyAlignment="1">
      <alignment horizontal="right" vertical="center" wrapText="1"/>
    </xf>
    <xf numFmtId="0" fontId="2" fillId="0" borderId="24" xfId="0" applyFont="1" applyBorder="1"/>
    <xf numFmtId="0" fontId="15" fillId="2" borderId="75" xfId="0" applyFont="1" applyFill="1" applyBorder="1" applyAlignment="1">
      <alignment horizontal="center" vertical="center" wrapText="1"/>
    </xf>
    <xf numFmtId="0" fontId="15" fillId="2" borderId="76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wrapText="1"/>
    </xf>
    <xf numFmtId="2" fontId="15" fillId="2" borderId="55" xfId="0" applyNumberFormat="1" applyFont="1" applyFill="1" applyBorder="1" applyAlignment="1">
      <alignment horizontal="center" vertical="center" wrapText="1"/>
    </xf>
    <xf numFmtId="2" fontId="15" fillId="2" borderId="72" xfId="0" applyNumberFormat="1" applyFont="1" applyFill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14" fontId="13" fillId="0" borderId="57" xfId="0" applyNumberFormat="1" applyFont="1" applyBorder="1" applyAlignment="1">
      <alignment horizontal="center" vertical="center" wrapText="1"/>
    </xf>
    <xf numFmtId="14" fontId="13" fillId="0" borderId="28" xfId="0" applyNumberFormat="1" applyFont="1" applyBorder="1" applyAlignment="1">
      <alignment horizontal="center" vertical="center" wrapText="1"/>
    </xf>
    <xf numFmtId="14" fontId="13" fillId="0" borderId="42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right" vertical="center" wrapText="1"/>
    </xf>
    <xf numFmtId="0" fontId="13" fillId="2" borderId="72" xfId="0" applyFont="1" applyFill="1" applyBorder="1" applyAlignment="1">
      <alignment horizontal="right" vertical="center" wrapText="1"/>
    </xf>
    <xf numFmtId="0" fontId="16" fillId="0" borderId="74" xfId="0" applyFont="1" applyBorder="1" applyAlignment="1">
      <alignment horizontal="right" vertical="center" wrapText="1"/>
    </xf>
    <xf numFmtId="2" fontId="5" fillId="0" borderId="63" xfId="0" applyNumberFormat="1" applyFont="1" applyBorder="1" applyAlignment="1">
      <alignment horizontal="center" vertical="center" wrapText="1"/>
    </xf>
    <xf numFmtId="2" fontId="5" fillId="0" borderId="66" xfId="0" applyNumberFormat="1" applyFont="1" applyBorder="1" applyAlignment="1">
      <alignment horizontal="center" vertical="center" wrapText="1"/>
    </xf>
    <xf numFmtId="2" fontId="5" fillId="0" borderId="67" xfId="0" applyNumberFormat="1" applyFont="1" applyBorder="1" applyAlignment="1">
      <alignment horizontal="center" vertical="center" wrapText="1"/>
    </xf>
    <xf numFmtId="2" fontId="5" fillId="0" borderId="68" xfId="0" applyNumberFormat="1" applyFont="1" applyBorder="1" applyAlignment="1">
      <alignment horizontal="center" vertical="center" wrapText="1"/>
    </xf>
    <xf numFmtId="2" fontId="10" fillId="0" borderId="63" xfId="0" applyNumberFormat="1" applyFont="1" applyBorder="1" applyAlignment="1">
      <alignment horizontal="center" vertical="center" wrapText="1"/>
    </xf>
    <xf numFmtId="2" fontId="10" fillId="0" borderId="66" xfId="0" applyNumberFormat="1" applyFont="1" applyBorder="1" applyAlignment="1">
      <alignment horizontal="center" vertical="center" wrapText="1"/>
    </xf>
    <xf numFmtId="2" fontId="10" fillId="0" borderId="67" xfId="0" applyNumberFormat="1" applyFont="1" applyBorder="1" applyAlignment="1">
      <alignment horizontal="center" vertical="center" wrapText="1"/>
    </xf>
    <xf numFmtId="2" fontId="10" fillId="0" borderId="68" xfId="0" applyNumberFormat="1" applyFont="1" applyBorder="1" applyAlignment="1">
      <alignment horizontal="center" vertical="center" wrapText="1"/>
    </xf>
    <xf numFmtId="2" fontId="10" fillId="0" borderId="42" xfId="0" applyNumberFormat="1" applyFont="1" applyBorder="1" applyAlignment="1">
      <alignment horizontal="center" vertical="center" wrapText="1"/>
    </xf>
    <xf numFmtId="2" fontId="10" fillId="0" borderId="35" xfId="0" applyNumberFormat="1" applyFont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%20&#1052;(&#1055;)&#1053;&#1058;&#1050;&#1054;%20&#1075;.%20&#1061;&#1072;&#1085;&#1090;&#1099;-&#1052;&#1072;&#1085;&#1089;&#1080;&#1081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Выписка"/>
    </sheetNames>
    <sheetDataSet>
      <sheetData sheetId="0">
        <row r="7">
          <cell r="B7">
            <v>1</v>
          </cell>
          <cell r="C7" t="str">
            <v>ранее существовавшая до 01.01.2019</v>
          </cell>
          <cell r="D7">
            <v>44900</v>
          </cell>
          <cell r="E7" t="str">
            <v>Бориса Щербины 7</v>
          </cell>
          <cell r="F7" t="str">
            <v>в рамках проведения инвентаризации 2022 года
не установлен</v>
          </cell>
          <cell r="G7" t="str">
            <v xml:space="preserve">60.967926 </v>
          </cell>
          <cell r="H7" t="str">
            <v>69.056053</v>
          </cell>
          <cell r="I7" t="str">
            <v>в рамках инвентаризации 2022 года
не определена</v>
          </cell>
          <cell r="J7" t="str">
            <v>открытый</v>
          </cell>
          <cell r="K7" t="str">
            <v>бетонная плита</v>
          </cell>
          <cell r="L7">
            <v>10</v>
          </cell>
          <cell r="M7" t="str">
            <v>есть</v>
          </cell>
          <cell r="N7" t="str">
            <v>есть</v>
          </cell>
          <cell r="O7">
            <v>1</v>
          </cell>
          <cell r="P7">
            <v>1.1000000000000001</v>
          </cell>
          <cell r="Q7" t="str">
            <v>пластик</v>
          </cell>
          <cell r="U7" t="str">
            <v>-</v>
          </cell>
          <cell r="V7" t="str">
            <v>-</v>
          </cell>
          <cell r="W7" t="str">
            <v>-</v>
          </cell>
          <cell r="AA7" t="str">
            <v>пластик</v>
          </cell>
          <cell r="AB7">
            <v>1</v>
          </cell>
          <cell r="AC7">
            <v>1</v>
          </cell>
          <cell r="AD7" t="str">
            <v>металлическая сетка АО "РЭС-Сервис"</v>
          </cell>
          <cell r="AH7" t="str">
            <v>СП МКД</v>
          </cell>
          <cell r="AL7" t="str">
            <v>МКД ул.Бориса-Щербины, 7</v>
          </cell>
        </row>
        <row r="8">
          <cell r="B8">
            <v>2</v>
          </cell>
          <cell r="C8" t="str">
            <v>ранее существовавшая до 01.01.2019</v>
          </cell>
          <cell r="D8">
            <v>44900</v>
          </cell>
          <cell r="E8" t="str">
            <v>Бориса Щербины 1</v>
          </cell>
          <cell r="F8" t="str">
            <v>в рамках проведения инвентаризации 2022 года
не установлен</v>
          </cell>
          <cell r="G8" t="str">
            <v xml:space="preserve">60.966836 </v>
          </cell>
          <cell r="H8" t="str">
            <v>69.050810</v>
          </cell>
          <cell r="I8" t="str">
            <v>в рамках инвентаризации 2022 года
не определена</v>
          </cell>
          <cell r="J8" t="str">
            <v>ограниченный</v>
          </cell>
          <cell r="K8" t="str">
            <v>бетонная плита</v>
          </cell>
          <cell r="L8">
            <v>10</v>
          </cell>
          <cell r="M8" t="str">
            <v>отсутсвует</v>
          </cell>
          <cell r="N8" t="str">
            <v>отсутсвует</v>
          </cell>
          <cell r="O8">
            <v>4</v>
          </cell>
          <cell r="P8">
            <v>1.1000000000000001</v>
          </cell>
          <cell r="Q8" t="str">
            <v>пластик</v>
          </cell>
          <cell r="U8" t="str">
            <v>-</v>
          </cell>
          <cell r="V8" t="str">
            <v>-</v>
          </cell>
          <cell r="W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H8" t="str">
            <v xml:space="preserve"> ЮЛ - АО "Северречфлот"</v>
          </cell>
          <cell r="AL8" t="str">
            <v xml:space="preserve"> ЮЛ - АО "Северречфлот"</v>
          </cell>
        </row>
        <row r="9">
          <cell r="B9">
            <v>3</v>
          </cell>
          <cell r="C9" t="str">
            <v>ранее существовавшая до 01.01.2019</v>
          </cell>
          <cell r="D9">
            <v>44900</v>
          </cell>
          <cell r="E9" t="str">
            <v xml:space="preserve"> Заречная 3/2</v>
          </cell>
          <cell r="F9" t="str">
            <v>в рамках проведения инвентаризации 2022 года
не установлен</v>
          </cell>
          <cell r="G9" t="str">
            <v xml:space="preserve">60.968084 </v>
          </cell>
          <cell r="H9" t="str">
            <v>69.045420</v>
          </cell>
          <cell r="I9" t="str">
            <v>в рамках инвентаризации 2022 года
не определена</v>
          </cell>
          <cell r="J9" t="str">
            <v>открытый</v>
          </cell>
          <cell r="K9" t="str">
            <v>бетонная плита</v>
          </cell>
          <cell r="L9">
            <v>12</v>
          </cell>
          <cell r="M9" t="str">
            <v>отсутсвует</v>
          </cell>
          <cell r="N9" t="str">
            <v>есть</v>
          </cell>
          <cell r="O9">
            <v>2</v>
          </cell>
          <cell r="P9">
            <v>1.1000000000000001</v>
          </cell>
          <cell r="Q9" t="str">
            <v>пластик</v>
          </cell>
          <cell r="U9" t="str">
            <v>-</v>
          </cell>
          <cell r="V9" t="str">
            <v>-</v>
          </cell>
          <cell r="W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H9" t="str">
            <v>СП МКД</v>
          </cell>
          <cell r="AL9" t="str">
            <v>МКД ул.Заречная, 3/2</v>
          </cell>
        </row>
        <row r="10">
          <cell r="B10">
            <v>4</v>
          </cell>
          <cell r="C10" t="str">
            <v>ранее существовавшая до 01.01.2019</v>
          </cell>
          <cell r="D10">
            <v>44900</v>
          </cell>
          <cell r="E10" t="str">
            <v xml:space="preserve"> Комсомольская 39а</v>
          </cell>
          <cell r="F10" t="str">
            <v>в рамках проведения инвентаризации 2022 года
не установлен</v>
          </cell>
          <cell r="G10" t="str">
            <v xml:space="preserve">61.006172 </v>
          </cell>
          <cell r="H10" t="str">
            <v>69.017527</v>
          </cell>
          <cell r="I10" t="str">
            <v>в рамках инвентаризации 2022 года
не определена</v>
          </cell>
          <cell r="J10" t="str">
            <v>открытый</v>
          </cell>
          <cell r="K10" t="str">
            <v>бетонная плита</v>
          </cell>
          <cell r="L10">
            <v>6</v>
          </cell>
          <cell r="M10" t="str">
            <v>отсутсвует</v>
          </cell>
          <cell r="N10" t="str">
            <v>есть</v>
          </cell>
          <cell r="O10">
            <v>1</v>
          </cell>
          <cell r="P10">
            <v>1.1000000000000001</v>
          </cell>
          <cell r="Q10" t="str">
            <v>пластик</v>
          </cell>
          <cell r="U10" t="str">
            <v>-</v>
          </cell>
          <cell r="V10" t="str">
            <v>-</v>
          </cell>
          <cell r="W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H10" t="str">
            <v>ЮЛ - ФКУ "Центр Хозяйственного и Сервисного Обеспечения Управления Министерства Внутренних Дел Российской Федерации по Ханты-мансийскому Автономному Округу - Югре"</v>
          </cell>
          <cell r="AL10" t="str">
            <v>ФКУ "ЦХиСО УМВД России по ХМАО-Югре"</v>
          </cell>
        </row>
        <row r="11">
          <cell r="B11">
            <v>5</v>
          </cell>
          <cell r="C11" t="str">
            <v>ранее существовавшая до 01.01.2019</v>
          </cell>
          <cell r="D11">
            <v>44900</v>
          </cell>
          <cell r="E11" t="str">
            <v xml:space="preserve"> Комсомольская 65</v>
          </cell>
          <cell r="F11" t="str">
            <v>в рамках проведения инвентаризации 2022 года
не установлен</v>
          </cell>
          <cell r="G11" t="str">
            <v xml:space="preserve">61.008636 </v>
          </cell>
          <cell r="H11" t="str">
            <v>69.027120</v>
          </cell>
          <cell r="I11" t="str">
            <v>в рамках инвентаризации 2022 года
не определена</v>
          </cell>
          <cell r="J11" t="str">
            <v>открытый</v>
          </cell>
          <cell r="K11" t="str">
            <v>бетонная плита</v>
          </cell>
          <cell r="L11">
            <v>10</v>
          </cell>
          <cell r="M11" t="str">
            <v>отсутсвует</v>
          </cell>
          <cell r="N11" t="str">
            <v>есть</v>
          </cell>
          <cell r="O11">
            <v>1</v>
          </cell>
          <cell r="P11">
            <v>3</v>
          </cell>
          <cell r="Q11" t="str">
            <v>пластик</v>
          </cell>
          <cell r="U11" t="str">
            <v>-</v>
          </cell>
          <cell r="V11" t="str">
            <v>-</v>
          </cell>
          <cell r="W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H11" t="str">
            <v>СП МКД</v>
          </cell>
          <cell r="AL11" t="str">
            <v xml:space="preserve">МКД по ул. Комсмомольская, 65; </v>
          </cell>
        </row>
        <row r="12">
          <cell r="B12">
            <v>6</v>
          </cell>
          <cell r="C12">
            <v>43581</v>
          </cell>
          <cell r="D12">
            <v>44900</v>
          </cell>
          <cell r="E12" t="str">
            <v xml:space="preserve"> Конева 3а</v>
          </cell>
          <cell r="F12" t="str">
            <v>в рамках проведения инвентаризации 2022 года
не установлен</v>
          </cell>
          <cell r="G12" t="str">
            <v>60.967048</v>
          </cell>
          <cell r="H12" t="str">
            <v>69.045829</v>
          </cell>
          <cell r="I12" t="str">
            <v>в рамках инвентаризации 2022 года
не определена</v>
          </cell>
          <cell r="J12" t="str">
            <v>открытый</v>
          </cell>
          <cell r="K12" t="str">
            <v>бетонная плита</v>
          </cell>
          <cell r="L12">
            <v>8</v>
          </cell>
          <cell r="M12" t="str">
            <v>есть</v>
          </cell>
          <cell r="N12" t="str">
            <v>есть</v>
          </cell>
          <cell r="O12">
            <v>2</v>
          </cell>
          <cell r="P12">
            <v>1.1000000000000001</v>
          </cell>
          <cell r="Q12" t="str">
            <v>пластик</v>
          </cell>
          <cell r="U12" t="str">
            <v>-</v>
          </cell>
          <cell r="V12" t="str">
            <v>-</v>
          </cell>
          <cell r="W12" t="str">
            <v>-</v>
          </cell>
          <cell r="AA12" t="str">
            <v>бумажные отходы</v>
          </cell>
          <cell r="AB12">
            <v>1</v>
          </cell>
          <cell r="AC12">
            <v>0.75</v>
          </cell>
          <cell r="AD12" t="str">
            <v>контейнер ООО "Экобаланс"</v>
          </cell>
          <cell r="AH12" t="str">
            <v>СП МКД</v>
          </cell>
          <cell r="AL12" t="str">
            <v xml:space="preserve">МКД ул.Конева, 3а, 3                 </v>
          </cell>
        </row>
        <row r="13">
          <cell r="B13">
            <v>7</v>
          </cell>
          <cell r="C13" t="str">
            <v>ранее существовавшая до 01.01.2019</v>
          </cell>
          <cell r="D13">
            <v>44900</v>
          </cell>
          <cell r="E13" t="str">
            <v xml:space="preserve"> Конева 18</v>
          </cell>
          <cell r="F13" t="str">
            <v>в рамках проведения инвентаризации 2022 года
не установлен</v>
          </cell>
          <cell r="G13" t="str">
            <v xml:space="preserve">60.967344 </v>
          </cell>
          <cell r="H13" t="str">
            <v>69.050014</v>
          </cell>
          <cell r="I13" t="str">
            <v>в рамках инвентаризации 2022 года
не определена</v>
          </cell>
          <cell r="J13" t="str">
            <v>открытый</v>
          </cell>
          <cell r="K13" t="str">
            <v>плитка</v>
          </cell>
          <cell r="L13">
            <v>8</v>
          </cell>
          <cell r="M13" t="str">
            <v>есть</v>
          </cell>
          <cell r="N13" t="str">
            <v>есть</v>
          </cell>
          <cell r="O13">
            <v>1</v>
          </cell>
          <cell r="P13">
            <v>1.1000000000000001</v>
          </cell>
          <cell r="Q13" t="str">
            <v>пластик</v>
          </cell>
          <cell r="U13" t="str">
            <v>-</v>
          </cell>
          <cell r="V13" t="str">
            <v>-</v>
          </cell>
          <cell r="W13" t="str">
            <v>-</v>
          </cell>
          <cell r="AA13" t="str">
            <v>пластик</v>
          </cell>
          <cell r="AB13">
            <v>1</v>
          </cell>
          <cell r="AC13">
            <v>1</v>
          </cell>
          <cell r="AD13" t="str">
            <v>металлическая сетка АО "РЭС-Сервис"</v>
          </cell>
          <cell r="AH13" t="str">
            <v>СП МКД</v>
          </cell>
          <cell r="AL13" t="str">
            <v>МКД ул.Конева, 18</v>
          </cell>
        </row>
        <row r="14">
          <cell r="B14">
            <v>8</v>
          </cell>
          <cell r="C14" t="str">
            <v>ранее существовавшая до 01.01.2019</v>
          </cell>
          <cell r="D14">
            <v>44900</v>
          </cell>
          <cell r="E14" t="str">
            <v>Ледовая 3</v>
          </cell>
          <cell r="F14" t="str">
            <v>в рамках проведения инвентаризации 2022 года
не установлен</v>
          </cell>
          <cell r="G14" t="str">
            <v xml:space="preserve">60.976594 </v>
          </cell>
          <cell r="H14" t="str">
            <v>69.018492</v>
          </cell>
          <cell r="I14" t="str">
            <v>в рамках инвентаризации 2022 года
не определена</v>
          </cell>
          <cell r="J14" t="str">
            <v>открытый</v>
          </cell>
          <cell r="K14" t="str">
            <v>бетонная плита</v>
          </cell>
          <cell r="L14">
            <v>8</v>
          </cell>
          <cell r="M14" t="str">
            <v>есть</v>
          </cell>
          <cell r="N14" t="str">
            <v>есть</v>
          </cell>
          <cell r="O14">
            <v>3</v>
          </cell>
          <cell r="P14">
            <v>1.1000000000000001</v>
          </cell>
          <cell r="Q14" t="str">
            <v>пластик</v>
          </cell>
          <cell r="U14" t="str">
            <v>-</v>
          </cell>
          <cell r="V14" t="str">
            <v>-</v>
          </cell>
          <cell r="W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H14" t="str">
            <v>СП МКД</v>
          </cell>
          <cell r="AL14" t="str">
            <v>МКД ул.Ледовая, 3,5, ул. Ямская. 20</v>
          </cell>
        </row>
        <row r="15">
          <cell r="B15">
            <v>9</v>
          </cell>
          <cell r="C15">
            <v>44903</v>
          </cell>
          <cell r="D15">
            <v>44900</v>
          </cell>
          <cell r="E15" t="str">
            <v>Гагарина 150</v>
          </cell>
          <cell r="F15" t="str">
            <v>в рамках проведения инвентаризации 2022 года
не установлен</v>
          </cell>
          <cell r="G15" t="str">
            <v>60.984571</v>
          </cell>
          <cell r="H15" t="str">
            <v>69.039884</v>
          </cell>
          <cell r="I15" t="str">
            <v>в рамках инвентаризации 2022 года
не определена</v>
          </cell>
          <cell r="J15" t="str">
            <v>открытый</v>
          </cell>
          <cell r="K15" t="str">
            <v>асфальт</v>
          </cell>
          <cell r="L15">
            <v>25</v>
          </cell>
          <cell r="M15" t="str">
            <v>отсутствует</v>
          </cell>
          <cell r="N15" t="str">
            <v>отсутствует</v>
          </cell>
          <cell r="O15">
            <v>2</v>
          </cell>
          <cell r="P15">
            <v>1.1000000000000001</v>
          </cell>
          <cell r="Q15" t="str">
            <v>пластик</v>
          </cell>
          <cell r="U15" t="str">
            <v>-</v>
          </cell>
          <cell r="V15" t="str">
            <v>-</v>
          </cell>
          <cell r="W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H15" t="str">
            <v>СП МКД</v>
          </cell>
          <cell r="AL15" t="str">
            <v>МКД ул. Гагарина, 150</v>
          </cell>
        </row>
        <row r="16">
          <cell r="B16">
            <v>10</v>
          </cell>
          <cell r="C16" t="str">
            <v>ранее существовавшая до 01.01.2019</v>
          </cell>
          <cell r="D16">
            <v>44900</v>
          </cell>
          <cell r="E16" t="str">
            <v xml:space="preserve"> Ледовая 11</v>
          </cell>
          <cell r="F16" t="str">
            <v>в рамках проведения инвентаризации 2022 года
не установлен</v>
          </cell>
          <cell r="G16" t="str">
            <v xml:space="preserve">60.976328 </v>
          </cell>
          <cell r="H16" t="str">
            <v>69.021770</v>
          </cell>
          <cell r="I16" t="str">
            <v>в рамках инвентаризации 2022 года
не определена</v>
          </cell>
          <cell r="J16" t="str">
            <v>открытый</v>
          </cell>
          <cell r="K16" t="str">
            <v>бетонная плита</v>
          </cell>
          <cell r="L16">
            <v>4</v>
          </cell>
          <cell r="M16" t="str">
            <v>есть</v>
          </cell>
          <cell r="N16" t="str">
            <v>есть</v>
          </cell>
          <cell r="O16">
            <v>2</v>
          </cell>
          <cell r="P16">
            <v>1.1000000000000001</v>
          </cell>
          <cell r="Q16" t="str">
            <v>пластик</v>
          </cell>
          <cell r="U16" t="str">
            <v>-</v>
          </cell>
          <cell r="V16" t="str">
            <v>-</v>
          </cell>
          <cell r="W16" t="str">
            <v>-</v>
          </cell>
          <cell r="AA16" t="str">
            <v>пластик</v>
          </cell>
          <cell r="AB16">
            <v>1</v>
          </cell>
          <cell r="AC16">
            <v>1</v>
          </cell>
          <cell r="AD16" t="str">
            <v>металлическая сетка АО "РЭС-Сервис"</v>
          </cell>
          <cell r="AH16" t="str">
            <v>СП МКД</v>
          </cell>
          <cell r="AL16" t="str">
            <v>МКД ул.Ледовая, 11</v>
          </cell>
        </row>
        <row r="17">
          <cell r="B17">
            <v>10</v>
          </cell>
          <cell r="C17"/>
          <cell r="D17">
            <v>44900</v>
          </cell>
          <cell r="E17"/>
          <cell r="F17" t="str">
            <v>в рамках проведения инвентаризации 2022 года
не установлен</v>
          </cell>
          <cell r="G17"/>
          <cell r="H17"/>
          <cell r="I17" t="str">
            <v>в рамках инвентаризации 2022 года
не определена</v>
          </cell>
          <cell r="J17"/>
          <cell r="K17"/>
          <cell r="L17"/>
          <cell r="M17"/>
          <cell r="N17"/>
          <cell r="O17"/>
          <cell r="P17"/>
          <cell r="Q17"/>
          <cell r="U17"/>
          <cell r="V17"/>
          <cell r="W17"/>
          <cell r="AA17" t="str">
            <v>бумажные отходы</v>
          </cell>
          <cell r="AB17">
            <v>1</v>
          </cell>
          <cell r="AC17">
            <v>0.75</v>
          </cell>
          <cell r="AD17" t="str">
            <v>контейнер ООО "Экобаланс"</v>
          </cell>
          <cell r="AH17"/>
          <cell r="AL17"/>
        </row>
        <row r="18">
          <cell r="B18">
            <v>11</v>
          </cell>
          <cell r="C18" t="str">
            <v>ранее существовавшая до 01.01.2019</v>
          </cell>
          <cell r="D18">
            <v>44900</v>
          </cell>
          <cell r="E18" t="str">
            <v xml:space="preserve"> Мира 51</v>
          </cell>
          <cell r="F18" t="str">
            <v>в рамках проведения инвентаризации 2022 года
не установлен</v>
          </cell>
          <cell r="G18" t="str">
            <v xml:space="preserve">61.006694 </v>
          </cell>
          <cell r="H18" t="str">
            <v>69.043802</v>
          </cell>
          <cell r="I18" t="str">
            <v>в рамках инвентаризации 2022 года
не определена</v>
          </cell>
          <cell r="J18" t="str">
            <v>открытый</v>
          </cell>
          <cell r="K18" t="str">
            <v>бетонная плита</v>
          </cell>
          <cell r="L18">
            <v>10</v>
          </cell>
          <cell r="M18" t="str">
            <v>отсутсвует</v>
          </cell>
          <cell r="N18" t="str">
            <v>есть</v>
          </cell>
          <cell r="O18">
            <v>3</v>
          </cell>
          <cell r="P18">
            <v>1.1000000000000001</v>
          </cell>
          <cell r="Q18" t="str">
            <v>пластик</v>
          </cell>
          <cell r="U18" t="str">
            <v>-</v>
          </cell>
          <cell r="V18" t="str">
            <v>-</v>
          </cell>
          <cell r="W18" t="str">
            <v>-</v>
          </cell>
          <cell r="AA18" t="str">
            <v>бумажные отходы</v>
          </cell>
          <cell r="AB18">
            <v>1</v>
          </cell>
          <cell r="AC18">
            <v>0.75</v>
          </cell>
          <cell r="AD18" t="str">
            <v>контейнер ООО "Экобаланс"</v>
          </cell>
          <cell r="AH18" t="str">
            <v>СП МКД</v>
          </cell>
          <cell r="AL18" t="str">
            <v>МКД по ул. Мира, д. 51</v>
          </cell>
        </row>
        <row r="19">
          <cell r="B19">
            <v>12</v>
          </cell>
          <cell r="C19" t="str">
            <v>ранее существовавшая до 01.01.2019</v>
          </cell>
          <cell r="D19">
            <v>44900</v>
          </cell>
          <cell r="E19" t="str">
            <v xml:space="preserve"> Красноармейская 35</v>
          </cell>
          <cell r="F19" t="str">
            <v>в рамках проведения инвентаризации 2022 года
не установлен</v>
          </cell>
          <cell r="G19" t="str">
            <v xml:space="preserve">61.005877 </v>
          </cell>
          <cell r="H19" t="str">
            <v>69.043676</v>
          </cell>
          <cell r="I19" t="str">
            <v>в рамках инвентаризации 2022 года
не определена</v>
          </cell>
          <cell r="J19" t="str">
            <v>открытый</v>
          </cell>
          <cell r="K19" t="str">
            <v>бетонная плита</v>
          </cell>
          <cell r="L19">
            <v>10</v>
          </cell>
          <cell r="M19" t="str">
            <v>есть</v>
          </cell>
          <cell r="N19" t="str">
            <v>есть</v>
          </cell>
          <cell r="O19">
            <v>2</v>
          </cell>
          <cell r="P19">
            <v>1.1000000000000001</v>
          </cell>
          <cell r="Q19" t="str">
            <v>пластик</v>
          </cell>
          <cell r="U19" t="str">
            <v>-</v>
          </cell>
          <cell r="V19" t="str">
            <v>-</v>
          </cell>
          <cell r="W19" t="str">
            <v>-</v>
          </cell>
          <cell r="AA19" t="str">
            <v>пластик</v>
          </cell>
          <cell r="AB19">
            <v>1</v>
          </cell>
          <cell r="AC19">
            <v>1</v>
          </cell>
          <cell r="AD19" t="str">
            <v>металлическая сетка ООО "Экобаланс"</v>
          </cell>
          <cell r="AH19" t="str">
            <v>СП МКД</v>
          </cell>
          <cell r="AL19" t="str">
            <v>МКД ул.Красноармейская,35</v>
          </cell>
        </row>
        <row r="20">
          <cell r="B20">
            <v>13</v>
          </cell>
          <cell r="C20" t="str">
            <v>ранее существовавшая до 01.01.2019</v>
          </cell>
          <cell r="D20">
            <v>44900</v>
          </cell>
          <cell r="E20" t="str">
            <v xml:space="preserve"> Объездная 12</v>
          </cell>
          <cell r="F20" t="str">
            <v>в рамках проведения инвентаризации 2022 года
не установлен</v>
          </cell>
          <cell r="G20" t="str">
            <v>60.972923</v>
          </cell>
          <cell r="H20" t="str">
            <v>69.021836</v>
          </cell>
          <cell r="I20" t="str">
            <v>в рамках инвентаризации 2022 года
не определена</v>
          </cell>
          <cell r="J20" t="str">
            <v>открытый</v>
          </cell>
          <cell r="K20" t="str">
            <v>бетонная плита</v>
          </cell>
          <cell r="L20">
            <v>12</v>
          </cell>
          <cell r="M20" t="str">
            <v>есть</v>
          </cell>
          <cell r="N20" t="str">
            <v>есть</v>
          </cell>
          <cell r="O20">
            <v>6</v>
          </cell>
          <cell r="P20">
            <v>1.1000000000000001</v>
          </cell>
          <cell r="Q20" t="str">
            <v>пластик</v>
          </cell>
          <cell r="U20" t="str">
            <v>-</v>
          </cell>
          <cell r="V20" t="str">
            <v>-</v>
          </cell>
          <cell r="W20" t="str">
            <v>-</v>
          </cell>
          <cell r="AA20" t="str">
            <v>пластик</v>
          </cell>
          <cell r="AB20">
            <v>1</v>
          </cell>
          <cell r="AC20">
            <v>1</v>
          </cell>
          <cell r="AD20" t="str">
            <v>металлическая сетка АО "РЭС-Сервис"</v>
          </cell>
          <cell r="AH20" t="str">
            <v>СП МКД</v>
          </cell>
          <cell r="AL20" t="str">
            <v>МКД ул.Объездная,12, ул. Ямская, д. 3/1, 3, 5</v>
          </cell>
        </row>
        <row r="21">
          <cell r="B21">
            <v>14</v>
          </cell>
          <cell r="C21" t="str">
            <v>ранее существовавшая до 01.01.2019</v>
          </cell>
          <cell r="D21">
            <v>44900</v>
          </cell>
          <cell r="E21" t="str">
            <v xml:space="preserve"> Промышленная 13</v>
          </cell>
          <cell r="F21" t="str">
            <v>в рамках проведения инвентаризации 2022 года
не установлен</v>
          </cell>
          <cell r="G21" t="str">
            <v>61.003681</v>
          </cell>
          <cell r="H21" t="str">
            <v>68.996741</v>
          </cell>
          <cell r="I21" t="str">
            <v>в рамках инвентаризации 2022 года
не определена</v>
          </cell>
          <cell r="J21" t="str">
            <v>открытый</v>
          </cell>
          <cell r="K21" t="str">
            <v>бетонная плита</v>
          </cell>
          <cell r="L21">
            <v>12</v>
          </cell>
          <cell r="M21" t="str">
            <v>есть</v>
          </cell>
          <cell r="N21" t="str">
            <v>есть</v>
          </cell>
          <cell r="O21">
            <v>2</v>
          </cell>
          <cell r="P21">
            <v>1.1000000000000001</v>
          </cell>
          <cell r="Q21" t="str">
            <v>металл</v>
          </cell>
          <cell r="U21">
            <v>1</v>
          </cell>
          <cell r="V21">
            <v>4</v>
          </cell>
          <cell r="W21" t="str">
            <v>отсек</v>
          </cell>
          <cell r="AA21" t="str">
            <v>пластик</v>
          </cell>
          <cell r="AB21">
            <v>1</v>
          </cell>
          <cell r="AC21">
            <v>1</v>
          </cell>
          <cell r="AD21" t="str">
            <v>металлическая сетка АО "РЭС-Сервис"</v>
          </cell>
          <cell r="AH21" t="str">
            <v>СП МКД</v>
          </cell>
          <cell r="AL21" t="str">
            <v>МКД ул. Промышленная,13</v>
          </cell>
        </row>
        <row r="22">
          <cell r="B22">
            <v>15</v>
          </cell>
          <cell r="C22" t="str">
            <v>ранее существовавшая до 01.01.2019</v>
          </cell>
          <cell r="D22">
            <v>44900</v>
          </cell>
          <cell r="E22" t="str">
            <v>Промышленная 15</v>
          </cell>
          <cell r="F22" t="str">
            <v>в рамках проведения инвентаризации 2022 года
не установлен</v>
          </cell>
          <cell r="G22" t="str">
            <v>61.002502</v>
          </cell>
          <cell r="H22" t="str">
            <v>68.995227</v>
          </cell>
          <cell r="I22" t="str">
            <v>в рамках инвентаризации 2022 года
не определена</v>
          </cell>
          <cell r="J22" t="str">
            <v>открытый</v>
          </cell>
          <cell r="K22" t="str">
            <v>бетонная плита</v>
          </cell>
          <cell r="L22">
            <v>12</v>
          </cell>
          <cell r="M22" t="str">
            <v>есть</v>
          </cell>
          <cell r="N22" t="str">
            <v>есть</v>
          </cell>
          <cell r="O22">
            <v>2</v>
          </cell>
          <cell r="P22">
            <v>1.1000000000000001</v>
          </cell>
          <cell r="Q22" t="str">
            <v>металл</v>
          </cell>
          <cell r="U22">
            <v>1</v>
          </cell>
          <cell r="V22">
            <v>4</v>
          </cell>
          <cell r="W22" t="str">
            <v>отсек</v>
          </cell>
          <cell r="AA22" t="str">
            <v>пластик</v>
          </cell>
          <cell r="AB22">
            <v>1</v>
          </cell>
          <cell r="AC22">
            <v>1</v>
          </cell>
          <cell r="AD22" t="str">
            <v>металлическая сетка АО "РЭС-Сервис"</v>
          </cell>
          <cell r="AH22" t="str">
            <v>СП МКД</v>
          </cell>
          <cell r="AL22" t="str">
            <v>МКД ул.Промышленная,15</v>
          </cell>
        </row>
        <row r="23">
          <cell r="B23">
            <v>16</v>
          </cell>
          <cell r="C23" t="str">
            <v>ранее существовавшая до 01.01.2019</v>
          </cell>
          <cell r="D23">
            <v>44900</v>
          </cell>
          <cell r="E23" t="str">
            <v xml:space="preserve">Ямская 10 </v>
          </cell>
          <cell r="F23" t="str">
            <v>в рамках проведения инвентаризации 2022 года
не установлен</v>
          </cell>
          <cell r="G23" t="str">
            <v>60.975750</v>
          </cell>
          <cell r="H23" t="str">
            <v>69.021216</v>
          </cell>
          <cell r="I23" t="str">
            <v>в рамках инвентаризации 2022 года
не определена</v>
          </cell>
          <cell r="J23" t="str">
            <v>открытый</v>
          </cell>
          <cell r="K23" t="str">
            <v>бетонная плита</v>
          </cell>
          <cell r="L23">
            <v>10</v>
          </cell>
          <cell r="M23" t="str">
            <v>отсутсвует</v>
          </cell>
          <cell r="N23" t="str">
            <v>отсутсвует</v>
          </cell>
          <cell r="O23">
            <v>1</v>
          </cell>
          <cell r="P23">
            <v>1.1000000000000001</v>
          </cell>
          <cell r="Q23" t="str">
            <v>пластик</v>
          </cell>
          <cell r="U23" t="str">
            <v>-</v>
          </cell>
          <cell r="V23" t="str">
            <v>-</v>
          </cell>
          <cell r="W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H23" t="str">
            <v>ЮЛ - ПАО "Магнит"</v>
          </cell>
          <cell r="AL23" t="str">
            <v>магазин "Магнит"</v>
          </cell>
        </row>
        <row r="24">
          <cell r="B24">
            <v>17</v>
          </cell>
          <cell r="C24" t="str">
            <v>ранее существовавшая до 01.01.2019</v>
          </cell>
          <cell r="D24">
            <v>44900</v>
          </cell>
          <cell r="E24" t="str">
            <v xml:space="preserve"> Ямская 12</v>
          </cell>
          <cell r="F24" t="str">
            <v>в рамках проведения инвентаризации 2022 года
не установлен</v>
          </cell>
          <cell r="G24" t="str">
            <v>60.975750</v>
          </cell>
          <cell r="H24" t="str">
            <v>69.021216</v>
          </cell>
          <cell r="I24" t="str">
            <v>в рамках инвентаризации 2022 года
не определена</v>
          </cell>
          <cell r="J24" t="str">
            <v>открытый</v>
          </cell>
          <cell r="K24" t="str">
            <v>бетонная плита</v>
          </cell>
          <cell r="L24">
            <v>10</v>
          </cell>
          <cell r="M24" t="str">
            <v>есть</v>
          </cell>
          <cell r="N24" t="str">
            <v>есть</v>
          </cell>
          <cell r="O24">
            <v>5</v>
          </cell>
          <cell r="P24">
            <v>1.1000000000000001</v>
          </cell>
          <cell r="Q24" t="str">
            <v>пластик</v>
          </cell>
          <cell r="U24">
            <v>1</v>
          </cell>
          <cell r="V24">
            <v>4</v>
          </cell>
          <cell r="W24" t="str">
            <v>отсек</v>
          </cell>
          <cell r="AA24" t="str">
            <v>пластик</v>
          </cell>
          <cell r="AB24">
            <v>1</v>
          </cell>
          <cell r="AC24">
            <v>1</v>
          </cell>
          <cell r="AD24" t="str">
            <v>металлическая сетка АО "РЭС-Сервис"</v>
          </cell>
          <cell r="AH24" t="str">
            <v>СП МКД</v>
          </cell>
          <cell r="AL24" t="str">
            <v>МКД ул.Ямская 12</v>
          </cell>
        </row>
        <row r="25">
          <cell r="B25">
            <v>18</v>
          </cell>
          <cell r="C25" t="str">
            <v>ранее существовавшая до 01.01.2019</v>
          </cell>
          <cell r="D25">
            <v>44900</v>
          </cell>
          <cell r="E25" t="str">
            <v xml:space="preserve"> Ямская 16</v>
          </cell>
          <cell r="F25" t="str">
            <v>в рамках проведения инвентаризации 2022 года
не установлен</v>
          </cell>
          <cell r="G25" t="str">
            <v>60.976510</v>
          </cell>
          <cell r="H25" t="str">
            <v>69.019003</v>
          </cell>
          <cell r="I25" t="str">
            <v>в рамках инвентаризации 2022 года
не определена</v>
          </cell>
          <cell r="J25" t="str">
            <v>открытый</v>
          </cell>
          <cell r="K25" t="str">
            <v>бетонная плита</v>
          </cell>
          <cell r="L25">
            <v>12</v>
          </cell>
          <cell r="M25" t="str">
            <v>есть</v>
          </cell>
          <cell r="N25" t="str">
            <v>есть</v>
          </cell>
          <cell r="O25">
            <v>8</v>
          </cell>
          <cell r="P25">
            <v>1.1000000000000001</v>
          </cell>
          <cell r="Q25" t="str">
            <v>пластик</v>
          </cell>
          <cell r="U25" t="str">
            <v>-</v>
          </cell>
          <cell r="V25" t="str">
            <v>-</v>
          </cell>
          <cell r="W25" t="str">
            <v>-</v>
          </cell>
          <cell r="AA25" t="str">
            <v>пластик</v>
          </cell>
          <cell r="AB25">
            <v>1</v>
          </cell>
          <cell r="AC25">
            <v>1</v>
          </cell>
          <cell r="AD25" t="str">
            <v>металлическая сетка АО "РЭС-Сервис"</v>
          </cell>
          <cell r="AH25" t="str">
            <v>СП МКД</v>
          </cell>
          <cell r="AL25" t="str">
            <v>МКД ул.Ямская,14,16</v>
          </cell>
        </row>
        <row r="26">
          <cell r="B26">
            <v>18</v>
          </cell>
          <cell r="C26"/>
          <cell r="D26">
            <v>44900</v>
          </cell>
          <cell r="E26"/>
          <cell r="F26" t="str">
            <v>в рамках проведения инвентаризации 2022 года
не установлен</v>
          </cell>
          <cell r="G26"/>
          <cell r="H26"/>
          <cell r="I26" t="str">
            <v>в рамках инвентаризации 2022 года
не определена</v>
          </cell>
          <cell r="J26"/>
          <cell r="K26"/>
          <cell r="L26"/>
          <cell r="M26"/>
          <cell r="N26"/>
          <cell r="O26"/>
          <cell r="P26"/>
          <cell r="Q26"/>
          <cell r="U26"/>
          <cell r="V26"/>
          <cell r="W26"/>
          <cell r="AA26" t="str">
            <v>бумажные отходы</v>
          </cell>
          <cell r="AB26">
            <v>1</v>
          </cell>
          <cell r="AC26">
            <v>0.75</v>
          </cell>
          <cell r="AD26" t="str">
            <v>контейнер ООО "Экобаланс"</v>
          </cell>
          <cell r="AH26"/>
          <cell r="AL26"/>
        </row>
        <row r="27">
          <cell r="B27">
            <v>19</v>
          </cell>
          <cell r="C27">
            <v>44194</v>
          </cell>
          <cell r="D27">
            <v>44900</v>
          </cell>
          <cell r="E27" t="str">
            <v>Ленина 23</v>
          </cell>
          <cell r="F27" t="str">
            <v>в рамках проведения инвентаризации 2022 года
не установлен</v>
          </cell>
          <cell r="G27" t="str">
            <v xml:space="preserve">61.001506 </v>
          </cell>
          <cell r="H27" t="str">
            <v>69.014515</v>
          </cell>
          <cell r="I27" t="str">
            <v>в рамках инвентаризации 2022 года
не определена</v>
          </cell>
          <cell r="J27" t="str">
            <v>открытый</v>
          </cell>
          <cell r="K27" t="str">
            <v>бетонная плита</v>
          </cell>
          <cell r="L27">
            <v>8</v>
          </cell>
          <cell r="M27" t="str">
            <v>есть</v>
          </cell>
          <cell r="N27" t="str">
            <v>есть</v>
          </cell>
          <cell r="O27">
            <v>2</v>
          </cell>
          <cell r="P27">
            <v>1.1000000000000001</v>
          </cell>
          <cell r="Q27" t="str">
            <v>пластик</v>
          </cell>
          <cell r="U27">
            <v>1</v>
          </cell>
          <cell r="V27">
            <v>4</v>
          </cell>
          <cell r="W27" t="str">
            <v>отсек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H27" t="str">
            <v>МО - Администрация города Ханты-Мансийска</v>
          </cell>
          <cell r="AL27" t="str">
            <v xml:space="preserve"> ИЖС  ул.Ленина</v>
          </cell>
        </row>
        <row r="28">
          <cell r="B28">
            <v>20</v>
          </cell>
          <cell r="C28" t="str">
            <v>ранее существовавшая до 01.01.2019</v>
          </cell>
          <cell r="D28">
            <v>44900</v>
          </cell>
          <cell r="E28" t="str">
            <v>Шевченко 16</v>
          </cell>
          <cell r="F28" t="str">
            <v>в рамках проведения инвентаризации 2022 года
не установлен</v>
          </cell>
          <cell r="G28" t="str">
            <v>61.004204</v>
          </cell>
          <cell r="H28" t="str">
            <v>69.040485</v>
          </cell>
          <cell r="I28" t="str">
            <v>в рамках инвентаризации 2022 года
не определена</v>
          </cell>
          <cell r="J28" t="str">
            <v>открытый</v>
          </cell>
          <cell r="K28" t="str">
            <v>бетонная плита</v>
          </cell>
          <cell r="L28">
            <v>12</v>
          </cell>
          <cell r="M28" t="str">
            <v>есть</v>
          </cell>
          <cell r="N28" t="str">
            <v>есть</v>
          </cell>
          <cell r="O28">
            <v>5</v>
          </cell>
          <cell r="P28">
            <v>0.75</v>
          </cell>
          <cell r="Q28" t="str">
            <v>металл</v>
          </cell>
          <cell r="U28" t="str">
            <v>-</v>
          </cell>
          <cell r="V28" t="str">
            <v>-</v>
          </cell>
          <cell r="W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H28" t="str">
            <v>СП МКД</v>
          </cell>
          <cell r="AL28" t="str">
            <v>МКД  ул.Шевченко 16, Чкалова 33, Доронина 26-28</v>
          </cell>
        </row>
        <row r="29">
          <cell r="B29">
            <v>21</v>
          </cell>
          <cell r="C29" t="str">
            <v>ранее существовавшая до 01.01.2019</v>
          </cell>
          <cell r="D29">
            <v>44900</v>
          </cell>
          <cell r="E29" t="str">
            <v>Шевченко 19</v>
          </cell>
          <cell r="F29" t="str">
            <v>в рамках проведения инвентаризации 2022 года
не установлен</v>
          </cell>
          <cell r="G29" t="str">
            <v>61.004204</v>
          </cell>
          <cell r="H29" t="str">
            <v>69.040485</v>
          </cell>
          <cell r="I29" t="str">
            <v>в рамках инвентаризации 2022 года
не определена</v>
          </cell>
          <cell r="J29" t="str">
            <v>открытый</v>
          </cell>
          <cell r="K29" t="str">
            <v>бетонная плита</v>
          </cell>
          <cell r="L29">
            <v>10</v>
          </cell>
          <cell r="M29" t="str">
            <v>есть</v>
          </cell>
          <cell r="N29" t="str">
            <v>есть</v>
          </cell>
          <cell r="O29">
            <v>3</v>
          </cell>
          <cell r="P29">
            <v>0.75</v>
          </cell>
          <cell r="Q29" t="str">
            <v>металл</v>
          </cell>
          <cell r="U29" t="str">
            <v>-</v>
          </cell>
          <cell r="V29" t="str">
            <v>-</v>
          </cell>
          <cell r="W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H29" t="str">
            <v>СП МКД</v>
          </cell>
          <cell r="AL29" t="str">
            <v>МКД ул.Шевченко,19</v>
          </cell>
        </row>
        <row r="30">
          <cell r="B30">
            <v>22</v>
          </cell>
          <cell r="C30" t="str">
            <v>ранее существовавшая до 01.01.2019</v>
          </cell>
          <cell r="D30">
            <v>45027</v>
          </cell>
          <cell r="E30" t="str">
            <v>Шевченко 51</v>
          </cell>
          <cell r="F30" t="str">
            <v>в рамках проведения инвентаризации 2022 года
не установлен</v>
          </cell>
          <cell r="G30" t="str">
            <v>61.006664</v>
          </cell>
          <cell r="H30" t="str">
            <v>69.056614</v>
          </cell>
          <cell r="I30" t="str">
            <v>в рамках инвентаризации 2022 года
не определена</v>
          </cell>
          <cell r="J30" t="str">
            <v>открытый</v>
          </cell>
          <cell r="K30" t="str">
            <v>бетонная плита</v>
          </cell>
          <cell r="L30">
            <v>10</v>
          </cell>
          <cell r="M30" t="str">
            <v>есть</v>
          </cell>
          <cell r="N30" t="str">
            <v>есть</v>
          </cell>
          <cell r="O30">
            <v>3</v>
          </cell>
          <cell r="P30">
            <v>0.66</v>
          </cell>
          <cell r="Q30" t="str">
            <v>пластик</v>
          </cell>
          <cell r="U30" t="str">
            <v>-</v>
          </cell>
          <cell r="V30" t="str">
            <v>-</v>
          </cell>
          <cell r="W30" t="str">
            <v>-</v>
          </cell>
          <cell r="AA30" t="str">
            <v>пластик</v>
          </cell>
          <cell r="AB30">
            <v>1</v>
          </cell>
          <cell r="AC30">
            <v>1</v>
          </cell>
          <cell r="AD30" t="str">
            <v>металлическая сетка АО "РЭС-Сервис"</v>
          </cell>
          <cell r="AH30" t="str">
            <v>СП МКД</v>
          </cell>
          <cell r="AL30" t="str">
            <v>МКД ул.Шевченко,51</v>
          </cell>
        </row>
        <row r="31">
          <cell r="B31">
            <v>23</v>
          </cell>
          <cell r="C31" t="str">
            <v>ранее существовавшая до 01.01.2019</v>
          </cell>
          <cell r="D31">
            <v>45027</v>
          </cell>
          <cell r="E31" t="str">
            <v>Чкалова 29/2</v>
          </cell>
          <cell r="F31" t="str">
            <v>в рамках проведения инвентаризации 2022 года
не установлен</v>
          </cell>
          <cell r="G31" t="str">
            <v>61.004204</v>
          </cell>
          <cell r="H31" t="str">
            <v>69.040485</v>
          </cell>
          <cell r="I31" t="str">
            <v>в рамках инвентаризации 2022 года
не определена</v>
          </cell>
          <cell r="J31" t="str">
            <v>открытый</v>
          </cell>
          <cell r="K31" t="str">
            <v>бетонная плита</v>
          </cell>
          <cell r="L31">
            <v>10</v>
          </cell>
          <cell r="M31" t="str">
            <v>есть</v>
          </cell>
          <cell r="N31" t="str">
            <v>есть</v>
          </cell>
          <cell r="O31">
            <v>5</v>
          </cell>
          <cell r="P31">
            <v>0.66</v>
          </cell>
          <cell r="Q31" t="str">
            <v>пластик</v>
          </cell>
          <cell r="U31" t="str">
            <v>-</v>
          </cell>
          <cell r="V31" t="str">
            <v>-</v>
          </cell>
          <cell r="W31" t="str">
            <v>-</v>
          </cell>
          <cell r="AA31" t="str">
            <v>пластик</v>
          </cell>
          <cell r="AB31">
            <v>1</v>
          </cell>
          <cell r="AC31">
            <v>1</v>
          </cell>
          <cell r="AD31" t="str">
            <v>металлическая сетка АО "РЭС-Сервис"</v>
          </cell>
          <cell r="AH31" t="str">
            <v>СП МКД</v>
          </cell>
          <cell r="AL31" t="str">
            <v>МКД ул.Чкалова 29/2, Шевченко 18</v>
          </cell>
        </row>
        <row r="32">
          <cell r="B32">
            <v>23</v>
          </cell>
          <cell r="C32"/>
          <cell r="D32">
            <v>44900</v>
          </cell>
          <cell r="E32"/>
          <cell r="F32" t="str">
            <v>в рамках проведения инвентаризации 2022 года
не установлен</v>
          </cell>
          <cell r="G32"/>
          <cell r="H32"/>
          <cell r="I32" t="str">
            <v>в рамках инвентаризации 2022 года
не определена</v>
          </cell>
          <cell r="J32"/>
          <cell r="K32"/>
          <cell r="L32"/>
          <cell r="M32"/>
          <cell r="N32"/>
          <cell r="O32"/>
          <cell r="P32"/>
          <cell r="Q32"/>
          <cell r="U32"/>
          <cell r="V32"/>
          <cell r="W32"/>
          <cell r="AA32" t="str">
            <v>бумажные отходы</v>
          </cell>
          <cell r="AB32">
            <v>1</v>
          </cell>
          <cell r="AC32">
            <v>0.75</v>
          </cell>
          <cell r="AD32" t="str">
            <v>контейнер ООО "Экобаланс"</v>
          </cell>
          <cell r="AH32"/>
          <cell r="AL32"/>
        </row>
        <row r="33">
          <cell r="B33">
            <v>24</v>
          </cell>
          <cell r="C33" t="str">
            <v>ранее существовавшая до 01.01.2019</v>
          </cell>
          <cell r="D33">
            <v>44900</v>
          </cell>
          <cell r="E33" t="str">
            <v>Чкалова 40</v>
          </cell>
          <cell r="F33" t="str">
            <v>в рамках проведения инвентаризации 2022 года
не установлен</v>
          </cell>
          <cell r="G33" t="str">
            <v>61.004326</v>
          </cell>
          <cell r="H33" t="str">
            <v>69.041473</v>
          </cell>
          <cell r="I33" t="str">
            <v>в рамках инвентаризации 2022 года
не определена</v>
          </cell>
          <cell r="J33" t="str">
            <v>открытый</v>
          </cell>
          <cell r="K33" t="str">
            <v>бетонная плита</v>
          </cell>
          <cell r="L33">
            <v>12</v>
          </cell>
          <cell r="M33" t="str">
            <v>есть</v>
          </cell>
          <cell r="N33" t="str">
            <v>есть</v>
          </cell>
          <cell r="O33">
            <v>3</v>
          </cell>
          <cell r="P33">
            <v>1.1000000000000001</v>
          </cell>
          <cell r="Q33" t="str">
            <v>пластик</v>
          </cell>
          <cell r="U33">
            <v>1</v>
          </cell>
          <cell r="V33">
            <v>4</v>
          </cell>
          <cell r="W33" t="str">
            <v>отсек</v>
          </cell>
          <cell r="AA33" t="str">
            <v>бумажные отходы</v>
          </cell>
          <cell r="AB33">
            <v>1</v>
          </cell>
          <cell r="AC33">
            <v>0.75</v>
          </cell>
          <cell r="AD33" t="str">
            <v>контейнер ООО "Экобаланс"</v>
          </cell>
          <cell r="AH33" t="str">
            <v>СП МКД</v>
          </cell>
          <cell r="AL33" t="str">
            <v>МКД ул.Чкалова,40, ул. Шевченко, 20</v>
          </cell>
        </row>
        <row r="34">
          <cell r="B34">
            <v>25</v>
          </cell>
          <cell r="C34">
            <v>44797</v>
          </cell>
          <cell r="D34">
            <v>44900</v>
          </cell>
          <cell r="E34" t="str">
            <v>Сутормина 24</v>
          </cell>
          <cell r="F34" t="str">
            <v>в рамках проведения инвентаризации 2022 года
не установлен</v>
          </cell>
          <cell r="G34" t="str">
            <v>60.982525</v>
          </cell>
          <cell r="H34" t="str">
            <v>69.055932</v>
          </cell>
          <cell r="I34" t="str">
            <v>в рамках инвентаризации 2022 года
не определена</v>
          </cell>
          <cell r="J34" t="str">
            <v>ограниченный</v>
          </cell>
          <cell r="K34" t="str">
            <v>асфальт</v>
          </cell>
          <cell r="L34">
            <v>7</v>
          </cell>
          <cell r="M34" t="str">
            <v>есть</v>
          </cell>
          <cell r="N34" t="str">
            <v>есть</v>
          </cell>
          <cell r="O34">
            <v>3</v>
          </cell>
          <cell r="P34">
            <v>1.1000000000000001</v>
          </cell>
          <cell r="Q34" t="str">
            <v>пластик</v>
          </cell>
          <cell r="U34" t="str">
            <v>-</v>
          </cell>
          <cell r="V34" t="str">
            <v>-</v>
          </cell>
          <cell r="W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  <cell r="AH34" t="str">
            <v>ИП - Тамарадзе Татьяна Александровна</v>
          </cell>
          <cell r="AL34" t="str">
            <v>магазин "Магнит"</v>
          </cell>
        </row>
        <row r="35">
          <cell r="B35">
            <v>26</v>
          </cell>
          <cell r="C35" t="str">
            <v>ранее существовавшая до 01.01.2019</v>
          </cell>
          <cell r="D35">
            <v>44900</v>
          </cell>
          <cell r="E35" t="str">
            <v>Зеленодольская 1, Ямская, 1/1</v>
          </cell>
          <cell r="F35" t="str">
            <v>в рамках проведения инвентаризации 2022 года
не установлен</v>
          </cell>
          <cell r="G35" t="str">
            <v>60.971769</v>
          </cell>
          <cell r="H35" t="str">
            <v>69.025620</v>
          </cell>
          <cell r="I35" t="str">
            <v>в рамках инвентаризации 2022 года
не определена</v>
          </cell>
          <cell r="J35" t="str">
            <v>открытый</v>
          </cell>
          <cell r="K35" t="str">
            <v>бетонная плита</v>
          </cell>
          <cell r="L35">
            <v>12</v>
          </cell>
          <cell r="M35" t="str">
            <v>есть</v>
          </cell>
          <cell r="N35" t="str">
            <v>есть</v>
          </cell>
          <cell r="O35">
            <v>4</v>
          </cell>
          <cell r="P35">
            <v>1.1000000000000001</v>
          </cell>
          <cell r="Q35" t="str">
            <v>пластик</v>
          </cell>
          <cell r="U35" t="str">
            <v>-</v>
          </cell>
          <cell r="V35" t="str">
            <v>-</v>
          </cell>
          <cell r="W35" t="str">
            <v>-</v>
          </cell>
          <cell r="AA35" t="str">
            <v>пластик</v>
          </cell>
          <cell r="AB35">
            <v>1</v>
          </cell>
          <cell r="AC35">
            <v>1</v>
          </cell>
          <cell r="AD35" t="str">
            <v>металлическая сетка АО "РЭС-Сервис"</v>
          </cell>
          <cell r="AH35" t="str">
            <v>СП МКД</v>
          </cell>
          <cell r="AL35" t="str">
            <v>МКД ул.Зеленодольская,1,3 и Ямская, 1/1</v>
          </cell>
        </row>
        <row r="36">
          <cell r="B36">
            <v>26</v>
          </cell>
          <cell r="C36"/>
          <cell r="D36">
            <v>44900</v>
          </cell>
          <cell r="E36"/>
          <cell r="F36" t="str">
            <v>в рамках проведения инвентаризации 2022 года
не установлен</v>
          </cell>
          <cell r="G36"/>
          <cell r="H36"/>
          <cell r="I36" t="str">
            <v>в рамках инвентаризации 2022 года
не определена</v>
          </cell>
          <cell r="J36"/>
          <cell r="K36"/>
          <cell r="L36"/>
          <cell r="M36"/>
          <cell r="N36"/>
          <cell r="O36"/>
          <cell r="P36"/>
          <cell r="Q36"/>
          <cell r="U36"/>
          <cell r="V36"/>
          <cell r="W36"/>
          <cell r="AA36" t="str">
            <v>бумажные отходы</v>
          </cell>
          <cell r="AB36">
            <v>1</v>
          </cell>
          <cell r="AC36">
            <v>0.75</v>
          </cell>
          <cell r="AD36" t="str">
            <v>контейнер ООО "Экобаланс"</v>
          </cell>
          <cell r="AH36"/>
          <cell r="AL36"/>
        </row>
        <row r="37">
          <cell r="B37">
            <v>27</v>
          </cell>
          <cell r="C37">
            <v>43556</v>
          </cell>
          <cell r="D37">
            <v>44900</v>
          </cell>
          <cell r="E37" t="str">
            <v>Ледовая 1</v>
          </cell>
          <cell r="F37" t="str">
            <v>в рамках проведения инвентаризации 2022 года
не установлен</v>
          </cell>
          <cell r="G37" t="str">
            <v xml:space="preserve">60.978158 </v>
          </cell>
          <cell r="H37" t="str">
            <v>69.014369</v>
          </cell>
          <cell r="I37" t="str">
            <v>в рамках инвентаризации 2022 года
не определена</v>
          </cell>
          <cell r="J37" t="str">
            <v>ограниченный</v>
          </cell>
          <cell r="K37" t="str">
            <v>бетонная плита</v>
          </cell>
          <cell r="L37">
            <v>30</v>
          </cell>
          <cell r="M37" t="str">
            <v>есть</v>
          </cell>
          <cell r="N37" t="str">
            <v>есть</v>
          </cell>
          <cell r="O37">
            <v>3</v>
          </cell>
          <cell r="P37">
            <v>1.1000000000000001</v>
          </cell>
          <cell r="Q37" t="str">
            <v>пластик</v>
          </cell>
          <cell r="U37" t="str">
            <v>-</v>
          </cell>
          <cell r="V37" t="str">
            <v>-</v>
          </cell>
          <cell r="W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H37" t="str">
            <v>ЮЛ - АУ ХМАО-Югры "ЮграМегаспорт"</v>
          </cell>
          <cell r="AL37" t="str">
            <v>ледовый дворец спорта</v>
          </cell>
        </row>
        <row r="38">
          <cell r="B38">
            <v>28</v>
          </cell>
          <cell r="C38">
            <v>43556</v>
          </cell>
          <cell r="D38">
            <v>44900</v>
          </cell>
          <cell r="E38" t="str">
            <v>Ледовая 14 (район Гидронамыва)</v>
          </cell>
          <cell r="F38" t="str">
            <v>в рамках проведения инвентаризации 2022 года
не установлен</v>
          </cell>
          <cell r="G38" t="str">
            <v>60.974770</v>
          </cell>
          <cell r="H38" t="str">
            <v>69.027340</v>
          </cell>
          <cell r="I38" t="str">
            <v>в рамках инвентаризации 2022 года
не определена</v>
          </cell>
          <cell r="J38" t="str">
            <v>ограниченный</v>
          </cell>
          <cell r="K38" t="str">
            <v>бетонная плита</v>
          </cell>
          <cell r="L38">
            <v>4.2</v>
          </cell>
          <cell r="M38" t="str">
            <v>отсутсвует</v>
          </cell>
          <cell r="N38" t="str">
            <v>есть</v>
          </cell>
          <cell r="O38">
            <v>2</v>
          </cell>
          <cell r="P38">
            <v>1.1000000000000001</v>
          </cell>
          <cell r="Q38" t="str">
            <v>пластик</v>
          </cell>
          <cell r="U38" t="str">
            <v>-</v>
          </cell>
          <cell r="V38" t="str">
            <v>-</v>
          </cell>
          <cell r="W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H38" t="str">
            <v>ЮЛ - АУ ХМАО-Югры "ЮграМегаспорт"</v>
          </cell>
          <cell r="AL38" t="str">
            <v>горнолыжный комплекс "Хвойный урман"</v>
          </cell>
        </row>
        <row r="39">
          <cell r="B39">
            <v>29</v>
          </cell>
          <cell r="C39" t="str">
            <v>ранее существовавшая до 01.01.2019</v>
          </cell>
          <cell r="D39">
            <v>44900</v>
          </cell>
          <cell r="E39" t="str">
            <v>Ледовая 19</v>
          </cell>
          <cell r="F39" t="str">
            <v>в рамках проведения инвентаризации 2022 года
не установлен</v>
          </cell>
          <cell r="G39" t="str">
            <v>60.973607</v>
          </cell>
          <cell r="H39" t="str">
            <v>69.025995</v>
          </cell>
          <cell r="I39" t="str">
            <v>в рамках инвентаризации 2022 года
не определена</v>
          </cell>
          <cell r="J39" t="str">
            <v>открытый</v>
          </cell>
          <cell r="K39" t="str">
            <v>бетонная плита</v>
          </cell>
          <cell r="L39">
            <v>12</v>
          </cell>
          <cell r="M39" t="str">
            <v>есть</v>
          </cell>
          <cell r="N39" t="str">
            <v>есть</v>
          </cell>
          <cell r="O39">
            <v>4</v>
          </cell>
          <cell r="P39">
            <v>1.1000000000000001</v>
          </cell>
          <cell r="Q39" t="str">
            <v>пластик</v>
          </cell>
          <cell r="U39" t="str">
            <v>-</v>
          </cell>
          <cell r="V39" t="str">
            <v>-</v>
          </cell>
          <cell r="W39" t="str">
            <v>-</v>
          </cell>
          <cell r="AA39" t="str">
            <v>бумажные отходы</v>
          </cell>
          <cell r="AB39">
            <v>1</v>
          </cell>
          <cell r="AC39">
            <v>0.75</v>
          </cell>
          <cell r="AD39" t="str">
            <v>контейнер ООО "Экобаланс"</v>
          </cell>
          <cell r="AH39" t="str">
            <v>СП МКД</v>
          </cell>
          <cell r="AL39" t="str">
            <v>МКД ул.Ледовая 19, ул. Барабинская,3,2,7</v>
          </cell>
        </row>
        <row r="40">
          <cell r="B40">
            <v>30</v>
          </cell>
          <cell r="C40" t="str">
            <v>ранее существовавшая до 01.01.2019</v>
          </cell>
          <cell r="D40">
            <v>44900</v>
          </cell>
          <cell r="E40" t="str">
            <v>Ямская 4</v>
          </cell>
          <cell r="F40" t="str">
            <v>в рамках проведения инвентаризации 2022 года
не установлен</v>
          </cell>
          <cell r="G40" t="str">
            <v>60.972774</v>
          </cell>
          <cell r="H40" t="str">
            <v>69.025647</v>
          </cell>
          <cell r="I40" t="str">
            <v>в рамках инвентаризации 2022 года
не определена</v>
          </cell>
          <cell r="J40" t="str">
            <v>открытый</v>
          </cell>
          <cell r="K40" t="str">
            <v>бетонная плита</v>
          </cell>
          <cell r="L40">
            <v>12</v>
          </cell>
          <cell r="M40" t="str">
            <v>отсутсвует</v>
          </cell>
          <cell r="N40" t="str">
            <v>есть</v>
          </cell>
          <cell r="O40">
            <v>3</v>
          </cell>
          <cell r="P40">
            <v>1.1000000000000001</v>
          </cell>
          <cell r="Q40" t="str">
            <v>пластик</v>
          </cell>
          <cell r="U40" t="str">
            <v>-</v>
          </cell>
          <cell r="V40" t="str">
            <v>-</v>
          </cell>
          <cell r="W40" t="str">
            <v>-</v>
          </cell>
          <cell r="AA40" t="str">
            <v>пластик</v>
          </cell>
          <cell r="AB40">
            <v>1</v>
          </cell>
          <cell r="AC40">
            <v>1</v>
          </cell>
          <cell r="AD40" t="str">
            <v>металлическая сетка АО "РЭС-Сервис"</v>
          </cell>
          <cell r="AH40" t="str">
            <v>СП МКД</v>
          </cell>
          <cell r="AL40" t="str">
            <v>МКД ул.Ямская, 4, ул. Зеленодольская, 5</v>
          </cell>
        </row>
        <row r="41">
          <cell r="B41">
            <v>30</v>
          </cell>
          <cell r="C41"/>
          <cell r="D41">
            <v>44900</v>
          </cell>
          <cell r="E41"/>
          <cell r="F41" t="str">
            <v>в рамках проведения инвентаризации 2022 года
не установлен</v>
          </cell>
          <cell r="G41"/>
          <cell r="H41"/>
          <cell r="I41" t="str">
            <v>в рамках инвентаризации 2022 года
не определена</v>
          </cell>
          <cell r="J41"/>
          <cell r="K41"/>
          <cell r="L41"/>
          <cell r="M41"/>
          <cell r="N41"/>
          <cell r="O41"/>
          <cell r="P41"/>
          <cell r="Q41"/>
          <cell r="U41"/>
          <cell r="V41"/>
          <cell r="W41"/>
          <cell r="AA41" t="str">
            <v>бумажные отходы</v>
          </cell>
          <cell r="AB41">
            <v>1</v>
          </cell>
          <cell r="AC41">
            <v>0.75</v>
          </cell>
          <cell r="AD41" t="str">
            <v>контейнер ООО "Экобаланс"</v>
          </cell>
          <cell r="AH41"/>
          <cell r="AL41"/>
        </row>
        <row r="42">
          <cell r="B42">
            <v>31</v>
          </cell>
          <cell r="C42" t="str">
            <v>ранее существовавшая до 01.01.2019</v>
          </cell>
          <cell r="D42">
            <v>44900</v>
          </cell>
          <cell r="E42" t="str">
            <v>Объездная 6</v>
          </cell>
          <cell r="F42" t="str">
            <v>в рамках проведения инвентаризации 2022 года
не установлен</v>
          </cell>
          <cell r="G42" t="str">
            <v>60.975217</v>
          </cell>
          <cell r="H42" t="str">
            <v>69.014541</v>
          </cell>
          <cell r="I42" t="str">
            <v>в рамках инвентаризации 2022 года
не определена</v>
          </cell>
          <cell r="J42" t="str">
            <v>открытый</v>
          </cell>
          <cell r="K42" t="str">
            <v>бетонная плита</v>
          </cell>
          <cell r="L42">
            <v>11</v>
          </cell>
          <cell r="M42" t="str">
            <v>отсутсвует</v>
          </cell>
          <cell r="N42" t="str">
            <v>есть</v>
          </cell>
          <cell r="O42">
            <v>3</v>
          </cell>
          <cell r="P42">
            <v>1.1000000000000001</v>
          </cell>
          <cell r="Q42" t="str">
            <v>пластик</v>
          </cell>
          <cell r="U42" t="str">
            <v>-</v>
          </cell>
          <cell r="V42" t="str">
            <v>-</v>
          </cell>
          <cell r="W42" t="str">
            <v>-</v>
          </cell>
          <cell r="AA42" t="str">
            <v>пластик</v>
          </cell>
          <cell r="AB42">
            <v>1</v>
          </cell>
          <cell r="AC42">
            <v>1.5</v>
          </cell>
          <cell r="AD42" t="str">
            <v>металлическая сетка ООО "Экобаланс"</v>
          </cell>
          <cell r="AH42" t="str">
            <v>СП МКД</v>
          </cell>
          <cell r="AL42" t="str">
            <v>МКД ул.Объездная,6</v>
          </cell>
        </row>
        <row r="43">
          <cell r="B43">
            <v>31</v>
          </cell>
          <cell r="C43"/>
          <cell r="D43">
            <v>44900</v>
          </cell>
          <cell r="E43"/>
          <cell r="F43" t="str">
            <v>в рамках проведения инвентаризации 2022 года
не установлен</v>
          </cell>
          <cell r="G43"/>
          <cell r="H43"/>
          <cell r="I43" t="str">
            <v>в рамках инвентаризации 2022 года
не определена</v>
          </cell>
          <cell r="J43"/>
          <cell r="K43"/>
          <cell r="L43"/>
          <cell r="M43"/>
          <cell r="N43"/>
          <cell r="O43"/>
          <cell r="P43"/>
          <cell r="Q43"/>
          <cell r="U43"/>
          <cell r="V43"/>
          <cell r="W43"/>
          <cell r="AA43" t="str">
            <v>бумажные отходы</v>
          </cell>
          <cell r="AB43">
            <v>1</v>
          </cell>
          <cell r="AC43">
            <v>0.75</v>
          </cell>
          <cell r="AD43" t="str">
            <v>контейнер ООО "Экобаланс"</v>
          </cell>
          <cell r="AH43"/>
          <cell r="AL43"/>
        </row>
        <row r="44">
          <cell r="B44">
            <v>32</v>
          </cell>
          <cell r="C44" t="str">
            <v>ранее существовавшая до 01.01.2019</v>
          </cell>
          <cell r="D44">
            <v>44900</v>
          </cell>
          <cell r="E44" t="str">
            <v>Пионерская 25</v>
          </cell>
          <cell r="F44" t="str">
            <v>в рамках проведения инвентаризации 2022 года
не установлен</v>
          </cell>
          <cell r="G44" t="str">
            <v>61.005056</v>
          </cell>
          <cell r="H44" t="str">
            <v>69.011126</v>
          </cell>
          <cell r="I44" t="str">
            <v>в рамках инвентаризации 2022 года
не определена</v>
          </cell>
          <cell r="J44" t="str">
            <v>открытый</v>
          </cell>
          <cell r="K44" t="str">
            <v>бетонная плита</v>
          </cell>
          <cell r="L44">
            <v>12</v>
          </cell>
          <cell r="M44" t="str">
            <v>отсутсвует</v>
          </cell>
          <cell r="N44" t="str">
            <v>есть</v>
          </cell>
          <cell r="O44">
            <v>5</v>
          </cell>
          <cell r="P44">
            <v>0.75</v>
          </cell>
          <cell r="Q44" t="str">
            <v>металл</v>
          </cell>
          <cell r="U44" t="str">
            <v>-</v>
          </cell>
          <cell r="V44" t="str">
            <v>-</v>
          </cell>
          <cell r="W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H44" t="str">
            <v>СП МКД</v>
          </cell>
          <cell r="AL44" t="str">
            <v>МКД ул.Пионерская,25,27</v>
          </cell>
        </row>
        <row r="45">
          <cell r="B45">
            <v>33</v>
          </cell>
          <cell r="C45" t="str">
            <v>ранее существовавшая до 01.01.2019</v>
          </cell>
          <cell r="D45">
            <v>44900</v>
          </cell>
          <cell r="E45" t="str">
            <v>Пионерская 114</v>
          </cell>
          <cell r="F45" t="str">
            <v>в рамках проведения инвентаризации 2022 года
не установлен</v>
          </cell>
          <cell r="G45" t="str">
            <v>61.011138</v>
          </cell>
          <cell r="H45" t="str">
            <v>69.033176</v>
          </cell>
          <cell r="I45" t="str">
            <v>в рамках инвентаризации 2022 года
не определена</v>
          </cell>
          <cell r="J45" t="str">
            <v>ограниченный</v>
          </cell>
          <cell r="K45" t="str">
            <v>бетонная плита</v>
          </cell>
          <cell r="L45">
            <v>8</v>
          </cell>
          <cell r="M45" t="str">
            <v>есть</v>
          </cell>
          <cell r="N45" t="str">
            <v>есть</v>
          </cell>
          <cell r="O45">
            <v>1</v>
          </cell>
          <cell r="P45">
            <v>0.75</v>
          </cell>
          <cell r="Q45" t="str">
            <v>металл</v>
          </cell>
          <cell r="U45" t="str">
            <v>-</v>
          </cell>
          <cell r="V45" t="str">
            <v>-</v>
          </cell>
          <cell r="W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H45" t="str">
            <v>ИП - Шмарук Богдан Алексеевич</v>
          </cell>
          <cell r="AL45" t="str">
            <v>торговый дом "Виктормаркет"</v>
          </cell>
        </row>
        <row r="46">
          <cell r="B46">
            <v>34</v>
          </cell>
          <cell r="C46">
            <v>44916</v>
          </cell>
          <cell r="D46">
            <v>44900</v>
          </cell>
          <cell r="E46" t="str">
            <v>Георгия Величко 13</v>
          </cell>
          <cell r="F46" t="str">
            <v>в рамках проведения инвентаризации 2022 года
не установлен</v>
          </cell>
          <cell r="G46" t="str">
            <v>60.970161</v>
          </cell>
          <cell r="H46" t="str">
            <v>69.009540</v>
          </cell>
          <cell r="I46" t="str">
            <v>в рамках инвентаризации 2022 года
не определена</v>
          </cell>
          <cell r="J46" t="str">
            <v>открытый</v>
          </cell>
          <cell r="K46" t="str">
            <v>плитка</v>
          </cell>
          <cell r="L46">
            <v>12</v>
          </cell>
          <cell r="M46" t="str">
            <v>отсутствует</v>
          </cell>
          <cell r="N46" t="str">
            <v>есть</v>
          </cell>
          <cell r="O46">
            <v>3</v>
          </cell>
          <cell r="P46">
            <v>1.1000000000000001</v>
          </cell>
          <cell r="Q46" t="str">
            <v>пластик</v>
          </cell>
          <cell r="U46">
            <v>1</v>
          </cell>
          <cell r="V46">
            <v>8</v>
          </cell>
          <cell r="W46" t="str">
            <v>бункер-накопитель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H46" t="str">
            <v>СП МКД</v>
          </cell>
          <cell r="AL46" t="str">
            <v>МКД Георгия Величко, дом 13</v>
          </cell>
        </row>
        <row r="47">
          <cell r="B47">
            <v>35</v>
          </cell>
          <cell r="C47" t="str">
            <v>ранее существовавшая до 01.01.2019</v>
          </cell>
          <cell r="D47">
            <v>44900</v>
          </cell>
          <cell r="E47" t="str">
            <v>ул. Геологов 91</v>
          </cell>
          <cell r="F47" t="str">
            <v>в рамках проведения инвентаризации 2022 года
не установлен</v>
          </cell>
          <cell r="G47" t="str">
            <v>60.995875</v>
          </cell>
          <cell r="H47" t="str">
            <v>69.059966</v>
          </cell>
          <cell r="I47" t="str">
            <v>в рамках инвентаризации 2022 года
не определена</v>
          </cell>
          <cell r="J47" t="str">
            <v>открытый</v>
          </cell>
          <cell r="K47" t="str">
            <v>бетонная плита</v>
          </cell>
          <cell r="L47">
            <v>12</v>
          </cell>
          <cell r="M47" t="str">
            <v>есть</v>
          </cell>
          <cell r="N47" t="str">
            <v>есть</v>
          </cell>
          <cell r="O47">
            <v>2</v>
          </cell>
          <cell r="P47">
            <v>1.1000000000000001</v>
          </cell>
          <cell r="Q47" t="str">
            <v>пластик</v>
          </cell>
          <cell r="U47">
            <v>1</v>
          </cell>
          <cell r="V47">
            <v>4</v>
          </cell>
          <cell r="W47" t="str">
            <v>отсек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H47" t="str">
            <v>МО - Администрация города Ханты-Мансийска</v>
          </cell>
          <cell r="AL47" t="str">
            <v>ИЖС ул. Геологов, ул. Восточная</v>
          </cell>
        </row>
        <row r="48">
          <cell r="B48">
            <v>36</v>
          </cell>
          <cell r="C48" t="str">
            <v>ранее существовавшая до 01.01.2019</v>
          </cell>
          <cell r="D48">
            <v>44900</v>
          </cell>
          <cell r="E48" t="str">
            <v xml:space="preserve">Строителей 12А </v>
          </cell>
          <cell r="F48" t="str">
            <v>в рамках проведения инвентаризации 2022 года
не установлен</v>
          </cell>
          <cell r="G48" t="str">
            <v>60.995405</v>
          </cell>
          <cell r="H48" t="str">
            <v>69.062387</v>
          </cell>
          <cell r="I48" t="str">
            <v>в рамках инвентаризации 2022 года
не определена</v>
          </cell>
          <cell r="J48" t="str">
            <v>открытый</v>
          </cell>
          <cell r="K48" t="str">
            <v>бетонная плита</v>
          </cell>
          <cell r="L48">
            <v>12</v>
          </cell>
          <cell r="M48" t="str">
            <v>есть</v>
          </cell>
          <cell r="N48" t="str">
            <v>есть</v>
          </cell>
          <cell r="O48">
            <v>3</v>
          </cell>
          <cell r="P48">
            <v>0.75</v>
          </cell>
          <cell r="Q48" t="str">
            <v>металл</v>
          </cell>
          <cell r="U48" t="str">
            <v>-</v>
          </cell>
          <cell r="V48" t="str">
            <v>-</v>
          </cell>
          <cell r="W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H48" t="str">
            <v>СП МКД</v>
          </cell>
          <cell r="AL48" t="str">
            <v>МКД ул.Строителей, 12 А</v>
          </cell>
        </row>
        <row r="49">
          <cell r="B49">
            <v>37</v>
          </cell>
          <cell r="C49" t="str">
            <v>ранее существовавшая до 01.01.2019</v>
          </cell>
          <cell r="D49">
            <v>44900</v>
          </cell>
          <cell r="E49" t="str">
            <v>Мира 39а</v>
          </cell>
          <cell r="F49" t="str">
            <v>в рамках проведения инвентаризации 2022 года
не установлен</v>
          </cell>
          <cell r="G49" t="str">
            <v>61.005945</v>
          </cell>
          <cell r="H49" t="str">
            <v>69.038901</v>
          </cell>
          <cell r="I49" t="str">
            <v>в рамках инвентаризации 2022 года
не определена</v>
          </cell>
          <cell r="J49" t="str">
            <v>открытый</v>
          </cell>
          <cell r="K49" t="str">
            <v>бетонная плита</v>
          </cell>
          <cell r="L49">
            <v>12</v>
          </cell>
          <cell r="M49" t="str">
            <v>есть</v>
          </cell>
          <cell r="N49" t="str">
            <v>есть</v>
          </cell>
          <cell r="O49">
            <v>2</v>
          </cell>
          <cell r="P49">
            <v>0.75</v>
          </cell>
          <cell r="Q49" t="str">
            <v>металл</v>
          </cell>
          <cell r="U49" t="str">
            <v>-</v>
          </cell>
          <cell r="V49" t="str">
            <v>-</v>
          </cell>
          <cell r="W49" t="str">
            <v>-</v>
          </cell>
          <cell r="AA49" t="str">
            <v>пластик</v>
          </cell>
          <cell r="AB49">
            <v>1</v>
          </cell>
          <cell r="AC49">
            <v>1</v>
          </cell>
          <cell r="AD49" t="str">
            <v>металлическая сетка АО "РЭС-Сервис"</v>
          </cell>
          <cell r="AH49" t="str">
            <v>СП МКД</v>
          </cell>
          <cell r="AL49" t="str">
            <v>МКД ул.Мира. 39а</v>
          </cell>
        </row>
        <row r="50">
          <cell r="B50">
            <v>38</v>
          </cell>
          <cell r="C50" t="str">
            <v>ранее существовавшая до 01.01.2019</v>
          </cell>
          <cell r="D50">
            <v>44900</v>
          </cell>
          <cell r="E50" t="str">
            <v>Мира 52А</v>
          </cell>
          <cell r="F50" t="str">
            <v>в рамках проведения инвентаризации 2022 года
не установлен</v>
          </cell>
          <cell r="G50" t="str">
            <v xml:space="preserve">61.007303 </v>
          </cell>
          <cell r="H50" t="str">
            <v>69.036265</v>
          </cell>
          <cell r="I50" t="str">
            <v>в рамках инвентаризации 2022 года
не определена</v>
          </cell>
          <cell r="J50" t="str">
            <v>открытый</v>
          </cell>
          <cell r="K50" t="str">
            <v>бетонная плита</v>
          </cell>
          <cell r="L50">
            <v>8</v>
          </cell>
          <cell r="M50" t="str">
            <v>есть</v>
          </cell>
          <cell r="N50" t="str">
            <v>есть</v>
          </cell>
          <cell r="O50">
            <v>3</v>
          </cell>
          <cell r="P50">
            <v>1.1000000000000001</v>
          </cell>
          <cell r="Q50" t="str">
            <v>пластик</v>
          </cell>
          <cell r="U50" t="str">
            <v>-</v>
          </cell>
          <cell r="V50" t="str">
            <v>-</v>
          </cell>
          <cell r="W50" t="str">
            <v>-</v>
          </cell>
          <cell r="AA50" t="str">
            <v>бумажные отходы</v>
          </cell>
          <cell r="AB50">
            <v>1</v>
          </cell>
          <cell r="AC50">
            <v>0.75</v>
          </cell>
          <cell r="AD50" t="str">
            <v>контейнер ООО "Экобаланс"</v>
          </cell>
          <cell r="AH50" t="str">
            <v>СП МКД</v>
          </cell>
          <cell r="AL50" t="str">
            <v>МКД ул.Мира, 52, 52А</v>
          </cell>
        </row>
        <row r="51">
          <cell r="B51">
            <v>39</v>
          </cell>
          <cell r="C51" t="str">
            <v>ранее существовавшая до 01.01.2019</v>
          </cell>
          <cell r="D51">
            <v>44900</v>
          </cell>
          <cell r="E51" t="str">
            <v>Молодежная 9</v>
          </cell>
          <cell r="F51" t="str">
            <v>в рамках проведения инвентаризации 2022 года
не установлен</v>
          </cell>
          <cell r="G51" t="str">
            <v>61.028288</v>
          </cell>
          <cell r="H51" t="str">
            <v>69.038101</v>
          </cell>
          <cell r="I51" t="str">
            <v>в рамках инвентаризации 2022 года
не определена</v>
          </cell>
          <cell r="J51" t="str">
            <v>открытый</v>
          </cell>
          <cell r="K51" t="str">
            <v>бетонная плита</v>
          </cell>
          <cell r="L51">
            <v>6</v>
          </cell>
          <cell r="M51" t="str">
            <v>отсутсвует</v>
          </cell>
          <cell r="N51" t="str">
            <v>есть</v>
          </cell>
          <cell r="O51">
            <v>3</v>
          </cell>
          <cell r="P51">
            <v>1.1000000000000001</v>
          </cell>
          <cell r="Q51" t="str">
            <v>пластик</v>
          </cell>
          <cell r="U51" t="str">
            <v>-</v>
          </cell>
          <cell r="V51" t="str">
            <v>-</v>
          </cell>
          <cell r="W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H51" t="str">
            <v>СП МКД</v>
          </cell>
          <cell r="AL51" t="str">
            <v>МКД ул.Молодежная, 9,11</v>
          </cell>
        </row>
        <row r="52">
          <cell r="B52">
            <v>40</v>
          </cell>
          <cell r="C52" t="str">
            <v>ранее существовавшая до 01.01.2019</v>
          </cell>
          <cell r="D52">
            <v>44900</v>
          </cell>
          <cell r="E52" t="str">
            <v>Рознина 119</v>
          </cell>
          <cell r="F52" t="str">
            <v>в рамках проведения инвентаризации 2022 года
не установлен</v>
          </cell>
          <cell r="G52" t="str">
            <v>61.011775</v>
          </cell>
          <cell r="H52" t="str">
            <v>69.025356</v>
          </cell>
          <cell r="I52" t="str">
            <v>в рамках инвентаризации 2022 года
не определена</v>
          </cell>
          <cell r="J52" t="str">
            <v>открытый</v>
          </cell>
          <cell r="K52" t="str">
            <v>бетонная плита</v>
          </cell>
          <cell r="L52">
            <v>8</v>
          </cell>
          <cell r="M52" t="str">
            <v>есть</v>
          </cell>
          <cell r="N52" t="str">
            <v>есть</v>
          </cell>
          <cell r="O52">
            <v>4</v>
          </cell>
          <cell r="P52">
            <v>0.75</v>
          </cell>
          <cell r="Q52" t="str">
            <v>металл</v>
          </cell>
          <cell r="U52" t="str">
            <v>-</v>
          </cell>
          <cell r="V52" t="str">
            <v>-</v>
          </cell>
          <cell r="W52" t="str">
            <v>-</v>
          </cell>
          <cell r="AA52" t="str">
            <v>бумажные отходы</v>
          </cell>
          <cell r="AB52">
            <v>1</v>
          </cell>
          <cell r="AC52">
            <v>0.75</v>
          </cell>
          <cell r="AD52" t="str">
            <v>контейнер ООО "Экобаланс"</v>
          </cell>
          <cell r="AH52" t="str">
            <v>СП МКД</v>
          </cell>
          <cell r="AL52" t="str">
            <v>МКД ул.Рознина,119</v>
          </cell>
        </row>
        <row r="53">
          <cell r="B53">
            <v>41</v>
          </cell>
          <cell r="C53" t="str">
            <v>ранее существовавшая до 01.01.2019</v>
          </cell>
          <cell r="D53">
            <v>44900</v>
          </cell>
          <cell r="E53" t="str">
            <v>Рознина 124</v>
          </cell>
          <cell r="F53" t="str">
            <v>в рамках проведения инвентаризации 2022 года
не установлен</v>
          </cell>
          <cell r="G53" t="str">
            <v>61.012078</v>
          </cell>
          <cell r="H53" t="str">
            <v>69.024967</v>
          </cell>
          <cell r="I53" t="str">
            <v>в рамках инвентаризации 2022 года
не определена</v>
          </cell>
          <cell r="J53" t="str">
            <v>открытый</v>
          </cell>
          <cell r="K53" t="str">
            <v>бетонная плита</v>
          </cell>
          <cell r="L53">
            <v>10</v>
          </cell>
          <cell r="M53" t="str">
            <v>есть</v>
          </cell>
          <cell r="N53" t="str">
            <v>есть</v>
          </cell>
          <cell r="O53">
            <v>5</v>
          </cell>
          <cell r="P53">
            <v>0.75</v>
          </cell>
          <cell r="Q53" t="str">
            <v>металл</v>
          </cell>
          <cell r="U53" t="str">
            <v>-</v>
          </cell>
          <cell r="V53" t="str">
            <v>-</v>
          </cell>
          <cell r="W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H53" t="str">
            <v>СП МКД</v>
          </cell>
          <cell r="AL53" t="str">
            <v>МКД ул.Рознина,124,126А</v>
          </cell>
        </row>
        <row r="54">
          <cell r="B54">
            <v>42</v>
          </cell>
          <cell r="C54" t="str">
            <v>ранее существовавшая до 01.01.2019</v>
          </cell>
          <cell r="D54">
            <v>44956</v>
          </cell>
          <cell r="E54" t="str">
            <v>Рябиновая 5</v>
          </cell>
          <cell r="F54" t="str">
            <v>в рамках проведения инвентаризации 2022 года
не установлен</v>
          </cell>
          <cell r="G54" t="str">
            <v xml:space="preserve">60.987809 </v>
          </cell>
          <cell r="H54" t="str">
            <v>69.038638</v>
          </cell>
          <cell r="I54" t="str">
            <v>в рамках инвентаризации 2022 года
не определена</v>
          </cell>
          <cell r="J54" t="str">
            <v>ограниченный</v>
          </cell>
          <cell r="K54" t="str">
            <v>грунт</v>
          </cell>
          <cell r="L54">
            <v>4</v>
          </cell>
          <cell r="M54" t="str">
            <v>отсутствует</v>
          </cell>
          <cell r="N54" t="str">
            <v>отсутствует</v>
          </cell>
          <cell r="O54">
            <v>1</v>
          </cell>
          <cell r="P54">
            <v>0.66</v>
          </cell>
          <cell r="Q54" t="str">
            <v>пластик</v>
          </cell>
          <cell r="U54" t="str">
            <v>-</v>
          </cell>
          <cell r="V54" t="str">
            <v>-</v>
          </cell>
          <cell r="W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H54" t="str">
            <v>СП МКД</v>
          </cell>
          <cell r="AL54" t="str">
            <v>МКД ул. Рябиновая 5</v>
          </cell>
        </row>
        <row r="55">
          <cell r="B55">
            <v>43</v>
          </cell>
          <cell r="C55" t="str">
            <v>ранее существовавшая до 01.01.2019</v>
          </cell>
          <cell r="D55">
            <v>44900</v>
          </cell>
          <cell r="E55" t="str">
            <v>Рябиновая 9</v>
          </cell>
          <cell r="F55" t="str">
            <v>в рамках проведения инвентаризации 2022 года
не установлен</v>
          </cell>
          <cell r="G55" t="str">
            <v>60.987391</v>
          </cell>
          <cell r="H55" t="str">
            <v>69.041427</v>
          </cell>
          <cell r="I55" t="str">
            <v>в рамках инвентаризации 2022 года
не определена</v>
          </cell>
          <cell r="J55" t="str">
            <v>открытый</v>
          </cell>
          <cell r="K55" t="str">
            <v>бетонная плита</v>
          </cell>
          <cell r="L55">
            <v>8</v>
          </cell>
          <cell r="M55" t="str">
            <v>отсутсвует</v>
          </cell>
          <cell r="N55" t="str">
            <v>есть</v>
          </cell>
          <cell r="O55">
            <v>5</v>
          </cell>
          <cell r="P55">
            <v>1.1000000000000001</v>
          </cell>
          <cell r="Q55" t="str">
            <v>пластик</v>
          </cell>
          <cell r="U55" t="str">
            <v>-</v>
          </cell>
          <cell r="V55" t="str">
            <v>-</v>
          </cell>
          <cell r="W55" t="str">
            <v>-</v>
          </cell>
          <cell r="AA55" t="str">
            <v>пластик</v>
          </cell>
          <cell r="AB55">
            <v>1</v>
          </cell>
          <cell r="AC55">
            <v>1</v>
          </cell>
          <cell r="AD55" t="str">
            <v>металлическая сетка АО "РЭС-Сервис"</v>
          </cell>
          <cell r="AH55" t="str">
            <v>СП МКД</v>
          </cell>
          <cell r="AL55" t="str">
            <v>МКД ул.Рябиновая, 9, 9а, 9б, 11, 11а, 13, 13а, 13б</v>
          </cell>
        </row>
        <row r="56">
          <cell r="B56">
            <v>43</v>
          </cell>
          <cell r="C56"/>
          <cell r="D56">
            <v>44900</v>
          </cell>
          <cell r="E56"/>
          <cell r="F56" t="str">
            <v>в рамках проведения инвентаризации 2022 года
не установлен</v>
          </cell>
          <cell r="G56"/>
          <cell r="H56"/>
          <cell r="I56" t="str">
            <v>в рамках инвентаризации 2022 года
не определена</v>
          </cell>
          <cell r="J56"/>
          <cell r="K56"/>
          <cell r="L56"/>
          <cell r="M56"/>
          <cell r="N56"/>
          <cell r="O56"/>
          <cell r="P56"/>
          <cell r="Q56"/>
          <cell r="U56"/>
          <cell r="V56"/>
          <cell r="W56"/>
          <cell r="AA56" t="str">
            <v>бумажные отходы</v>
          </cell>
          <cell r="AB56">
            <v>1</v>
          </cell>
          <cell r="AC56">
            <v>0.75</v>
          </cell>
          <cell r="AD56" t="str">
            <v>контейнер ООО "Экобаланс"</v>
          </cell>
          <cell r="AH56"/>
          <cell r="AL56"/>
        </row>
        <row r="57">
          <cell r="B57">
            <v>44</v>
          </cell>
          <cell r="C57" t="str">
            <v>ранее существовавшая до 01.01.2019</v>
          </cell>
          <cell r="D57">
            <v>44900</v>
          </cell>
          <cell r="E57" t="str">
            <v>Светлая 69</v>
          </cell>
          <cell r="F57" t="str">
            <v>в рамках проведения инвентаризации 2022 года
не установлен</v>
          </cell>
          <cell r="G57" t="str">
            <v>61.012937</v>
          </cell>
          <cell r="H57" t="str">
            <v>69.042430</v>
          </cell>
          <cell r="I57" t="str">
            <v>в рамках инвентаризации 2022 года
не определена</v>
          </cell>
          <cell r="J57" t="str">
            <v>открытый</v>
          </cell>
          <cell r="K57" t="str">
            <v>бетонная плита</v>
          </cell>
          <cell r="L57">
            <v>6</v>
          </cell>
          <cell r="M57" t="str">
            <v>отсутсвует</v>
          </cell>
          <cell r="N57" t="str">
            <v>есть</v>
          </cell>
          <cell r="O57">
            <v>3</v>
          </cell>
          <cell r="P57">
            <v>1.1000000000000001</v>
          </cell>
          <cell r="Q57" t="str">
            <v>пластик</v>
          </cell>
          <cell r="U57" t="str">
            <v>-</v>
          </cell>
          <cell r="V57" t="str">
            <v>-</v>
          </cell>
          <cell r="W57" t="str">
            <v>-</v>
          </cell>
          <cell r="AA57" t="str">
            <v>пластик</v>
          </cell>
          <cell r="AB57">
            <v>1</v>
          </cell>
          <cell r="AC57">
            <v>1</v>
          </cell>
          <cell r="AD57" t="str">
            <v>металлическая сетка АО "РЭС-Сервис"</v>
          </cell>
          <cell r="AH57" t="str">
            <v>СП МКД</v>
          </cell>
          <cell r="AL57" t="str">
            <v>МКД ул.Светлая,69</v>
          </cell>
        </row>
        <row r="58">
          <cell r="B58">
            <v>44</v>
          </cell>
          <cell r="C58"/>
          <cell r="D58">
            <v>44900</v>
          </cell>
          <cell r="E58"/>
          <cell r="F58" t="str">
            <v>в рамках проведения инвентаризации 2022 года
не установлен</v>
          </cell>
          <cell r="G58"/>
          <cell r="H58"/>
          <cell r="I58" t="str">
            <v>в рамках инвентаризации 2022 года
не определена</v>
          </cell>
          <cell r="J58"/>
          <cell r="K58"/>
          <cell r="L58"/>
          <cell r="M58"/>
          <cell r="N58"/>
          <cell r="O58"/>
          <cell r="P58"/>
          <cell r="Q58"/>
          <cell r="U58"/>
          <cell r="V58"/>
          <cell r="W58"/>
          <cell r="AA58" t="str">
            <v>бумажные отходы</v>
          </cell>
          <cell r="AB58">
            <v>1</v>
          </cell>
          <cell r="AC58">
            <v>0.75</v>
          </cell>
          <cell r="AD58" t="str">
            <v>контейнер ООО "Экобаланс"</v>
          </cell>
          <cell r="AH58"/>
          <cell r="AL58"/>
        </row>
        <row r="59">
          <cell r="B59">
            <v>45</v>
          </cell>
          <cell r="C59" t="str">
            <v>ранее существовавшая до 01.01.2019</v>
          </cell>
          <cell r="D59">
            <v>44900</v>
          </cell>
          <cell r="E59" t="str">
            <v>Красноармейская 4</v>
          </cell>
          <cell r="F59" t="str">
            <v>в рамках проведения инвентаризации 2022 года
не установлен</v>
          </cell>
          <cell r="G59" t="str">
            <v>61.008692</v>
          </cell>
          <cell r="H59" t="str">
            <v>69.039378</v>
          </cell>
          <cell r="I59" t="str">
            <v>в рамках инвентаризации 2022 года
не определена</v>
          </cell>
          <cell r="J59" t="str">
            <v>открытый</v>
          </cell>
          <cell r="K59" t="str">
            <v>бетонная плита</v>
          </cell>
          <cell r="L59">
            <v>8</v>
          </cell>
          <cell r="M59" t="str">
            <v>есть</v>
          </cell>
          <cell r="N59" t="str">
            <v>отсутсвует</v>
          </cell>
          <cell r="O59">
            <v>1</v>
          </cell>
          <cell r="P59">
            <v>3</v>
          </cell>
          <cell r="Q59" t="str">
            <v>пластик</v>
          </cell>
          <cell r="U59" t="str">
            <v>-</v>
          </cell>
          <cell r="V59" t="str">
            <v>-</v>
          </cell>
          <cell r="W59" t="str">
            <v>-</v>
          </cell>
          <cell r="AA59" t="str">
            <v>пластик</v>
          </cell>
          <cell r="AB59">
            <v>1</v>
          </cell>
          <cell r="AC59">
            <v>1</v>
          </cell>
          <cell r="AD59" t="str">
            <v>металлическая сетка АО "РЭС-Сервис"</v>
          </cell>
          <cell r="AH59" t="str">
            <v>СП МКД</v>
          </cell>
          <cell r="AL59" t="str">
            <v>МКД ул.Красноармейская, 4 и Ленина, 82</v>
          </cell>
        </row>
        <row r="60">
          <cell r="B60">
            <v>46</v>
          </cell>
          <cell r="C60" t="str">
            <v>ранее существовавшая до 01.01.2019</v>
          </cell>
          <cell r="D60">
            <v>45027</v>
          </cell>
          <cell r="E60" t="str">
            <v>Комсомольская 63</v>
          </cell>
          <cell r="F60" t="str">
            <v>в рамках проведения инвентаризации 2022 года
не установлен</v>
          </cell>
          <cell r="G60" t="str">
            <v>61.008022</v>
          </cell>
          <cell r="H60" t="str">
            <v>69.023873</v>
          </cell>
          <cell r="I60" t="str">
            <v>в рамках инвентаризации 2022 года
не определена</v>
          </cell>
          <cell r="J60" t="str">
            <v>открытый</v>
          </cell>
          <cell r="K60" t="str">
            <v>бетонная плита</v>
          </cell>
          <cell r="L60">
            <v>6</v>
          </cell>
          <cell r="M60" t="str">
            <v>есть</v>
          </cell>
          <cell r="N60" t="str">
            <v>есть</v>
          </cell>
          <cell r="O60">
            <v>3</v>
          </cell>
          <cell r="P60">
            <v>1.1000000000000001</v>
          </cell>
          <cell r="Q60" t="str">
            <v>пластик</v>
          </cell>
          <cell r="U60" t="str">
            <v>-</v>
          </cell>
          <cell r="V60" t="str">
            <v>-</v>
          </cell>
          <cell r="W60" t="str">
            <v>-</v>
          </cell>
          <cell r="AA60" t="str">
            <v>пластик + бумажные отходы</v>
          </cell>
          <cell r="AB60">
            <v>1</v>
          </cell>
          <cell r="AC60">
            <v>3</v>
          </cell>
          <cell r="AD60" t="str">
            <v>универсальный контейнер ООО "Экобаланс"</v>
          </cell>
          <cell r="AH60" t="str">
            <v>СП МКД</v>
          </cell>
          <cell r="AL60" t="str">
            <v>МКД ул.Комсомольская,63</v>
          </cell>
        </row>
        <row r="61">
          <cell r="B61">
            <v>47</v>
          </cell>
          <cell r="C61" t="str">
            <v>ранее существовавшая до 01.01.2019</v>
          </cell>
          <cell r="D61">
            <v>44900</v>
          </cell>
          <cell r="E61" t="str">
            <v>Югорская 5</v>
          </cell>
          <cell r="F61" t="str">
            <v>в рамках проведения инвентаризации 2022 года
не установлен</v>
          </cell>
          <cell r="G61" t="str">
            <v>60.991503</v>
          </cell>
          <cell r="H61" t="str">
            <v>69.042711</v>
          </cell>
          <cell r="I61" t="str">
            <v>в рамках инвентаризации 2022 года
не определена</v>
          </cell>
          <cell r="J61" t="str">
            <v>открытый</v>
          </cell>
          <cell r="K61" t="str">
            <v>бетонная плита</v>
          </cell>
          <cell r="L61">
            <v>8</v>
          </cell>
          <cell r="M61" t="str">
            <v>есть</v>
          </cell>
          <cell r="N61" t="str">
            <v>есть</v>
          </cell>
          <cell r="O61">
            <v>4</v>
          </cell>
          <cell r="P61">
            <v>0.66</v>
          </cell>
          <cell r="Q61" t="str">
            <v>пластик</v>
          </cell>
          <cell r="U61">
            <v>1</v>
          </cell>
          <cell r="V61">
            <v>4</v>
          </cell>
          <cell r="W61" t="str">
            <v>отсек</v>
          </cell>
          <cell r="AA61" t="str">
            <v>пластик</v>
          </cell>
          <cell r="AB61">
            <v>1</v>
          </cell>
          <cell r="AC61">
            <v>1</v>
          </cell>
          <cell r="AD61" t="str">
            <v>металлическая сетка АО "РЭС-Сервис"</v>
          </cell>
          <cell r="AH61" t="str">
            <v>СП МКД</v>
          </cell>
          <cell r="AL61" t="str">
            <v>МКД ул.Югорская,5</v>
          </cell>
        </row>
        <row r="62">
          <cell r="B62">
            <v>47</v>
          </cell>
          <cell r="C62"/>
          <cell r="D62">
            <v>44900</v>
          </cell>
          <cell r="E62"/>
          <cell r="F62" t="str">
            <v>в рамках проведения инвентаризации 2022 года
не установлен</v>
          </cell>
          <cell r="G62"/>
          <cell r="H62"/>
          <cell r="I62" t="str">
            <v>в рамках инвентаризации 2022 года
не определена</v>
          </cell>
          <cell r="J62"/>
          <cell r="K62"/>
          <cell r="L62"/>
          <cell r="M62"/>
          <cell r="N62"/>
          <cell r="O62"/>
          <cell r="P62"/>
          <cell r="Q62"/>
          <cell r="U62"/>
          <cell r="V62"/>
          <cell r="W62"/>
          <cell r="AA62" t="str">
            <v>бумажные отходы</v>
          </cell>
          <cell r="AB62">
            <v>1</v>
          </cell>
          <cell r="AC62">
            <v>0.75</v>
          </cell>
          <cell r="AD62" t="str">
            <v>контейнер ООО "Экобаланс"</v>
          </cell>
          <cell r="AH62"/>
          <cell r="AL62"/>
        </row>
        <row r="63">
          <cell r="B63">
            <v>48</v>
          </cell>
          <cell r="C63" t="str">
            <v>ранее существовавшая до 01.01.2019</v>
          </cell>
          <cell r="D63">
            <v>44900</v>
          </cell>
          <cell r="E63" t="str">
            <v>Ленина 39</v>
          </cell>
          <cell r="F63" t="str">
            <v>в рамках проведения инвентаризации 2022 года
не установлен</v>
          </cell>
          <cell r="G63" t="str">
            <v>61.003766</v>
          </cell>
          <cell r="H63" t="str">
            <v>69.017455</v>
          </cell>
          <cell r="I63" t="str">
            <v>в рамках инвентаризации 2022 года
не определена</v>
          </cell>
          <cell r="J63" t="str">
            <v>открытый</v>
          </cell>
          <cell r="K63" t="str">
            <v>бетонная плита</v>
          </cell>
          <cell r="L63">
            <v>8</v>
          </cell>
          <cell r="M63" t="str">
            <v>есть</v>
          </cell>
          <cell r="N63" t="str">
            <v>есть</v>
          </cell>
          <cell r="O63">
            <v>5</v>
          </cell>
          <cell r="P63">
            <v>0.75</v>
          </cell>
          <cell r="Q63" t="str">
            <v>металл</v>
          </cell>
          <cell r="U63" t="str">
            <v>-</v>
          </cell>
          <cell r="V63" t="str">
            <v>-</v>
          </cell>
          <cell r="W63" t="str">
            <v>-</v>
          </cell>
          <cell r="AA63" t="str">
            <v>бумажные отходы</v>
          </cell>
          <cell r="AB63">
            <v>1</v>
          </cell>
          <cell r="AC63">
            <v>0.75</v>
          </cell>
          <cell r="AD63" t="str">
            <v>контейнер ООО "Экобаланс"</v>
          </cell>
          <cell r="AH63" t="str">
            <v>СП МКД</v>
          </cell>
          <cell r="AL63" t="str">
            <v>МКД ул. Ленина,39, ул. Карла Маркса, 41</v>
          </cell>
        </row>
        <row r="64">
          <cell r="B64">
            <v>49</v>
          </cell>
          <cell r="C64">
            <v>44194</v>
          </cell>
          <cell r="D64">
            <v>44900</v>
          </cell>
          <cell r="E64" t="str">
            <v>Крупская 26</v>
          </cell>
          <cell r="F64" t="str">
            <v>в рамках проведения инвентаризации 2022 года
не установлен</v>
          </cell>
          <cell r="G64" t="str">
            <v>61.011885</v>
          </cell>
          <cell r="H64" t="str">
            <v>69.035531</v>
          </cell>
          <cell r="I64" t="str">
            <v>в рамках инвентаризации 2022 года
не определена</v>
          </cell>
          <cell r="J64" t="str">
            <v>открытый</v>
          </cell>
          <cell r="K64" t="str">
            <v>бетонная плита</v>
          </cell>
          <cell r="L64">
            <v>12</v>
          </cell>
          <cell r="M64" t="str">
            <v>есть</v>
          </cell>
          <cell r="N64" t="str">
            <v>есть</v>
          </cell>
          <cell r="O64">
            <v>2</v>
          </cell>
          <cell r="P64">
            <v>1.1000000000000001</v>
          </cell>
          <cell r="Q64" t="str">
            <v>пластик</v>
          </cell>
          <cell r="U64">
            <v>1</v>
          </cell>
          <cell r="V64">
            <v>4</v>
          </cell>
          <cell r="W64" t="str">
            <v>отсек</v>
          </cell>
          <cell r="AA64" t="str">
            <v>бумажные отходы</v>
          </cell>
          <cell r="AB64">
            <v>1</v>
          </cell>
          <cell r="AC64">
            <v>0.75</v>
          </cell>
          <cell r="AD64" t="str">
            <v>контейнер ООО "Экобаланс"</v>
          </cell>
          <cell r="AH64" t="str">
            <v>МО - Администрация города Ханты-Мансийска</v>
          </cell>
          <cell r="AL64" t="str">
            <v>ИЖС Крупская 26,28, Колхозная 23,26,28,30,27</v>
          </cell>
        </row>
        <row r="65">
          <cell r="B65">
            <v>49</v>
          </cell>
          <cell r="C65"/>
          <cell r="D65">
            <v>44900</v>
          </cell>
          <cell r="E65"/>
          <cell r="F65" t="str">
            <v>в рамках проведения инвентаризации 2022 года
не установлен</v>
          </cell>
          <cell r="G65"/>
          <cell r="H65"/>
          <cell r="I65" t="str">
            <v>в рамках инвентаризации 2022 года
не определена</v>
          </cell>
          <cell r="J65"/>
          <cell r="K65"/>
          <cell r="L65"/>
          <cell r="M65"/>
          <cell r="N65"/>
          <cell r="O65"/>
          <cell r="P65"/>
          <cell r="Q65"/>
          <cell r="U65">
            <v>1</v>
          </cell>
          <cell r="V65">
            <v>8</v>
          </cell>
          <cell r="W65" t="str">
            <v>бункер-накопитель</v>
          </cell>
          <cell r="AA65"/>
          <cell r="AB65"/>
          <cell r="AC65"/>
          <cell r="AD65"/>
          <cell r="AH65"/>
          <cell r="AL65"/>
        </row>
        <row r="66">
          <cell r="B66">
            <v>50</v>
          </cell>
          <cell r="C66" t="str">
            <v>ранее существовавшая до 01.01.2019</v>
          </cell>
          <cell r="D66">
            <v>44900</v>
          </cell>
          <cell r="E66" t="str">
            <v>Дунина-Горкавича 1</v>
          </cell>
          <cell r="F66" t="str">
            <v>в рамках проведения инвентаризации 2022 года
не установлен</v>
          </cell>
          <cell r="G66" t="str">
            <v>61.001544</v>
          </cell>
          <cell r="H66" t="str">
            <v>69.060996</v>
          </cell>
          <cell r="I66" t="str">
            <v>в рамках инвентаризации 2022 года
не определена</v>
          </cell>
          <cell r="J66" t="str">
            <v>ограниченный</v>
          </cell>
          <cell r="K66" t="str">
            <v>бетонная плита</v>
          </cell>
          <cell r="L66">
            <v>6</v>
          </cell>
          <cell r="M66" t="str">
            <v>отсутсвует</v>
          </cell>
          <cell r="N66" t="str">
            <v>отсутсвует</v>
          </cell>
          <cell r="O66">
            <v>3</v>
          </cell>
          <cell r="P66">
            <v>0.75</v>
          </cell>
          <cell r="Q66" t="str">
            <v>металл</v>
          </cell>
          <cell r="U66" t="str">
            <v>-</v>
          </cell>
          <cell r="V66" t="str">
            <v>-</v>
          </cell>
          <cell r="W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H66" t="str">
            <v>ЮЛ - Департамент недропользования и природных ресурсов ХМАО-Югры</v>
          </cell>
          <cell r="AL66" t="str">
            <v xml:space="preserve"> Департамент недропользования и природных ресурсов ХМАО-Югры</v>
          </cell>
        </row>
        <row r="67">
          <cell r="B67">
            <v>51</v>
          </cell>
          <cell r="C67">
            <v>44909</v>
          </cell>
          <cell r="D67">
            <v>44909</v>
          </cell>
          <cell r="E67" t="str">
            <v>Гагарина 156</v>
          </cell>
          <cell r="F67" t="str">
            <v>в рамках проведения инвентаризации 2022 года
не установлен</v>
          </cell>
          <cell r="G67" t="str">
            <v>60.983827</v>
          </cell>
          <cell r="H67" t="str">
            <v>69.041097</v>
          </cell>
          <cell r="I67" t="str">
            <v>в рамках инвентаризации 2022 года
не определена</v>
          </cell>
          <cell r="J67" t="str">
            <v>открытый</v>
          </cell>
          <cell r="K67" t="str">
            <v>бетонная плита</v>
          </cell>
          <cell r="L67">
            <v>6</v>
          </cell>
          <cell r="M67" t="str">
            <v>отсутствует</v>
          </cell>
          <cell r="N67" t="str">
            <v>есть</v>
          </cell>
          <cell r="O67">
            <v>2</v>
          </cell>
          <cell r="P67">
            <v>0.66</v>
          </cell>
          <cell r="Q67" t="str">
            <v>пластик</v>
          </cell>
          <cell r="U67">
            <v>1</v>
          </cell>
          <cell r="V67">
            <v>2</v>
          </cell>
          <cell r="W67" t="str">
            <v>отсек</v>
          </cell>
          <cell r="AA67" t="str">
            <v>-</v>
          </cell>
          <cell r="AB67" t="str">
            <v>-</v>
          </cell>
          <cell r="AC67" t="str">
            <v>-</v>
          </cell>
          <cell r="AD67" t="str">
            <v>-</v>
          </cell>
          <cell r="AH67" t="str">
            <v>СП МКД</v>
          </cell>
          <cell r="AL67" t="str">
            <v>МКД ул. Гагарина 156</v>
          </cell>
        </row>
        <row r="68">
          <cell r="B68">
            <v>52</v>
          </cell>
          <cell r="C68">
            <v>44217</v>
          </cell>
          <cell r="D68">
            <v>44900</v>
          </cell>
          <cell r="E68" t="str">
            <v>Снежная 1</v>
          </cell>
          <cell r="F68" t="str">
            <v>в рамках проведения инвентаризации 2022 года
не установлен</v>
          </cell>
          <cell r="G68" t="str">
            <v xml:space="preserve">60.984414 </v>
          </cell>
          <cell r="H68" t="str">
            <v>69.040349</v>
          </cell>
          <cell r="I68" t="str">
            <v>в рамках инвентаризации 2022 года
не определена</v>
          </cell>
          <cell r="J68" t="str">
            <v>открытый</v>
          </cell>
          <cell r="K68" t="str">
            <v>бетонная плита</v>
          </cell>
          <cell r="L68">
            <v>4</v>
          </cell>
          <cell r="M68" t="str">
            <v>отсутствует</v>
          </cell>
          <cell r="N68" t="str">
            <v>есть</v>
          </cell>
          <cell r="O68">
            <v>1</v>
          </cell>
          <cell r="P68">
            <v>1.1000000000000001</v>
          </cell>
          <cell r="Q68" t="str">
            <v>пластик</v>
          </cell>
          <cell r="U68">
            <v>1</v>
          </cell>
          <cell r="V68">
            <v>2</v>
          </cell>
          <cell r="W68" t="str">
            <v>отсек</v>
          </cell>
          <cell r="AA68" t="str">
            <v>-</v>
          </cell>
          <cell r="AB68" t="str">
            <v>-</v>
          </cell>
          <cell r="AC68" t="str">
            <v>-</v>
          </cell>
          <cell r="AD68" t="str">
            <v>-</v>
          </cell>
          <cell r="AH68" t="str">
            <v>СП МКД</v>
          </cell>
          <cell r="AL68" t="str">
            <v>МКД ул. Снежная 1</v>
          </cell>
        </row>
        <row r="69">
          <cell r="B69">
            <v>53</v>
          </cell>
          <cell r="C69">
            <v>43781</v>
          </cell>
          <cell r="D69">
            <v>44900</v>
          </cell>
          <cell r="E69" t="str">
            <v>Мира 34</v>
          </cell>
          <cell r="F69" t="str">
            <v>в рамках проведения инвентаризации 2022 года
не установлен</v>
          </cell>
          <cell r="G69" t="str">
            <v>61.005916</v>
          </cell>
          <cell r="H69" t="str">
            <v>69.027068</v>
          </cell>
          <cell r="I69" t="str">
            <v>в рамках инвентаризации 2022 года
не определена</v>
          </cell>
          <cell r="J69" t="str">
            <v>ограниченный</v>
          </cell>
          <cell r="K69" t="str">
            <v>бетонная плита</v>
          </cell>
          <cell r="L69">
            <v>4</v>
          </cell>
          <cell r="M69" t="str">
            <v>отсутствует</v>
          </cell>
          <cell r="N69" t="str">
            <v>отсутствует</v>
          </cell>
          <cell r="O69">
            <v>1</v>
          </cell>
          <cell r="P69">
            <v>1.1000000000000001</v>
          </cell>
          <cell r="Q69" t="str">
            <v>пластик</v>
          </cell>
          <cell r="U69" t="str">
            <v>-</v>
          </cell>
          <cell r="V69" t="str">
            <v>-</v>
          </cell>
          <cell r="W69" t="str">
            <v>-</v>
          </cell>
          <cell r="AA69" t="str">
            <v>-</v>
          </cell>
          <cell r="AB69" t="str">
            <v>-</v>
          </cell>
          <cell r="AC69" t="str">
            <v>-</v>
          </cell>
          <cell r="AD69" t="str">
            <v>-</v>
          </cell>
          <cell r="AH69" t="str">
            <v>ЮЛ - Отделение Пенсионного фонда РФ по ХМАО-Югре</v>
          </cell>
          <cell r="AL69" t="str">
            <v>Отделение Пенсионного фонда РФ по ХМАО-Югре</v>
          </cell>
        </row>
        <row r="70">
          <cell r="B70">
            <v>54</v>
          </cell>
          <cell r="C70">
            <v>44236</v>
          </cell>
          <cell r="D70">
            <v>44900</v>
          </cell>
          <cell r="E70" t="str">
            <v>Строителей 111</v>
          </cell>
          <cell r="F70" t="str">
            <v>в рамках проведения инвентаризации 2022 года
не установлен</v>
          </cell>
          <cell r="G70" t="str">
            <v>61.013142</v>
          </cell>
          <cell r="H70" t="str">
            <v>69.051438</v>
          </cell>
          <cell r="I70" t="str">
            <v>в рамках инвентаризации 2022 года
не определена</v>
          </cell>
          <cell r="J70" t="str">
            <v>ограниченный частично</v>
          </cell>
          <cell r="K70" t="str">
            <v>бетонная плита</v>
          </cell>
          <cell r="L70">
            <v>12</v>
          </cell>
          <cell r="M70" t="str">
            <v>есть</v>
          </cell>
          <cell r="N70" t="str">
            <v>есть</v>
          </cell>
          <cell r="O70">
            <v>6</v>
          </cell>
          <cell r="P70">
            <v>1.1000000000000001</v>
          </cell>
          <cell r="Q70" t="str">
            <v>пластик</v>
          </cell>
          <cell r="U70" t="str">
            <v>-</v>
          </cell>
          <cell r="V70" t="str">
            <v>-</v>
          </cell>
          <cell r="W70" t="str">
            <v>-</v>
          </cell>
          <cell r="AA70" t="str">
            <v>пластик</v>
          </cell>
          <cell r="AB70">
            <v>1</v>
          </cell>
          <cell r="AC70">
            <v>1</v>
          </cell>
          <cell r="AD70" t="str">
            <v>металлическая сетка АО "РЭС-Сервис"</v>
          </cell>
          <cell r="AH70" t="str">
            <v>СП МКД</v>
          </cell>
          <cell r="AL70" t="str">
            <v>МКД ул. Строителей, 111</v>
          </cell>
        </row>
        <row r="71">
          <cell r="B71">
            <v>55</v>
          </cell>
          <cell r="C71" t="str">
            <v>ранее существовавшая до 01.01.2019</v>
          </cell>
          <cell r="D71">
            <v>44900</v>
          </cell>
          <cell r="E71" t="str">
            <v>Гагарина 72</v>
          </cell>
          <cell r="F71" t="str">
            <v>в рамках проведения инвентаризации 2022 года
не установлен</v>
          </cell>
          <cell r="G71" t="str">
            <v>60.993934</v>
          </cell>
          <cell r="H71" t="str">
            <v>69.021145</v>
          </cell>
          <cell r="I71" t="str">
            <v>в рамках инвентаризации 2022 года
не определена</v>
          </cell>
          <cell r="J71" t="str">
            <v>ограниченный</v>
          </cell>
          <cell r="K71" t="str">
            <v>бетонная плита</v>
          </cell>
          <cell r="L71">
            <v>6</v>
          </cell>
          <cell r="M71" t="str">
            <v>отсутствует</v>
          </cell>
          <cell r="N71" t="str">
            <v>есть</v>
          </cell>
          <cell r="O71">
            <v>2</v>
          </cell>
          <cell r="P71">
            <v>0.66</v>
          </cell>
          <cell r="Q71" t="str">
            <v>пластик</v>
          </cell>
          <cell r="U71" t="str">
            <v>-</v>
          </cell>
          <cell r="V71" t="str">
            <v>-</v>
          </cell>
          <cell r="W71" t="str">
            <v>-</v>
          </cell>
          <cell r="AA71" t="str">
            <v>-</v>
          </cell>
          <cell r="AB71" t="str">
            <v>-</v>
          </cell>
          <cell r="AC71" t="str">
            <v>-</v>
          </cell>
          <cell r="AD71" t="str">
            <v>-</v>
          </cell>
          <cell r="AH71" t="str">
            <v>ЮЛ - БУ ХМАО-Югры "Ханты-Мансийский клинический кожно-венерологический диспансер"</v>
          </cell>
          <cell r="AL71" t="str">
            <v>ЮЛ - АО "Ханты-Мансийский клинический кожно-венерологический диспансер"</v>
          </cell>
        </row>
        <row r="72">
          <cell r="B72">
            <v>56</v>
          </cell>
          <cell r="C72" t="str">
            <v>ранее существовавшая до 01.01.2019</v>
          </cell>
          <cell r="D72">
            <v>44900</v>
          </cell>
          <cell r="E72" t="str">
            <v>Гагарина 106</v>
          </cell>
          <cell r="F72" t="str">
            <v>в рамках проведения инвентаризации 2022 года
не установлен</v>
          </cell>
          <cell r="G72" t="str">
            <v>60.988589</v>
          </cell>
          <cell r="H72" t="str">
            <v>69.024242</v>
          </cell>
          <cell r="I72" t="str">
            <v>в рамках инвентаризации 2022 года
не определена</v>
          </cell>
          <cell r="J72" t="str">
            <v>ограниченный</v>
          </cell>
          <cell r="K72" t="str">
            <v>бетонная плита</v>
          </cell>
          <cell r="L72">
            <v>8</v>
          </cell>
          <cell r="M72" t="str">
            <v>отсутствует</v>
          </cell>
          <cell r="N72" t="str">
            <v>отсутствует</v>
          </cell>
          <cell r="O72">
            <v>1</v>
          </cell>
          <cell r="P72">
            <v>1.1000000000000001</v>
          </cell>
          <cell r="Q72" t="str">
            <v>металл</v>
          </cell>
          <cell r="U72" t="str">
            <v>-</v>
          </cell>
          <cell r="V72" t="str">
            <v>-</v>
          </cell>
          <cell r="W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H72" t="str">
            <v>ЮЛ - КУ ХМАО-Югры "Центр профилактики и борьбы со СПИД"</v>
          </cell>
          <cell r="AL72" t="str">
            <v>КУ "Центр СПИД"</v>
          </cell>
        </row>
        <row r="73">
          <cell r="B73">
            <v>57</v>
          </cell>
          <cell r="C73" t="str">
            <v>00.06.2021</v>
          </cell>
          <cell r="D73">
            <v>44900</v>
          </cell>
          <cell r="E73" t="str">
            <v>пер. Геофизиков 23</v>
          </cell>
          <cell r="F73" t="str">
            <v>в рамках проведения инвентаризации 2022 года
не установлен</v>
          </cell>
          <cell r="G73" t="str">
            <v xml:space="preserve">61.007758 </v>
          </cell>
          <cell r="H73" t="str">
            <v>69.012086</v>
          </cell>
          <cell r="I73" t="str">
            <v>в рамках инвентаризации 2022 года
не определена</v>
          </cell>
          <cell r="J73" t="str">
            <v>открытый</v>
          </cell>
          <cell r="K73" t="str">
            <v>бетонная плита</v>
          </cell>
          <cell r="L73">
            <v>12</v>
          </cell>
          <cell r="M73" t="str">
            <v>есть</v>
          </cell>
          <cell r="N73" t="str">
            <v>есть</v>
          </cell>
          <cell r="O73">
            <v>1</v>
          </cell>
          <cell r="P73">
            <v>1.1000000000000001</v>
          </cell>
          <cell r="Q73" t="str">
            <v>пластик</v>
          </cell>
          <cell r="U73" t="str">
            <v>-</v>
          </cell>
          <cell r="V73" t="str">
            <v>-</v>
          </cell>
          <cell r="W73" t="str">
            <v>-</v>
          </cell>
          <cell r="AA73" t="str">
            <v>-</v>
          </cell>
          <cell r="AB73" t="str">
            <v>-</v>
          </cell>
          <cell r="AC73" t="str">
            <v>-</v>
          </cell>
          <cell r="AD73" t="str">
            <v>-</v>
          </cell>
          <cell r="AH73" t="str">
            <v>МО - Администрация города Ханты-Мансийска</v>
          </cell>
          <cell r="AL73" t="str">
            <v>ИЖС по пер. Геофизиков</v>
          </cell>
        </row>
        <row r="74">
          <cell r="B74">
            <v>58</v>
          </cell>
          <cell r="C74" t="str">
            <v>ранее существовавшая до 01.01.2019</v>
          </cell>
          <cell r="D74">
            <v>44900</v>
          </cell>
          <cell r="E74" t="str">
            <v>Мира, 118 - 118А</v>
          </cell>
          <cell r="F74" t="str">
            <v>в рамках проведения инвентаризации 2022 года
не установлен</v>
          </cell>
          <cell r="G74" t="str">
            <v>61.013047</v>
          </cell>
          <cell r="H74" t="str">
            <v>69.064023</v>
          </cell>
          <cell r="I74" t="str">
            <v>в рамках инвентаризации 2022 года
не определена</v>
          </cell>
          <cell r="J74" t="str">
            <v>ограниченный</v>
          </cell>
          <cell r="K74" t="str">
            <v>бетонная плита</v>
          </cell>
          <cell r="L74">
            <v>10</v>
          </cell>
          <cell r="M74" t="str">
            <v>отсутствует</v>
          </cell>
          <cell r="N74" t="str">
            <v>есть</v>
          </cell>
          <cell r="O74">
            <v>3</v>
          </cell>
          <cell r="P74">
            <v>0.75</v>
          </cell>
          <cell r="Q74" t="str">
            <v>металл</v>
          </cell>
          <cell r="U74" t="str">
            <v>-</v>
          </cell>
          <cell r="V74" t="str">
            <v>-</v>
          </cell>
          <cell r="W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H74" t="str">
            <v>ЮЛ - МБУ Горсвет, ОАО ЮТЭК-Региональные  сети</v>
          </cell>
          <cell r="AL74" t="str">
            <v>МБУ Горсвет, ОАО ЮТЭК-Региональные  сети</v>
          </cell>
        </row>
        <row r="75">
          <cell r="B75">
            <v>59</v>
          </cell>
          <cell r="C75" t="str">
            <v>ранее существовавшая до 01.01.2019</v>
          </cell>
          <cell r="D75">
            <v>44900</v>
          </cell>
          <cell r="E75" t="str">
            <v>Чехова, 2</v>
          </cell>
          <cell r="F75" t="str">
            <v>в рамках проведения инвентаризации 2022 года
не установлен</v>
          </cell>
          <cell r="G75" t="str">
            <v>60.999852</v>
          </cell>
          <cell r="H75" t="str">
            <v>69.022071</v>
          </cell>
          <cell r="I75" t="str">
            <v>в рамках инвентаризации 2022 года
не определена</v>
          </cell>
          <cell r="J75" t="str">
            <v>ограниченный</v>
          </cell>
          <cell r="K75" t="str">
            <v>бетонная плита</v>
          </cell>
          <cell r="L75">
            <v>6</v>
          </cell>
          <cell r="M75" t="str">
            <v>отсутствует</v>
          </cell>
          <cell r="N75" t="str">
            <v>отсутствует</v>
          </cell>
          <cell r="O75">
            <v>2</v>
          </cell>
          <cell r="P75">
            <v>1.1000000000000001</v>
          </cell>
          <cell r="Q75" t="str">
            <v>металл</v>
          </cell>
          <cell r="U75" t="str">
            <v>-</v>
          </cell>
          <cell r="V75" t="str">
            <v>-</v>
          </cell>
          <cell r="W75" t="str">
            <v>-</v>
          </cell>
          <cell r="AA75" t="str">
            <v>-</v>
          </cell>
          <cell r="AB75" t="str">
            <v>-</v>
          </cell>
          <cell r="AC75" t="str">
            <v>-</v>
          </cell>
          <cell r="AD75" t="str">
            <v>-</v>
          </cell>
          <cell r="AH75" t="str">
            <v>ЮЛ - Религиозная организация "Ханты-Мансийская Епархия Русской Православной Церкви (Московский Патриархат)"</v>
          </cell>
          <cell r="AL75" t="str">
            <v>Религиозная организация "Ханты-Мансийская Епархия Русской Православной Церкви (Московский Патриархат)"</v>
          </cell>
        </row>
        <row r="76">
          <cell r="B76">
            <v>60</v>
          </cell>
          <cell r="C76" t="str">
            <v>ранее существовавшая до 01.01.2019</v>
          </cell>
          <cell r="D76">
            <v>44900</v>
          </cell>
          <cell r="E76" t="str">
            <v>Посадская 3</v>
          </cell>
          <cell r="F76" t="str">
            <v>в рамках проведения инвентаризации 2022 года
не установлен</v>
          </cell>
          <cell r="G76" t="str">
            <v>60.988108</v>
          </cell>
          <cell r="H76" t="str">
            <v>69.037236</v>
          </cell>
          <cell r="I76" t="str">
            <v>в рамках инвентаризации 2022 года
не определена</v>
          </cell>
          <cell r="J76" t="str">
            <v>открытый</v>
          </cell>
          <cell r="K76" t="str">
            <v>бетонная плита</v>
          </cell>
          <cell r="L76">
            <v>12</v>
          </cell>
          <cell r="M76" t="str">
            <v>есть</v>
          </cell>
          <cell r="N76" t="str">
            <v>есть</v>
          </cell>
          <cell r="O76">
            <v>2</v>
          </cell>
          <cell r="P76">
            <v>1.1000000000000001</v>
          </cell>
          <cell r="Q76" t="str">
            <v>пластик</v>
          </cell>
          <cell r="U76">
            <v>1</v>
          </cell>
          <cell r="V76">
            <v>4</v>
          </cell>
          <cell r="W76" t="str">
            <v>отсек</v>
          </cell>
          <cell r="AA76" t="str">
            <v>бумажные отходы</v>
          </cell>
          <cell r="AB76">
            <v>1</v>
          </cell>
          <cell r="AC76">
            <v>0.75</v>
          </cell>
          <cell r="AD76" t="str">
            <v>контейнер ООО "Экобаланс"</v>
          </cell>
          <cell r="AH76" t="str">
            <v>МО - Администрация города Ханты-Мансийска</v>
          </cell>
          <cell r="AL76" t="str">
            <v>ИЖС ул. Рябиновая</v>
          </cell>
        </row>
        <row r="77">
          <cell r="B77">
            <v>61</v>
          </cell>
          <cell r="C77" t="str">
            <v>ранее существовавшая до 01.01.2020</v>
          </cell>
          <cell r="D77">
            <v>44900</v>
          </cell>
          <cell r="E77" t="str">
            <v>Сутормина 21</v>
          </cell>
          <cell r="F77" t="str">
            <v>в рамках проведения инвентаризации 2022 года
не установлен</v>
          </cell>
          <cell r="G77" t="str">
            <v xml:space="preserve">60.982938 </v>
          </cell>
          <cell r="H77" t="str">
            <v>69.058510</v>
          </cell>
          <cell r="I77" t="str">
            <v>в рамках инвентаризации 2022 года
не определена</v>
          </cell>
          <cell r="J77" t="str">
            <v>ограниченный</v>
          </cell>
          <cell r="K77" t="str">
            <v>асфальт</v>
          </cell>
          <cell r="L77">
            <v>8</v>
          </cell>
          <cell r="M77" t="str">
            <v>отсутствует</v>
          </cell>
          <cell r="N77" t="str">
            <v>отсутствует</v>
          </cell>
          <cell r="O77">
            <v>2</v>
          </cell>
          <cell r="P77">
            <v>1.1000000000000001</v>
          </cell>
          <cell r="Q77" t="str">
            <v>пластик</v>
          </cell>
          <cell r="U77" t="str">
            <v>-</v>
          </cell>
          <cell r="V77" t="str">
            <v>-</v>
          </cell>
          <cell r="W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H77" t="str">
            <v>ИП Магеррамов</v>
          </cell>
          <cell r="AL77" t="str">
            <v>ИП Магеррамов</v>
          </cell>
        </row>
        <row r="78">
          <cell r="B78">
            <v>62</v>
          </cell>
          <cell r="C78">
            <v>44089</v>
          </cell>
          <cell r="D78">
            <v>44900</v>
          </cell>
          <cell r="E78" t="str">
            <v>Садовая 15</v>
          </cell>
          <cell r="F78" t="str">
            <v>в рамках проведения инвентаризации 2022 года
не установлен</v>
          </cell>
          <cell r="G78" t="str">
            <v>60.976784</v>
          </cell>
          <cell r="H78" t="str">
            <v>69.065482</v>
          </cell>
          <cell r="I78" t="str">
            <v>в рамках инвентаризации 2022 года
не определена</v>
          </cell>
          <cell r="J78" t="str">
            <v>ограниченный</v>
          </cell>
          <cell r="K78" t="str">
            <v>бетонная плита</v>
          </cell>
          <cell r="L78">
            <v>6</v>
          </cell>
          <cell r="M78" t="str">
            <v>отсутствует</v>
          </cell>
          <cell r="N78" t="str">
            <v>отсутствует</v>
          </cell>
          <cell r="O78">
            <v>1</v>
          </cell>
          <cell r="P78">
            <v>1</v>
          </cell>
          <cell r="Q78" t="str">
            <v>пластик</v>
          </cell>
          <cell r="U78" t="str">
            <v>-</v>
          </cell>
          <cell r="V78" t="str">
            <v>-</v>
          </cell>
          <cell r="W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H78" t="str">
            <v>ЮЛ - ПАО "Ростелеком"</v>
          </cell>
          <cell r="AL78" t="str">
            <v>ПАО "Ростелеком"</v>
          </cell>
        </row>
        <row r="79">
          <cell r="B79">
            <v>63</v>
          </cell>
          <cell r="C79" t="str">
            <v>ранее существовавшая до 01.01.2019</v>
          </cell>
          <cell r="D79">
            <v>44900</v>
          </cell>
          <cell r="E79" t="str">
            <v>Коминтерна 3</v>
          </cell>
          <cell r="F79" t="str">
            <v>в рамках проведения инвентаризации 2022 года
не установлен</v>
          </cell>
          <cell r="G79" t="str">
            <v>61.002248</v>
          </cell>
          <cell r="H79" t="str">
            <v>69.015810</v>
          </cell>
          <cell r="I79" t="str">
            <v>в рамках инвентаризации 2022 года
не определена</v>
          </cell>
          <cell r="J79" t="str">
            <v>ограниченный</v>
          </cell>
          <cell r="K79" t="str">
            <v>бетонная плита</v>
          </cell>
          <cell r="L79">
            <v>6</v>
          </cell>
          <cell r="M79" t="str">
            <v>отсутствует</v>
          </cell>
          <cell r="N79" t="str">
            <v>есть</v>
          </cell>
          <cell r="O79">
            <v>1</v>
          </cell>
          <cell r="P79">
            <v>1.1000000000000001</v>
          </cell>
          <cell r="Q79" t="str">
            <v>пластик</v>
          </cell>
          <cell r="U79" t="str">
            <v>-</v>
          </cell>
          <cell r="V79" t="str">
            <v>-</v>
          </cell>
          <cell r="W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H79" t="str">
            <v>ЮЛ - ПАО "Ростелеком"</v>
          </cell>
          <cell r="AL79" t="str">
            <v>ПАО "Ростелеком"</v>
          </cell>
        </row>
        <row r="80">
          <cell r="B80">
            <v>64</v>
          </cell>
          <cell r="C80" t="str">
            <v>ранее существовавшая до 01.01.2019</v>
          </cell>
          <cell r="D80">
            <v>44900</v>
          </cell>
          <cell r="E80" t="str">
            <v>Мира 4</v>
          </cell>
          <cell r="F80" t="str">
            <v>в рамках проведения инвентаризации 2022 года
не установлен</v>
          </cell>
          <cell r="G80" t="str">
            <v>61.002041</v>
          </cell>
          <cell r="H80" t="str">
            <v>69.017549</v>
          </cell>
          <cell r="I80" t="str">
            <v>в рамках инвентаризации 2022 года
не определена</v>
          </cell>
          <cell r="J80" t="str">
            <v>ограниченный</v>
          </cell>
          <cell r="K80" t="str">
            <v>бетонная плита</v>
          </cell>
          <cell r="L80">
            <v>6</v>
          </cell>
          <cell r="M80" t="str">
            <v>отсутствует</v>
          </cell>
          <cell r="N80" t="str">
            <v>есть</v>
          </cell>
          <cell r="O80">
            <v>2</v>
          </cell>
          <cell r="P80">
            <v>1.1000000000000001</v>
          </cell>
          <cell r="Q80" t="str">
            <v>пластик</v>
          </cell>
          <cell r="U80" t="str">
            <v>-</v>
          </cell>
          <cell r="V80" t="str">
            <v>-</v>
          </cell>
          <cell r="W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H80" t="str">
            <v>ЮЛ - ПАО "Ростелеком"</v>
          </cell>
          <cell r="AL80" t="str">
            <v>ПАО "Ростелеком"</v>
          </cell>
        </row>
        <row r="81">
          <cell r="B81">
            <v>65</v>
          </cell>
          <cell r="C81" t="str">
            <v>ранее существовавшая до 01.01.2019</v>
          </cell>
          <cell r="D81">
            <v>44900</v>
          </cell>
          <cell r="E81" t="str">
            <v>Сирина 60</v>
          </cell>
          <cell r="F81" t="str">
            <v>в рамках проведения инвентаризации 2022 года
не установлен</v>
          </cell>
          <cell r="G81" t="str">
            <v>61.004427</v>
          </cell>
          <cell r="H81" t="str">
            <v>68.999103</v>
          </cell>
          <cell r="I81" t="str">
            <v>в рамках инвентаризации 2022 года
не определена</v>
          </cell>
          <cell r="J81" t="str">
            <v>ограниченный</v>
          </cell>
          <cell r="K81" t="str">
            <v>бетонная плита</v>
          </cell>
          <cell r="L81">
            <v>6</v>
          </cell>
          <cell r="M81" t="str">
            <v>отсутствует</v>
          </cell>
          <cell r="N81" t="str">
            <v>есть</v>
          </cell>
          <cell r="O81">
            <v>2</v>
          </cell>
          <cell r="P81">
            <v>1.1000000000000001</v>
          </cell>
          <cell r="Q81" t="str">
            <v>пластик</v>
          </cell>
          <cell r="U81" t="str">
            <v>-</v>
          </cell>
          <cell r="V81" t="str">
            <v>-</v>
          </cell>
          <cell r="W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H81" t="str">
            <v>ЮЛ - ПАО "Ростелеком"</v>
          </cell>
          <cell r="AL81" t="str">
            <v>ПАО "Ростелеком"</v>
          </cell>
        </row>
        <row r="82">
          <cell r="B82">
            <v>66</v>
          </cell>
          <cell r="C82" t="str">
            <v>ранее существовавшая до 01.01.2019</v>
          </cell>
          <cell r="D82">
            <v>44900</v>
          </cell>
          <cell r="E82" t="str">
            <v>Газовиков 9</v>
          </cell>
          <cell r="F82" t="str">
            <v>в рамках проведения инвентаризации 2022 года
не установлен</v>
          </cell>
          <cell r="G82" t="str">
            <v>61.017013</v>
          </cell>
          <cell r="H82" t="str">
            <v>69.072070</v>
          </cell>
          <cell r="I82" t="str">
            <v>в рамках инвентаризации 2022 года
не определена</v>
          </cell>
          <cell r="J82" t="str">
            <v>ограниченный</v>
          </cell>
          <cell r="K82" t="str">
            <v>бетонная плита</v>
          </cell>
          <cell r="L82">
            <v>6</v>
          </cell>
          <cell r="M82" t="str">
            <v>отсутствует</v>
          </cell>
          <cell r="N82" t="str">
            <v>есть</v>
          </cell>
          <cell r="O82">
            <v>4</v>
          </cell>
          <cell r="P82">
            <v>0.75</v>
          </cell>
          <cell r="Q82" t="str">
            <v>металл</v>
          </cell>
          <cell r="U82" t="str">
            <v>-</v>
          </cell>
          <cell r="V82" t="str">
            <v>-</v>
          </cell>
          <cell r="W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H82" t="str">
            <v>ИП - Недогарок Леонид Владимирович</v>
          </cell>
          <cell r="AL82" t="str">
            <v>ИП Недогарок Л.В.</v>
          </cell>
        </row>
        <row r="83">
          <cell r="B83">
            <v>67</v>
          </cell>
          <cell r="C83" t="str">
            <v>ранее существовавшая до 01.01.2019</v>
          </cell>
          <cell r="D83">
            <v>44900</v>
          </cell>
          <cell r="E83" t="str">
            <v xml:space="preserve">Тобольский тракт 2 </v>
          </cell>
          <cell r="F83" t="str">
            <v>в рамках проведения инвентаризации 2022 года
не установлен</v>
          </cell>
          <cell r="G83" t="str">
            <v>61.023424</v>
          </cell>
          <cell r="H83" t="str">
            <v>69.105152</v>
          </cell>
          <cell r="I83" t="str">
            <v>в рамках инвентаризации 2022 года
не определена</v>
          </cell>
          <cell r="J83" t="str">
            <v>ограниченный</v>
          </cell>
          <cell r="K83" t="str">
            <v>бетонная плита</v>
          </cell>
          <cell r="L83">
            <v>8</v>
          </cell>
          <cell r="M83" t="str">
            <v>отсутствует</v>
          </cell>
          <cell r="N83" t="str">
            <v>отсутствует</v>
          </cell>
          <cell r="O83">
            <v>2</v>
          </cell>
          <cell r="P83">
            <v>1.1000000000000001</v>
          </cell>
          <cell r="Q83" t="str">
            <v>пластик</v>
          </cell>
          <cell r="U83" t="str">
            <v>-</v>
          </cell>
          <cell r="V83" t="str">
            <v>-</v>
          </cell>
          <cell r="W83" t="str">
            <v>-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  <cell r="AH83" t="str">
            <v>ЮЛ - ООО "Лайнер"</v>
          </cell>
          <cell r="AL83" t="str">
            <v>ЮЛ - ООО "Лайнер"</v>
          </cell>
        </row>
        <row r="84">
          <cell r="B84">
            <v>68</v>
          </cell>
          <cell r="C84" t="str">
            <v>ранее существовавшая до 01.01.2019</v>
          </cell>
          <cell r="D84">
            <v>44900</v>
          </cell>
          <cell r="E84" t="str">
            <v>Рябиновая 17 а</v>
          </cell>
          <cell r="F84" t="str">
            <v>в рамках проведения инвентаризации 2022 года
не установлен</v>
          </cell>
          <cell r="G84" t="str">
            <v xml:space="preserve">60.986509 </v>
          </cell>
          <cell r="H84" t="str">
            <v>69.046971</v>
          </cell>
          <cell r="I84" t="str">
            <v>в рамках инвентаризации 2022 года
не определена</v>
          </cell>
          <cell r="J84" t="str">
            <v>ограниченный</v>
          </cell>
          <cell r="K84" t="str">
            <v>бетонная плита</v>
          </cell>
          <cell r="L84">
            <v>4</v>
          </cell>
          <cell r="M84" t="str">
            <v>отсутствует</v>
          </cell>
          <cell r="N84" t="str">
            <v>отсутствует</v>
          </cell>
          <cell r="O84">
            <v>1</v>
          </cell>
          <cell r="P84">
            <v>0.66</v>
          </cell>
          <cell r="Q84" t="str">
            <v>пластик</v>
          </cell>
          <cell r="U84" t="str">
            <v>-</v>
          </cell>
          <cell r="V84" t="str">
            <v>-</v>
          </cell>
          <cell r="W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  <cell r="AH84" t="str">
            <v>ЮЛ - ООО "Ханты-Мансийский узел связи"</v>
          </cell>
          <cell r="AL84" t="str">
            <v>ООО "Ханты-Мансийский узел связи"</v>
          </cell>
        </row>
        <row r="85">
          <cell r="B85">
            <v>69</v>
          </cell>
          <cell r="C85" t="str">
            <v>ранее существовавшая до 01.01.2019</v>
          </cell>
          <cell r="D85">
            <v>44900</v>
          </cell>
          <cell r="E85" t="str">
            <v>Мира 106А</v>
          </cell>
          <cell r="F85" t="str">
            <v>в рамках проведения инвентаризации 2022 года
не установлен</v>
          </cell>
          <cell r="G85" t="str">
            <v xml:space="preserve">61.010829 </v>
          </cell>
          <cell r="H85" t="str">
            <v>69.056737</v>
          </cell>
          <cell r="I85" t="str">
            <v>в рамках инвентаризации 2022 года
не определена</v>
          </cell>
          <cell r="J85" t="str">
            <v>ограниченный</v>
          </cell>
          <cell r="K85" t="str">
            <v>бетонная плита</v>
          </cell>
          <cell r="L85">
            <v>8</v>
          </cell>
          <cell r="M85" t="str">
            <v>отсутствует</v>
          </cell>
          <cell r="N85" t="str">
            <v>отсутствует</v>
          </cell>
          <cell r="O85">
            <v>1</v>
          </cell>
          <cell r="P85">
            <v>0.75</v>
          </cell>
          <cell r="Q85" t="str">
            <v>металл</v>
          </cell>
          <cell r="U85" t="str">
            <v>-</v>
          </cell>
          <cell r="V85" t="str">
            <v>-</v>
          </cell>
          <cell r="W85" t="str">
            <v>-</v>
          </cell>
          <cell r="AA85" t="str">
            <v>-</v>
          </cell>
          <cell r="AB85" t="str">
            <v>-</v>
          </cell>
          <cell r="AC85" t="str">
            <v>-</v>
          </cell>
          <cell r="AD85" t="str">
            <v>-</v>
          </cell>
          <cell r="AH85" t="str">
            <v>ЮЛ - ООО "Система Сервис"</v>
          </cell>
          <cell r="AL85" t="str">
            <v>АЗС</v>
          </cell>
        </row>
        <row r="86">
          <cell r="B86">
            <v>70</v>
          </cell>
          <cell r="C86" t="str">
            <v>ранее существовавшая до 01.01.2019</v>
          </cell>
          <cell r="D86">
            <v>44900</v>
          </cell>
          <cell r="E86" t="str">
            <v>Калинина 53</v>
          </cell>
          <cell r="F86" t="str">
            <v>в рамках проведения инвентаризации 2022 года
не установлен</v>
          </cell>
          <cell r="G86" t="str">
            <v>61.009589</v>
          </cell>
          <cell r="H86" t="str">
            <v>69.030014</v>
          </cell>
          <cell r="I86" t="str">
            <v>в рамках инвентаризации 2022 года
не определена</v>
          </cell>
          <cell r="J86" t="str">
            <v>ограниченный</v>
          </cell>
          <cell r="K86" t="str">
            <v>бетонная плита</v>
          </cell>
          <cell r="L86">
            <v>8</v>
          </cell>
          <cell r="M86" t="str">
            <v>отсутствует</v>
          </cell>
          <cell r="N86" t="str">
            <v>есть</v>
          </cell>
          <cell r="O86">
            <v>2</v>
          </cell>
          <cell r="P86">
            <v>0.75</v>
          </cell>
          <cell r="Q86" t="str">
            <v>металл</v>
          </cell>
          <cell r="U86" t="str">
            <v>-</v>
          </cell>
          <cell r="V86" t="str">
            <v>-</v>
          </cell>
          <cell r="W86" t="str">
            <v>-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  <cell r="AH86" t="str">
            <v>ЮЛ - ООО "Стройбытсервис"</v>
          </cell>
          <cell r="AL86" t="str">
            <v>ООО "Стройбытсервис"</v>
          </cell>
        </row>
        <row r="87">
          <cell r="B87">
            <v>71</v>
          </cell>
          <cell r="C87">
            <v>44257</v>
          </cell>
          <cell r="D87">
            <v>44900</v>
          </cell>
          <cell r="E87" t="str">
            <v>Солнечная 2</v>
          </cell>
          <cell r="F87" t="str">
            <v>в рамках проведения инвентаризации 2022 года
не установлен</v>
          </cell>
          <cell r="G87" t="str">
            <v>61.032085</v>
          </cell>
          <cell r="H87" t="str">
            <v>69.152381</v>
          </cell>
          <cell r="I87" t="str">
            <v>в рамках инвентаризации 2022 года
не определена</v>
          </cell>
          <cell r="J87" t="str">
            <v>ограниченный</v>
          </cell>
          <cell r="K87" t="str">
            <v>бетонная плита</v>
          </cell>
          <cell r="L87">
            <v>2</v>
          </cell>
          <cell r="M87" t="str">
            <v>отсутствует</v>
          </cell>
          <cell r="N87" t="str">
            <v>отсутствует</v>
          </cell>
          <cell r="O87">
            <v>2</v>
          </cell>
          <cell r="P87">
            <v>1.1000000000000001</v>
          </cell>
          <cell r="Q87" t="str">
            <v>пластик</v>
          </cell>
          <cell r="U87" t="str">
            <v>-</v>
          </cell>
          <cell r="V87" t="str">
            <v>-</v>
          </cell>
          <cell r="W87" t="str">
            <v>-</v>
          </cell>
          <cell r="AA87" t="str">
            <v>-</v>
          </cell>
          <cell r="AB87" t="str">
            <v>-</v>
          </cell>
          <cell r="AC87" t="str">
            <v>-</v>
          </cell>
          <cell r="AD87" t="str">
            <v>-</v>
          </cell>
          <cell r="AH87" t="str">
            <v>ЮЛ - ООО "Садовый центр"</v>
          </cell>
          <cell r="AL87" t="str">
            <v xml:space="preserve"> Магазин "Садовый двор" по ул. Солнечная д. 2</v>
          </cell>
        </row>
        <row r="88">
          <cell r="B88">
            <v>72</v>
          </cell>
          <cell r="C88" t="str">
            <v>ранее существовавшая до 01.01.2019</v>
          </cell>
          <cell r="D88">
            <v>44900</v>
          </cell>
          <cell r="E88" t="str">
            <v>Доронина 17</v>
          </cell>
          <cell r="F88" t="str">
            <v>в рамках проведения инвентаризации 2022 года
не установлен</v>
          </cell>
          <cell r="G88" t="str">
            <v>61.003980</v>
          </cell>
          <cell r="H88" t="str">
            <v>69.037838</v>
          </cell>
          <cell r="I88" t="str">
            <v>в рамках инвентаризации 2022 года
не определена</v>
          </cell>
          <cell r="J88" t="str">
            <v>ограниченный</v>
          </cell>
          <cell r="K88" t="str">
            <v>бетонная плита</v>
          </cell>
          <cell r="L88">
            <v>6</v>
          </cell>
          <cell r="M88" t="str">
            <v>отсутствует</v>
          </cell>
          <cell r="N88" t="str">
            <v>отсутствует</v>
          </cell>
          <cell r="O88">
            <v>1</v>
          </cell>
          <cell r="P88">
            <v>0.75</v>
          </cell>
          <cell r="Q88" t="str">
            <v>металл</v>
          </cell>
          <cell r="U88" t="str">
            <v>-</v>
          </cell>
          <cell r="V88" t="str">
            <v>-</v>
          </cell>
          <cell r="W88" t="str">
            <v>-</v>
          </cell>
          <cell r="AA88" t="str">
            <v>-</v>
          </cell>
          <cell r="AB88" t="str">
            <v>-</v>
          </cell>
          <cell r="AC88" t="str">
            <v>-</v>
          </cell>
          <cell r="AD88" t="str">
            <v>-</v>
          </cell>
          <cell r="AH88" t="str">
            <v>ЮЛ - Траспортная компания "СДЭК"</v>
          </cell>
          <cell r="AL88" t="str">
            <v>транспортная компания "СДЭК"</v>
          </cell>
        </row>
        <row r="89">
          <cell r="B89">
            <v>73</v>
          </cell>
          <cell r="C89" t="str">
            <v>ранее существовавшая до 01.01.2019</v>
          </cell>
          <cell r="D89">
            <v>44900</v>
          </cell>
          <cell r="E89" t="str">
            <v>Затонская 1</v>
          </cell>
          <cell r="F89" t="str">
            <v>в рамках проведения инвентаризации 2022 года
не установлен</v>
          </cell>
          <cell r="G89" t="str">
            <v>60.998290</v>
          </cell>
          <cell r="H89" t="str">
            <v>68.992370</v>
          </cell>
          <cell r="I89" t="str">
            <v>в рамках инвентаризации 2022 года
не определена</v>
          </cell>
          <cell r="J89" t="str">
            <v>ограниченный</v>
          </cell>
          <cell r="K89" t="str">
            <v>бетонная плита</v>
          </cell>
          <cell r="L89">
            <v>6</v>
          </cell>
          <cell r="M89" t="str">
            <v>отсутствует</v>
          </cell>
          <cell r="N89" t="str">
            <v>отсутствует</v>
          </cell>
          <cell r="O89">
            <v>1</v>
          </cell>
          <cell r="P89">
            <v>0.75</v>
          </cell>
          <cell r="Q89" t="str">
            <v>металл</v>
          </cell>
          <cell r="U89" t="str">
            <v>-</v>
          </cell>
          <cell r="V89" t="str">
            <v>-</v>
          </cell>
          <cell r="W89" t="str">
            <v>-</v>
          </cell>
          <cell r="AA89" t="str">
            <v>-</v>
          </cell>
          <cell r="AB89" t="str">
            <v>-</v>
          </cell>
          <cell r="AC89" t="str">
            <v>-</v>
          </cell>
          <cell r="AD89" t="str">
            <v>-</v>
          </cell>
          <cell r="AH89" t="str">
            <v>ЮЛ - АО "Почта Росии"</v>
          </cell>
          <cell r="AL89" t="str">
            <v>АО "Почта России"</v>
          </cell>
        </row>
        <row r="90">
          <cell r="B90">
            <v>74</v>
          </cell>
          <cell r="C90" t="str">
            <v>ранее существовавшая до 01.01.2019</v>
          </cell>
          <cell r="D90">
            <v>44900</v>
          </cell>
          <cell r="E90" t="str">
            <v>Гагарина 153 а</v>
          </cell>
          <cell r="F90" t="str">
            <v>в рамках проведения инвентаризации 2022 года
не установлен</v>
          </cell>
          <cell r="G90" t="str">
            <v xml:space="preserve">60.985089 </v>
          </cell>
          <cell r="H90" t="str">
            <v>69.043995</v>
          </cell>
          <cell r="I90" t="str">
            <v>в рамках инвентаризации 2022 года
не определена</v>
          </cell>
          <cell r="J90" t="str">
            <v>ограниченный</v>
          </cell>
          <cell r="K90" t="str">
            <v>грунт</v>
          </cell>
          <cell r="L90">
            <v>4</v>
          </cell>
          <cell r="M90" t="str">
            <v>отсутствует</v>
          </cell>
          <cell r="N90" t="str">
            <v>отсутствует</v>
          </cell>
          <cell r="O90">
            <v>1</v>
          </cell>
          <cell r="P90">
            <v>1.1000000000000001</v>
          </cell>
          <cell r="Q90" t="str">
            <v>пластик</v>
          </cell>
          <cell r="U90" t="str">
            <v>-</v>
          </cell>
          <cell r="V90" t="str">
            <v>-</v>
          </cell>
          <cell r="W90" t="str">
            <v>-</v>
          </cell>
          <cell r="AA90" t="str">
            <v>-</v>
          </cell>
          <cell r="AB90" t="str">
            <v>-</v>
          </cell>
          <cell r="AC90" t="str">
            <v>-</v>
          </cell>
          <cell r="AD90" t="str">
            <v>-</v>
          </cell>
          <cell r="AH90" t="str">
            <v>ГУ МЧС</v>
          </cell>
          <cell r="AL90" t="str">
            <v xml:space="preserve">ГУ МЧС </v>
          </cell>
        </row>
        <row r="91">
          <cell r="B91">
            <v>75</v>
          </cell>
          <cell r="C91" t="str">
            <v>ранее существовавшая до 01.01.2019</v>
          </cell>
          <cell r="D91">
            <v>44900</v>
          </cell>
          <cell r="E91" t="str">
            <v>Дзержинского 21</v>
          </cell>
          <cell r="F91" t="str">
            <v>в рамках проведения инвентаризации 2022 года
не установлен</v>
          </cell>
          <cell r="G91" t="str">
            <v>61.008454</v>
          </cell>
          <cell r="H91" t="str">
            <v>69.020452</v>
          </cell>
          <cell r="I91" t="str">
            <v>в рамках инвентаризации 2022 года
не определена</v>
          </cell>
          <cell r="J91" t="str">
            <v>ограниченный</v>
          </cell>
          <cell r="K91" t="str">
            <v>бетонная плита</v>
          </cell>
          <cell r="L91">
            <v>8</v>
          </cell>
          <cell r="M91" t="str">
            <v>есть</v>
          </cell>
          <cell r="N91" t="str">
            <v>есть</v>
          </cell>
          <cell r="O91">
            <v>2</v>
          </cell>
          <cell r="P91">
            <v>1.1000000000000001</v>
          </cell>
          <cell r="Q91" t="str">
            <v>пластик</v>
          </cell>
          <cell r="U91">
            <v>1</v>
          </cell>
          <cell r="V91">
            <v>4</v>
          </cell>
          <cell r="W91" t="str">
            <v>отсек</v>
          </cell>
          <cell r="AA91" t="str">
            <v>-</v>
          </cell>
          <cell r="AB91" t="str">
            <v>-</v>
          </cell>
          <cell r="AC91" t="str">
            <v>-</v>
          </cell>
          <cell r="AD91" t="str">
            <v>-</v>
          </cell>
          <cell r="AH91" t="str">
            <v>ЮЛ - ООО "Ханты-Мансийские городские электрические сети"</v>
          </cell>
          <cell r="AL91" t="str">
            <v>ООО «ХМГЭС»</v>
          </cell>
        </row>
        <row r="92">
          <cell r="B92">
            <v>76</v>
          </cell>
          <cell r="C92" t="str">
            <v>ранее существовавшая до 01.01.2019</v>
          </cell>
          <cell r="D92">
            <v>44900</v>
          </cell>
          <cell r="E92" t="str">
            <v>Свободы 2</v>
          </cell>
          <cell r="F92" t="str">
            <v>в рамках проведения инвентаризации 2022 года
не установлен</v>
          </cell>
          <cell r="G92" t="str">
            <v xml:space="preserve">60.970722 </v>
          </cell>
          <cell r="H92" t="str">
            <v>69.060314</v>
          </cell>
          <cell r="I92" t="str">
            <v>в рамках инвентаризации 2022 года
не определена</v>
          </cell>
          <cell r="J92" t="str">
            <v>ограниченный</v>
          </cell>
          <cell r="K92" t="str">
            <v>асфальт</v>
          </cell>
          <cell r="L92">
            <v>10</v>
          </cell>
          <cell r="M92" t="str">
            <v>отсутствует</v>
          </cell>
          <cell r="N92" t="str">
            <v>отсутствует</v>
          </cell>
          <cell r="O92">
            <v>2</v>
          </cell>
          <cell r="P92">
            <v>1.1000000000000001</v>
          </cell>
          <cell r="Q92" t="str">
            <v>пластик</v>
          </cell>
          <cell r="U92" t="str">
            <v>-</v>
          </cell>
          <cell r="V92" t="str">
            <v>-</v>
          </cell>
          <cell r="W92" t="str">
            <v>-</v>
          </cell>
          <cell r="AA92" t="str">
            <v>-</v>
          </cell>
          <cell r="AB92" t="str">
            <v>-</v>
          </cell>
          <cell r="AC92" t="str">
            <v>-</v>
          </cell>
          <cell r="AD92" t="str">
            <v>-</v>
          </cell>
          <cell r="AH92" t="str">
            <v>ЮЛ - БУ ХМАО-Югры "Окружная клиническая больница", ЮЛ - БУ ХМАО-Югры "Природный парк "Самаровский Чугас"</v>
          </cell>
          <cell r="AL92" t="str">
            <v>ЮЛ - АО ХМЮЛ - АО-Югры "Окружная клиническая больница"; ЮЛ - АО "Природный парк "Самаровский Чугас"</v>
          </cell>
        </row>
        <row r="93">
          <cell r="B93">
            <v>77</v>
          </cell>
          <cell r="C93" t="str">
            <v>ранее существовавшая до 01.01.2019</v>
          </cell>
          <cell r="D93">
            <v>44900</v>
          </cell>
          <cell r="E93" t="str">
            <v>Мира 102</v>
          </cell>
          <cell r="F93" t="str">
            <v>в рамках проведения инвентаризации 2022 года
не установлен</v>
          </cell>
          <cell r="G93" t="str">
            <v xml:space="preserve">61.008952 </v>
          </cell>
          <cell r="H93" t="str">
            <v>69.050730</v>
          </cell>
          <cell r="I93" t="str">
            <v>в рамках инвентаризации 2022 года
не определена</v>
          </cell>
          <cell r="J93" t="str">
            <v>ограниченный</v>
          </cell>
          <cell r="K93" t="str">
            <v>бетонная плита</v>
          </cell>
          <cell r="L93">
            <v>8</v>
          </cell>
          <cell r="M93" t="str">
            <v>отсутствует</v>
          </cell>
          <cell r="N93" t="str">
            <v>отсутствует</v>
          </cell>
          <cell r="O93">
            <v>6</v>
          </cell>
          <cell r="P93">
            <v>0.75</v>
          </cell>
          <cell r="Q93" t="str">
            <v>металл</v>
          </cell>
          <cell r="U93" t="str">
            <v>-</v>
          </cell>
          <cell r="V93" t="str">
            <v>-</v>
          </cell>
          <cell r="W93" t="str">
            <v>-</v>
          </cell>
          <cell r="AA93" t="str">
            <v>-</v>
          </cell>
          <cell r="AB93" t="str">
            <v>-</v>
          </cell>
          <cell r="AC93" t="str">
            <v>-</v>
          </cell>
          <cell r="AD93" t="str">
            <v>-</v>
          </cell>
          <cell r="AH93" t="str">
            <v>ЮЛ - ОАО "Ханты-Мансийское авто-транспортное предприятие"</v>
          </cell>
          <cell r="AL93" t="str">
            <v>ОАО "Ханты-Мансийское АТП"</v>
          </cell>
        </row>
        <row r="94">
          <cell r="B94">
            <v>78</v>
          </cell>
          <cell r="C94">
            <v>43725</v>
          </cell>
          <cell r="D94">
            <v>44900</v>
          </cell>
          <cell r="E94" t="str">
            <v>Мира 106</v>
          </cell>
          <cell r="F94" t="str">
            <v>в рамках проведения инвентаризации 2022 года
не установлен</v>
          </cell>
          <cell r="G94" t="str">
            <v>61.010538</v>
          </cell>
          <cell r="H94" t="str">
            <v>69.055011</v>
          </cell>
          <cell r="I94" t="str">
            <v>в рамках инвентаризации 2022 года
не определена</v>
          </cell>
          <cell r="J94" t="str">
            <v>ограниченный</v>
          </cell>
          <cell r="K94" t="str">
            <v>бетонная плита</v>
          </cell>
          <cell r="L94">
            <v>10</v>
          </cell>
          <cell r="M94" t="str">
            <v>отсутствует</v>
          </cell>
          <cell r="N94" t="str">
            <v>отсутствует</v>
          </cell>
          <cell r="O94">
            <v>2</v>
          </cell>
          <cell r="P94">
            <v>0.75</v>
          </cell>
          <cell r="Q94" t="str">
            <v>металл</v>
          </cell>
          <cell r="U94" t="str">
            <v>-</v>
          </cell>
          <cell r="V94" t="str">
            <v>-</v>
          </cell>
          <cell r="W94" t="str">
            <v>-</v>
          </cell>
          <cell r="AA94" t="str">
            <v>-</v>
          </cell>
          <cell r="AB94" t="str">
            <v>-</v>
          </cell>
          <cell r="AC94" t="str">
            <v>-</v>
          </cell>
          <cell r="AD94" t="str">
            <v>-</v>
          </cell>
          <cell r="AH94" t="str">
            <v>ЮЛ - ООО "Лукойл-Уралнефтепродукт"</v>
          </cell>
          <cell r="AL94" t="str">
            <v>АЗС</v>
          </cell>
        </row>
        <row r="95">
          <cell r="B95">
            <v>79</v>
          </cell>
          <cell r="C95" t="str">
            <v>ранее существовавшая до 01.01.2019</v>
          </cell>
          <cell r="D95">
            <v>44900</v>
          </cell>
          <cell r="E95" t="str">
            <v>Шевченко 54А</v>
          </cell>
          <cell r="F95" t="str">
            <v>в рамках проведения инвентаризации 2022 года
не установлен</v>
          </cell>
          <cell r="G95" t="str">
            <v>61.004979</v>
          </cell>
          <cell r="H95" t="str">
            <v>69.057161</v>
          </cell>
          <cell r="I95" t="str">
            <v>в рамках инвентаризации 2022 года
не определена</v>
          </cell>
          <cell r="J95" t="str">
            <v>ограниченный</v>
          </cell>
          <cell r="K95" t="str">
            <v>бетонная плита</v>
          </cell>
          <cell r="L95">
            <v>10</v>
          </cell>
          <cell r="M95" t="str">
            <v>отсутствует</v>
          </cell>
          <cell r="N95" t="str">
            <v>есть</v>
          </cell>
          <cell r="O95">
            <v>4</v>
          </cell>
          <cell r="P95">
            <v>0.75</v>
          </cell>
          <cell r="Q95" t="str">
            <v>металл</v>
          </cell>
          <cell r="U95" t="str">
            <v>-</v>
          </cell>
          <cell r="V95" t="str">
            <v>-</v>
          </cell>
          <cell r="W95" t="str">
            <v>-</v>
          </cell>
          <cell r="AA95" t="str">
            <v>-</v>
          </cell>
          <cell r="AB95" t="str">
            <v>-</v>
          </cell>
          <cell r="AC95" t="str">
            <v>-</v>
          </cell>
          <cell r="AD95" t="str">
            <v>-</v>
          </cell>
          <cell r="AH95" t="str">
            <v>ИП - Мустафаев Р.А.</v>
          </cell>
          <cell r="AL95" t="str">
            <v>ИП Мустафаев Р.А.</v>
          </cell>
        </row>
        <row r="96">
          <cell r="B96">
            <v>80</v>
          </cell>
          <cell r="C96" t="str">
            <v>ранее существовавшая до 01.01.2019</v>
          </cell>
          <cell r="D96">
            <v>44900</v>
          </cell>
          <cell r="E96" t="str">
            <v>Чехова  8</v>
          </cell>
          <cell r="F96" t="str">
            <v>в рамках проведения инвентаризации 2022 года
не установлен</v>
          </cell>
          <cell r="G96" t="str">
            <v>61.000318</v>
          </cell>
          <cell r="H96" t="str">
            <v>69.024260</v>
          </cell>
          <cell r="I96" t="str">
            <v>в рамках инвентаризации 2022 года
не определена</v>
          </cell>
          <cell r="J96" t="str">
            <v>ограниченный</v>
          </cell>
          <cell r="K96" t="str">
            <v>бетонная плита</v>
          </cell>
          <cell r="L96">
            <v>8</v>
          </cell>
          <cell r="M96" t="str">
            <v>отсутствует</v>
          </cell>
          <cell r="N96" t="str">
            <v>отсутствует</v>
          </cell>
          <cell r="O96">
            <v>2</v>
          </cell>
          <cell r="P96">
            <v>0.75</v>
          </cell>
          <cell r="Q96" t="str">
            <v>металл</v>
          </cell>
          <cell r="U96" t="str">
            <v>-</v>
          </cell>
          <cell r="V96" t="str">
            <v>-</v>
          </cell>
          <cell r="W96" t="str">
            <v>-</v>
          </cell>
          <cell r="AA96" t="str">
            <v>-</v>
          </cell>
          <cell r="AB96" t="str">
            <v>-</v>
          </cell>
          <cell r="AC96" t="str">
            <v>-</v>
          </cell>
          <cell r="AD96" t="str">
            <v>-</v>
          </cell>
          <cell r="AH96" t="str">
            <v>ЮЛ - Управление федеральной службы судебных приставов по Ханты-Мансийскому автономному округу - Югре</v>
          </cell>
          <cell r="AL96" t="str">
            <v>УФССП по ХМАО-Югре</v>
          </cell>
        </row>
        <row r="97">
          <cell r="B97">
            <v>81</v>
          </cell>
          <cell r="C97" t="str">
            <v>ранее существовавшая до 01.01.2019</v>
          </cell>
          <cell r="D97">
            <v>44900</v>
          </cell>
          <cell r="E97" t="str">
            <v>Шевченко 57А</v>
          </cell>
          <cell r="F97" t="str">
            <v>в рамках проведения инвентаризации 2022 года
не установлен</v>
          </cell>
          <cell r="G97" t="str">
            <v>61.006746</v>
          </cell>
          <cell r="H97" t="str">
            <v>69.059775</v>
          </cell>
          <cell r="I97" t="str">
            <v>в рамках инвентаризации 2022 года
не определена</v>
          </cell>
          <cell r="J97" t="str">
            <v>ограниченный</v>
          </cell>
          <cell r="K97" t="str">
            <v>мусороприёмная камера</v>
          </cell>
          <cell r="L97">
            <v>8</v>
          </cell>
          <cell r="M97" t="str">
            <v>отсутствует</v>
          </cell>
          <cell r="N97" t="str">
            <v>отсутствует</v>
          </cell>
          <cell r="O97">
            <v>1</v>
          </cell>
          <cell r="P97">
            <v>0.75</v>
          </cell>
          <cell r="Q97" t="str">
            <v>металл</v>
          </cell>
          <cell r="U97" t="str">
            <v>-</v>
          </cell>
          <cell r="V97" t="str">
            <v>-</v>
          </cell>
          <cell r="W97" t="str">
            <v>-</v>
          </cell>
          <cell r="AA97" t="str">
            <v>-</v>
          </cell>
          <cell r="AB97" t="str">
            <v>-</v>
          </cell>
          <cell r="AC97" t="str">
            <v>-</v>
          </cell>
          <cell r="AD97" t="str">
            <v>-</v>
          </cell>
          <cell r="AH97" t="str">
            <v>ЮЛ - Управление федеральной службы судебных приставов по Ханты-Мансийскому автономному округу - Югре</v>
          </cell>
          <cell r="AL97" t="str">
            <v>УФССП по ХМАО-Югре</v>
          </cell>
        </row>
        <row r="98">
          <cell r="B98">
            <v>82</v>
          </cell>
          <cell r="C98" t="str">
            <v>ранее существовавшая до 01.01.2019</v>
          </cell>
          <cell r="D98">
            <v>44900</v>
          </cell>
          <cell r="E98" t="str">
            <v>Кирова  12</v>
          </cell>
          <cell r="F98" t="str">
            <v>в рамках проведения инвентаризации 2022 года
не установлен</v>
          </cell>
          <cell r="G98" t="str">
            <v>60.970506</v>
          </cell>
          <cell r="H98" t="str">
            <v>69.050515</v>
          </cell>
          <cell r="I98" t="str">
            <v>в рамках инвентаризации 2022 года
не определена</v>
          </cell>
          <cell r="J98" t="str">
            <v>ограниченный</v>
          </cell>
          <cell r="K98" t="str">
            <v>асфальт</v>
          </cell>
          <cell r="L98">
            <v>4</v>
          </cell>
          <cell r="M98" t="str">
            <v>отсутствует</v>
          </cell>
          <cell r="N98" t="str">
            <v>отсутствует</v>
          </cell>
          <cell r="O98">
            <v>1</v>
          </cell>
          <cell r="P98">
            <v>0.75</v>
          </cell>
          <cell r="Q98" t="str">
            <v>металл</v>
          </cell>
          <cell r="U98" t="str">
            <v>-</v>
          </cell>
          <cell r="V98" t="str">
            <v>-</v>
          </cell>
          <cell r="W98" t="str">
            <v>-</v>
          </cell>
          <cell r="AA98" t="str">
            <v>-</v>
          </cell>
          <cell r="AB98" t="str">
            <v>-</v>
          </cell>
          <cell r="AC98" t="str">
            <v>-</v>
          </cell>
          <cell r="AD98" t="str">
            <v>-</v>
          </cell>
          <cell r="AH98" t="str">
            <v>ЮЛ - ООО "АСАУЭЛ"</v>
          </cell>
          <cell r="AL98" t="str">
            <v>ООО "АСАУЭЛ"</v>
          </cell>
        </row>
        <row r="99">
          <cell r="B99">
            <v>83</v>
          </cell>
          <cell r="C99" t="str">
            <v>ранее существовавшая до 01.01.2019</v>
          </cell>
          <cell r="D99">
            <v>44900</v>
          </cell>
          <cell r="E99" t="str">
            <v>Красноармейская  1В</v>
          </cell>
          <cell r="F99" t="str">
            <v>в рамках проведения инвентаризации 2022 года
не установлен</v>
          </cell>
          <cell r="G99" t="str">
            <v xml:space="preserve">61.010049 </v>
          </cell>
          <cell r="H99" t="str">
            <v>69.039632</v>
          </cell>
          <cell r="I99" t="str">
            <v>в рамках инвентаризации 2022 года
не определена</v>
          </cell>
          <cell r="J99" t="str">
            <v>ограниченный</v>
          </cell>
          <cell r="K99" t="str">
            <v>грунт, щебень</v>
          </cell>
          <cell r="L99">
            <v>8</v>
          </cell>
          <cell r="M99" t="str">
            <v>отсутствует</v>
          </cell>
          <cell r="N99" t="str">
            <v>отсутствует</v>
          </cell>
          <cell r="O99">
            <v>2</v>
          </cell>
          <cell r="P99">
            <v>0.75</v>
          </cell>
          <cell r="Q99" t="str">
            <v>металл</v>
          </cell>
          <cell r="U99" t="str">
            <v>-</v>
          </cell>
          <cell r="V99" t="str">
            <v>-</v>
          </cell>
          <cell r="W99" t="str">
            <v>-</v>
          </cell>
          <cell r="AA99" t="str">
            <v>-</v>
          </cell>
          <cell r="AB99" t="str">
            <v>-</v>
          </cell>
          <cell r="AC99" t="str">
            <v>-</v>
          </cell>
          <cell r="AD99" t="str">
            <v>-</v>
          </cell>
          <cell r="AH99" t="str">
            <v>не установлен</v>
          </cell>
          <cell r="AL99" t="str">
            <v>Торговый дом</v>
          </cell>
        </row>
        <row r="100">
          <cell r="B100">
            <v>84</v>
          </cell>
          <cell r="C100">
            <v>43720</v>
          </cell>
          <cell r="D100">
            <v>44900</v>
          </cell>
          <cell r="E100" t="str">
            <v>Комсомольская 47</v>
          </cell>
          <cell r="F100" t="str">
            <v>в рамках проведения инвентаризации 2022 года
не установлен</v>
          </cell>
          <cell r="G100" t="str">
            <v>61.006</v>
          </cell>
          <cell r="H100" t="str">
            <v>69.019</v>
          </cell>
          <cell r="I100" t="str">
            <v>в рамках инвентаризации 2022 года
не определена</v>
          </cell>
          <cell r="J100" t="str">
            <v>ограниченный</v>
          </cell>
          <cell r="K100" t="str">
            <v>бетонная плита</v>
          </cell>
          <cell r="L100">
            <v>4.5</v>
          </cell>
          <cell r="M100" t="str">
            <v>отсутствует</v>
          </cell>
          <cell r="N100" t="str">
            <v>отсутствует</v>
          </cell>
          <cell r="O100">
            <v>1</v>
          </cell>
          <cell r="P100">
            <v>0.75</v>
          </cell>
          <cell r="Q100" t="str">
            <v>металл</v>
          </cell>
          <cell r="U100" t="str">
            <v>-</v>
          </cell>
          <cell r="V100" t="str">
            <v>-</v>
          </cell>
          <cell r="W100" t="str">
            <v>-</v>
          </cell>
          <cell r="AA100" t="str">
            <v>-</v>
          </cell>
          <cell r="AB100" t="str">
            <v>-</v>
          </cell>
          <cell r="AC100" t="str">
            <v>-</v>
          </cell>
          <cell r="AD100" t="str">
            <v>-</v>
          </cell>
          <cell r="AH100" t="str">
            <v>ЮЛ - Центральный банк Российской Федерации</v>
          </cell>
          <cell r="AL100" t="str">
            <v>Расчетно-касоввый центр г. Ханты-Мансийск. Административное здание (офисное учреждение), расположенное по адресу ул. Комсомольская, 47</v>
          </cell>
        </row>
        <row r="101">
          <cell r="B101">
            <v>85</v>
          </cell>
          <cell r="C101" t="str">
            <v>ранее существовавшая до 01.01.2019</v>
          </cell>
          <cell r="D101">
            <v>44900</v>
          </cell>
          <cell r="E101" t="str">
            <v>Шевченко  57</v>
          </cell>
          <cell r="F101" t="str">
            <v>в рамках проведения инвентаризации 2022 года
не установлен</v>
          </cell>
          <cell r="G101" t="str">
            <v>61.005932</v>
          </cell>
          <cell r="H101" t="str">
            <v>69.059333</v>
          </cell>
          <cell r="I101" t="str">
            <v>в рамках инвентаризации 2022 года
не определена</v>
          </cell>
          <cell r="J101" t="str">
            <v>ограниченный</v>
          </cell>
          <cell r="K101" t="str">
            <v>грунт, щебень</v>
          </cell>
          <cell r="L101">
            <v>6</v>
          </cell>
          <cell r="M101" t="str">
            <v>отсутствует</v>
          </cell>
          <cell r="N101" t="str">
            <v>отсутствует</v>
          </cell>
          <cell r="O101">
            <v>2</v>
          </cell>
          <cell r="P101">
            <v>0.75</v>
          </cell>
          <cell r="Q101" t="str">
            <v>металл</v>
          </cell>
          <cell r="U101" t="str">
            <v>-</v>
          </cell>
          <cell r="V101" t="str">
            <v>-</v>
          </cell>
          <cell r="W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  <cell r="AH101" t="str">
            <v>ИП - Липенгольц Алексей Михайлович</v>
          </cell>
          <cell r="AL101" t="str">
            <v xml:space="preserve"> ИП Липенгольц А.М. </v>
          </cell>
        </row>
        <row r="102">
          <cell r="B102">
            <v>86</v>
          </cell>
          <cell r="C102" t="str">
            <v>ранее существовавшая до 01.01.2019</v>
          </cell>
          <cell r="D102">
            <v>44900</v>
          </cell>
          <cell r="E102" t="str">
            <v>Строителей 113</v>
          </cell>
          <cell r="F102" t="str">
            <v>в рамках проведения инвентаризации 2022 года
не установлен</v>
          </cell>
          <cell r="G102" t="str">
            <v xml:space="preserve">61.00997 </v>
          </cell>
          <cell r="H102" t="str">
            <v>69.048904</v>
          </cell>
          <cell r="I102" t="str">
            <v>в рамках инвентаризации 2022 года
не определена</v>
          </cell>
          <cell r="J102" t="str">
            <v>открытый</v>
          </cell>
          <cell r="K102" t="str">
            <v>бетонная плита</v>
          </cell>
          <cell r="L102">
            <v>12</v>
          </cell>
          <cell r="M102" t="str">
            <v>отсутствует</v>
          </cell>
          <cell r="N102" t="str">
            <v>есть</v>
          </cell>
          <cell r="O102">
            <v>4</v>
          </cell>
          <cell r="P102">
            <v>1.1000000000000001</v>
          </cell>
          <cell r="Q102" t="str">
            <v>пластик</v>
          </cell>
          <cell r="U102" t="str">
            <v>-</v>
          </cell>
          <cell r="V102" t="str">
            <v>-</v>
          </cell>
          <cell r="W102" t="str">
            <v>-</v>
          </cell>
          <cell r="AA102" t="str">
            <v>-</v>
          </cell>
          <cell r="AB102" t="str">
            <v>-</v>
          </cell>
          <cell r="AC102" t="str">
            <v>-</v>
          </cell>
          <cell r="AD102" t="str">
            <v>-</v>
          </cell>
          <cell r="AH102" t="str">
            <v>СП МКД</v>
          </cell>
          <cell r="AL102" t="str">
            <v>МКД ул. Строителей,113</v>
          </cell>
        </row>
        <row r="103">
          <cell r="B103">
            <v>87</v>
          </cell>
          <cell r="C103">
            <v>44848</v>
          </cell>
          <cell r="D103">
            <v>44900</v>
          </cell>
          <cell r="E103" t="str">
            <v xml:space="preserve">мкр. Восточный </v>
          </cell>
          <cell r="F103" t="str">
            <v>в рамках проведения инвентаризации 2022 года
не установлен</v>
          </cell>
          <cell r="G103" t="str">
            <v>61.016045</v>
          </cell>
          <cell r="H103" t="str">
            <v>69.144044</v>
          </cell>
          <cell r="I103" t="str">
            <v>в рамках инвентаризации 2022 года
не определена</v>
          </cell>
          <cell r="J103" t="str">
            <v>открытый</v>
          </cell>
          <cell r="K103" t="str">
            <v>бетонная плита</v>
          </cell>
          <cell r="L103">
            <v>4</v>
          </cell>
          <cell r="M103" t="str">
            <v>отсутствует</v>
          </cell>
          <cell r="N103" t="str">
            <v>есть</v>
          </cell>
          <cell r="O103">
            <v>1</v>
          </cell>
          <cell r="P103">
            <v>1.1000000000000001</v>
          </cell>
          <cell r="Q103" t="str">
            <v>пластик</v>
          </cell>
          <cell r="U103" t="str">
            <v>-</v>
          </cell>
          <cell r="V103" t="str">
            <v>-</v>
          </cell>
          <cell r="W103" t="str">
            <v>-</v>
          </cell>
          <cell r="AA103" t="str">
            <v>-</v>
          </cell>
          <cell r="AB103" t="str">
            <v>-</v>
          </cell>
          <cell r="AC103" t="str">
            <v>-</v>
          </cell>
          <cell r="AD103" t="str">
            <v>-</v>
          </cell>
          <cell r="AH103" t="str">
            <v>МО - Администрация города Ханты-Мансийска</v>
          </cell>
          <cell r="AL103" t="str">
            <v>ИЖС мкр. Восточный</v>
          </cell>
        </row>
        <row r="104">
          <cell r="B104">
            <v>88</v>
          </cell>
          <cell r="C104" t="str">
            <v>ранее существовавшая до 01.01.2019</v>
          </cell>
          <cell r="D104">
            <v>44900</v>
          </cell>
          <cell r="E104" t="str">
            <v>Калинина 117</v>
          </cell>
          <cell r="F104" t="str">
            <v>в рамках проведения инвентаризации 2022 года
не установлен</v>
          </cell>
          <cell r="G104" t="str">
            <v>61.023324</v>
          </cell>
          <cell r="H104" t="str">
            <v>69.028379</v>
          </cell>
          <cell r="I104" t="str">
            <v>в рамках инвентаризации 2022 года
не определена</v>
          </cell>
          <cell r="J104" t="str">
            <v>ограниченный</v>
          </cell>
          <cell r="K104" t="str">
            <v>бетонная плита</v>
          </cell>
          <cell r="L104">
            <v>6</v>
          </cell>
          <cell r="M104" t="str">
            <v>отсутствует</v>
          </cell>
          <cell r="N104" t="str">
            <v>отсутствует</v>
          </cell>
          <cell r="O104">
            <v>2</v>
          </cell>
          <cell r="P104">
            <v>1.1000000000000001</v>
          </cell>
          <cell r="Q104" t="str">
            <v>пластик</v>
          </cell>
          <cell r="U104" t="str">
            <v>-</v>
          </cell>
          <cell r="V104" t="str">
            <v>-</v>
          </cell>
          <cell r="W104" t="str">
            <v>-</v>
          </cell>
          <cell r="AA104" t="str">
            <v>-</v>
          </cell>
          <cell r="AB104" t="str">
            <v>-</v>
          </cell>
          <cell r="AC104" t="str">
            <v>-</v>
          </cell>
          <cell r="AD104" t="str">
            <v>-</v>
          </cell>
          <cell r="AH104" t="str">
            <v>ЮЛ - Муниципальное водоканализационное предприятие муниципального образования г. Ханты-Мансийск</v>
          </cell>
          <cell r="AL104" t="str">
            <v>МП "Водоканал"</v>
          </cell>
        </row>
        <row r="105">
          <cell r="B105">
            <v>89</v>
          </cell>
          <cell r="C105">
            <v>43880</v>
          </cell>
          <cell r="D105">
            <v>44900</v>
          </cell>
          <cell r="E105" t="str">
            <v>Гагарина 76а</v>
          </cell>
          <cell r="F105" t="str">
            <v>в рамках проведения инвентаризации 2022 года
не установлен</v>
          </cell>
          <cell r="G105" t="str">
            <v>60.992733</v>
          </cell>
          <cell r="H105" t="str">
            <v>69.021696</v>
          </cell>
          <cell r="I105" t="str">
            <v>в рамках инвентаризации 2022 года
не определена</v>
          </cell>
          <cell r="J105" t="str">
            <v>ограниченный</v>
          </cell>
          <cell r="K105" t="str">
            <v>бетонная плита</v>
          </cell>
          <cell r="L105">
            <v>12</v>
          </cell>
          <cell r="M105" t="str">
            <v>есть</v>
          </cell>
          <cell r="N105" t="str">
            <v>есть</v>
          </cell>
          <cell r="O105">
            <v>4</v>
          </cell>
          <cell r="P105">
            <v>0.66</v>
          </cell>
          <cell r="Q105" t="str">
            <v>пластик</v>
          </cell>
          <cell r="U105" t="str">
            <v>-</v>
          </cell>
          <cell r="V105" t="str">
            <v>-</v>
          </cell>
          <cell r="W105" t="str">
            <v>-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  <cell r="AH105" t="str">
            <v>ЮЛ - КУ ХМАО-Югры "Ханты-Мансийский клинический противотуберкулёзный диспансер"</v>
          </cell>
          <cell r="AL105" t="str">
            <v xml:space="preserve">КУ ХМАО-Югры "Ханты-Мансийский противотуберкулезный диспансер" по адресу ул. Гагарина, д. 76 "А" </v>
          </cell>
        </row>
        <row r="106">
          <cell r="B106">
            <v>90</v>
          </cell>
          <cell r="C106" t="str">
            <v>ранее существовавшая до 01.01.2019</v>
          </cell>
          <cell r="D106">
            <v>44900</v>
          </cell>
          <cell r="E106" t="str">
            <v>Гагарина 170</v>
          </cell>
          <cell r="F106" t="str">
            <v>в рамках проведения инвентаризации 2022 года
не установлен</v>
          </cell>
          <cell r="G106" t="str">
            <v>60.983187</v>
          </cell>
          <cell r="H106" t="str">
            <v>69.040214</v>
          </cell>
          <cell r="I106" t="str">
            <v>в рамках инвентаризации 2022 года
не определена</v>
          </cell>
          <cell r="J106" t="str">
            <v>ограниченный</v>
          </cell>
          <cell r="K106" t="str">
            <v>бетонная плита</v>
          </cell>
          <cell r="L106">
            <v>6</v>
          </cell>
          <cell r="M106" t="str">
            <v>отсутствует</v>
          </cell>
          <cell r="N106" t="str">
            <v>отсутствует</v>
          </cell>
          <cell r="O106">
            <v>2</v>
          </cell>
          <cell r="P106">
            <v>0.66</v>
          </cell>
          <cell r="Q106" t="str">
            <v>пластик</v>
          </cell>
          <cell r="U106" t="str">
            <v>-</v>
          </cell>
          <cell r="V106" t="str">
            <v>-</v>
          </cell>
          <cell r="W106" t="str">
            <v>-</v>
          </cell>
          <cell r="AA106" t="str">
            <v>-</v>
          </cell>
          <cell r="AB106" t="str">
            <v>-</v>
          </cell>
          <cell r="AC106" t="str">
            <v>-</v>
          </cell>
          <cell r="AD106" t="str">
            <v>-</v>
          </cell>
          <cell r="AH106" t="str">
            <v>ЮЛ - ФГУП "Российская телевизионная и радиовещательная сеть"</v>
          </cell>
          <cell r="AL106" t="str">
            <v>ФГУП РТРС</v>
          </cell>
        </row>
        <row r="107">
          <cell r="B107">
            <v>91</v>
          </cell>
          <cell r="C107" t="str">
            <v>ранее существовавшая до 01.01.2019</v>
          </cell>
          <cell r="D107">
            <v>44900</v>
          </cell>
          <cell r="E107" t="str">
            <v>Землеустроителей 19-21</v>
          </cell>
          <cell r="F107" t="str">
            <v>в рамках проведения инвентаризации 2022 года
не установлен</v>
          </cell>
          <cell r="G107" t="str">
            <v>61.035259</v>
          </cell>
          <cell r="H107" t="str">
            <v>69.060918</v>
          </cell>
          <cell r="I107" t="str">
            <v>в рамках инвентаризации 2022 года
не определена</v>
          </cell>
          <cell r="J107" t="str">
            <v>открытый</v>
          </cell>
          <cell r="K107" t="str">
            <v>бетонная плита</v>
          </cell>
          <cell r="L107">
            <v>8</v>
          </cell>
          <cell r="M107" t="str">
            <v>есть</v>
          </cell>
          <cell r="N107" t="str">
            <v>есть</v>
          </cell>
          <cell r="O107">
            <v>2</v>
          </cell>
          <cell r="P107">
            <v>1.1000000000000001</v>
          </cell>
          <cell r="Q107" t="str">
            <v>пластик</v>
          </cell>
          <cell r="U107" t="str">
            <v>-</v>
          </cell>
          <cell r="V107" t="str">
            <v>-</v>
          </cell>
          <cell r="W107" t="str">
            <v>-</v>
          </cell>
          <cell r="AA107" t="str">
            <v>-</v>
          </cell>
          <cell r="AB107" t="str">
            <v>-</v>
          </cell>
          <cell r="AC107" t="str">
            <v>-</v>
          </cell>
          <cell r="AD107" t="str">
            <v>-</v>
          </cell>
          <cell r="AH107" t="str">
            <v>МО - Администрация города Ханты-Мансийска</v>
          </cell>
          <cell r="AL107" t="str">
            <v xml:space="preserve">ИЖС ул. Землеустроителей </v>
          </cell>
        </row>
        <row r="108">
          <cell r="B108">
            <v>92</v>
          </cell>
          <cell r="C108" t="str">
            <v>ранее существовавшая до 01.01.2019</v>
          </cell>
          <cell r="D108">
            <v>44900</v>
          </cell>
          <cell r="E108" t="str">
            <v>Дзержинского 25</v>
          </cell>
          <cell r="F108" t="str">
            <v>в рамках проведения инвентаризации 2022 года
не установлен</v>
          </cell>
          <cell r="G108" t="str">
            <v>61.009557</v>
          </cell>
          <cell r="H108" t="str">
            <v>69.019042</v>
          </cell>
          <cell r="I108" t="str">
            <v>в рамках инвентаризации 2022 года
не определена</v>
          </cell>
          <cell r="J108" t="str">
            <v>открытый</v>
          </cell>
          <cell r="K108" t="str">
            <v>бетонная плита</v>
          </cell>
          <cell r="L108">
            <v>6</v>
          </cell>
          <cell r="M108" t="str">
            <v>есть</v>
          </cell>
          <cell r="N108" t="str">
            <v>есть</v>
          </cell>
          <cell r="O108">
            <v>2</v>
          </cell>
          <cell r="P108">
            <v>1.1000000000000001</v>
          </cell>
          <cell r="Q108" t="str">
            <v>пластик</v>
          </cell>
          <cell r="U108" t="str">
            <v>-</v>
          </cell>
          <cell r="V108" t="str">
            <v>-</v>
          </cell>
          <cell r="W108" t="str">
            <v>-</v>
          </cell>
          <cell r="AA108" t="str">
            <v>-</v>
          </cell>
          <cell r="AB108" t="str">
            <v>-</v>
          </cell>
          <cell r="AC108" t="str">
            <v>-</v>
          </cell>
          <cell r="AD108" t="str">
            <v>-</v>
          </cell>
          <cell r="AH108" t="str">
            <v>СП МКД</v>
          </cell>
          <cell r="AL108" t="str">
            <v xml:space="preserve">МКД ул. Дзержинского,25 </v>
          </cell>
        </row>
        <row r="109">
          <cell r="B109">
            <v>93</v>
          </cell>
          <cell r="C109">
            <v>44432</v>
          </cell>
          <cell r="D109">
            <v>44900</v>
          </cell>
          <cell r="E109" t="str">
            <v>Строителей, 1</v>
          </cell>
          <cell r="F109" t="str">
            <v>в рамках проведения инвентаризации 2022 года
не установлен</v>
          </cell>
          <cell r="G109" t="str">
            <v>60.995750</v>
          </cell>
          <cell r="H109" t="str">
            <v>69.069230</v>
          </cell>
          <cell r="I109" t="str">
            <v>в рамках инвентаризации 2022 года
не определена</v>
          </cell>
          <cell r="J109" t="str">
            <v>ограниченный</v>
          </cell>
          <cell r="K109" t="str">
            <v>бетонная плита</v>
          </cell>
          <cell r="L109">
            <v>12</v>
          </cell>
          <cell r="M109" t="str">
            <v>отсутствует</v>
          </cell>
          <cell r="N109" t="str">
            <v>отсутствует</v>
          </cell>
          <cell r="O109">
            <v>4</v>
          </cell>
          <cell r="P109">
            <v>0.75</v>
          </cell>
          <cell r="Q109" t="str">
            <v>металл</v>
          </cell>
          <cell r="U109" t="str">
            <v>-</v>
          </cell>
          <cell r="V109" t="str">
            <v>-</v>
          </cell>
          <cell r="W109" t="str">
            <v>-</v>
          </cell>
          <cell r="AA109" t="str">
            <v>-</v>
          </cell>
          <cell r="AB109" t="str">
            <v>-</v>
          </cell>
          <cell r="AC109" t="str">
            <v>-</v>
          </cell>
          <cell r="AD109" t="str">
            <v>-</v>
          </cell>
          <cell r="AH109" t="str">
            <v>ЮЛ - ООО "Крокус-ХМ"</v>
          </cell>
          <cell r="AL109" t="str">
            <v>ООО "Крокус-ХМ" по ул. Строителей, 1</v>
          </cell>
        </row>
        <row r="110">
          <cell r="B110">
            <v>94</v>
          </cell>
          <cell r="C110" t="str">
            <v>ранее существовавшая до 01.01.2019</v>
          </cell>
          <cell r="D110">
            <v>44900</v>
          </cell>
          <cell r="E110" t="str">
            <v xml:space="preserve">Тобольский тракт 2Б </v>
          </cell>
          <cell r="F110" t="str">
            <v>в рамках проведения инвентаризации 2022 года
не установлен</v>
          </cell>
          <cell r="G110" t="str">
            <v>61.023462</v>
          </cell>
          <cell r="H110" t="str">
            <v>69.104208</v>
          </cell>
          <cell r="I110" t="str">
            <v>в рамках инвентаризации 2022 года
не определена</v>
          </cell>
          <cell r="J110" t="str">
            <v>ограниченный</v>
          </cell>
          <cell r="K110" t="str">
            <v>бетонная плита</v>
          </cell>
          <cell r="L110">
            <v>8</v>
          </cell>
          <cell r="M110" t="str">
            <v>отсутствует</v>
          </cell>
          <cell r="N110" t="str">
            <v>отсутствует</v>
          </cell>
          <cell r="O110">
            <v>2</v>
          </cell>
          <cell r="P110">
            <v>1.1000000000000001</v>
          </cell>
          <cell r="Q110" t="str">
            <v>пластик</v>
          </cell>
          <cell r="U110" t="str">
            <v>-</v>
          </cell>
          <cell r="V110" t="str">
            <v>-</v>
          </cell>
          <cell r="W110" t="str">
            <v>-</v>
          </cell>
          <cell r="AA110" t="str">
            <v>-</v>
          </cell>
          <cell r="AB110" t="str">
            <v>-</v>
          </cell>
          <cell r="AC110" t="str">
            <v>-</v>
          </cell>
          <cell r="AD110" t="str">
            <v>-</v>
          </cell>
          <cell r="AH110" t="str">
            <v>ЮЛ - ООО "Новые Образовательные Технологии"</v>
          </cell>
          <cell r="AL110" t="str">
            <v>ООО Новые Образовательные Технологии</v>
          </cell>
        </row>
        <row r="111">
          <cell r="B111">
            <v>95</v>
          </cell>
          <cell r="C111">
            <v>44953</v>
          </cell>
          <cell r="D111">
            <v>44900</v>
          </cell>
          <cell r="E111" t="str">
            <v>Конева 1</v>
          </cell>
          <cell r="F111" t="str">
            <v>в рамках проведения инвентаризации 2022 года
не установлен</v>
          </cell>
          <cell r="G111" t="str">
            <v>60.967225</v>
          </cell>
          <cell r="H111" t="str">
            <v>69.044554</v>
          </cell>
          <cell r="I111" t="str">
            <v>в рамках инвентаризации 2022 года
не определена</v>
          </cell>
          <cell r="J111" t="str">
            <v>открытый</v>
          </cell>
          <cell r="K111" t="str">
            <v>асфальт</v>
          </cell>
          <cell r="L111">
            <v>6</v>
          </cell>
          <cell r="M111" t="str">
            <v>отсутствует</v>
          </cell>
          <cell r="N111" t="str">
            <v>есть</v>
          </cell>
          <cell r="O111">
            <v>2</v>
          </cell>
          <cell r="P111">
            <v>1.1000000000000001</v>
          </cell>
          <cell r="Q111" t="str">
            <v>пластик</v>
          </cell>
          <cell r="U111" t="str">
            <v>-</v>
          </cell>
          <cell r="V111" t="str">
            <v>-</v>
          </cell>
          <cell r="W111" t="str">
            <v>-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  <cell r="AH111" t="str">
            <v>СП МКД</v>
          </cell>
          <cell r="AL111" t="str">
            <v>Многоквартирный дом по ул. Конева, 1</v>
          </cell>
        </row>
        <row r="112">
          <cell r="B112">
            <v>96</v>
          </cell>
          <cell r="C112">
            <v>44953</v>
          </cell>
          <cell r="D112">
            <v>44900</v>
          </cell>
          <cell r="E112" t="str">
            <v>Самаровская 6 корпус 1</v>
          </cell>
          <cell r="F112" t="str">
            <v>в рамках проведения инвентаризации 2022 года
не установлен</v>
          </cell>
          <cell r="G112" t="str">
            <v>60.967906</v>
          </cell>
          <cell r="H112" t="str">
            <v>69.009514</v>
          </cell>
          <cell r="I112" t="str">
            <v>в рамках инвентаризации 2022 года
не определена</v>
          </cell>
          <cell r="J112" t="str">
            <v>открытый</v>
          </cell>
          <cell r="K112" t="str">
            <v>асфальт</v>
          </cell>
          <cell r="L112">
            <v>15</v>
          </cell>
          <cell r="M112" t="str">
            <v>отсутствует</v>
          </cell>
          <cell r="N112" t="str">
            <v>отсутствует</v>
          </cell>
          <cell r="O112">
            <v>4</v>
          </cell>
          <cell r="P112">
            <v>3</v>
          </cell>
          <cell r="Q112" t="str">
            <v>пластик</v>
          </cell>
          <cell r="U112">
            <v>1</v>
          </cell>
          <cell r="V112">
            <v>8</v>
          </cell>
          <cell r="W112" t="str">
            <v>бункер-накопитель</v>
          </cell>
          <cell r="AA112" t="str">
            <v>-</v>
          </cell>
          <cell r="AB112" t="str">
            <v>-</v>
          </cell>
          <cell r="AC112" t="str">
            <v>-</v>
          </cell>
          <cell r="AD112" t="str">
            <v>-</v>
          </cell>
          <cell r="AH112" t="str">
            <v>СП МКД</v>
          </cell>
          <cell r="AL112" t="str">
            <v>Многоквартирный дом по ул. Самаровская, 6 корпус 1</v>
          </cell>
        </row>
        <row r="113">
          <cell r="B113">
            <v>97</v>
          </cell>
          <cell r="C113">
            <v>44953</v>
          </cell>
          <cell r="D113">
            <v>44900</v>
          </cell>
          <cell r="E113" t="str">
            <v>Заводская 3</v>
          </cell>
          <cell r="F113" t="str">
            <v>в рамках проведения инвентаризации 2022 года
не установлен</v>
          </cell>
          <cell r="G113" t="str">
            <v>60.96751</v>
          </cell>
          <cell r="H113" t="str">
            <v>69.04365</v>
          </cell>
          <cell r="I113" t="str">
            <v>в рамках инвентаризации 2022 года
не определена</v>
          </cell>
          <cell r="J113" t="str">
            <v>открытый</v>
          </cell>
          <cell r="K113" t="str">
            <v>асфальтобетон</v>
          </cell>
          <cell r="L113">
            <v>25</v>
          </cell>
          <cell r="M113" t="str">
            <v>есть</v>
          </cell>
          <cell r="N113" t="str">
            <v>есть</v>
          </cell>
          <cell r="O113">
            <v>2</v>
          </cell>
          <cell r="P113">
            <v>1.1000000000000001</v>
          </cell>
          <cell r="Q113" t="str">
            <v>пластик</v>
          </cell>
          <cell r="U113" t="str">
            <v>-</v>
          </cell>
          <cell r="V113" t="str">
            <v>-</v>
          </cell>
          <cell r="W113" t="str">
            <v>-</v>
          </cell>
          <cell r="AA113" t="str">
            <v>-</v>
          </cell>
          <cell r="AB113" t="str">
            <v>-</v>
          </cell>
          <cell r="AC113" t="str">
            <v>-</v>
          </cell>
          <cell r="AD113" t="str">
            <v>-</v>
          </cell>
          <cell r="AH113" t="str">
            <v>СП МКД</v>
          </cell>
          <cell r="AL113" t="str">
            <v>Многоквартирный дом по ул. Заводская, 3</v>
          </cell>
        </row>
        <row r="114">
          <cell r="B114">
            <v>98</v>
          </cell>
          <cell r="C114" t="str">
            <v>ранее существовавшая до 01.01.2019</v>
          </cell>
          <cell r="D114">
            <v>44900</v>
          </cell>
          <cell r="E114" t="str">
            <v>Индустриальная, 33</v>
          </cell>
          <cell r="F114" t="str">
            <v>в рамках проведения инвентаризации 2022 года
не установлен</v>
          </cell>
          <cell r="G114" t="str">
            <v>61.001263</v>
          </cell>
          <cell r="H114" t="str">
            <v>69.018511</v>
          </cell>
          <cell r="I114" t="str">
            <v>в рамках инвентаризации 2022 года
не определена</v>
          </cell>
          <cell r="J114" t="str">
            <v>ограниченный</v>
          </cell>
          <cell r="K114" t="str">
            <v>бетонная плита</v>
          </cell>
          <cell r="L114">
            <v>10</v>
          </cell>
          <cell r="M114" t="str">
            <v>отсутствует</v>
          </cell>
          <cell r="N114" t="str">
            <v>отсутствует</v>
          </cell>
          <cell r="O114">
            <v>7</v>
          </cell>
          <cell r="P114">
            <v>1.1000000000000001</v>
          </cell>
          <cell r="Q114" t="str">
            <v>пластик</v>
          </cell>
          <cell r="U114" t="str">
            <v>-</v>
          </cell>
          <cell r="V114" t="str">
            <v>-</v>
          </cell>
          <cell r="W114" t="str">
            <v>-</v>
          </cell>
          <cell r="AA114" t="str">
            <v>-</v>
          </cell>
          <cell r="AB114" t="str">
            <v>-</v>
          </cell>
          <cell r="AC114" t="str">
            <v>-</v>
          </cell>
          <cell r="AD114" t="str">
            <v>-</v>
          </cell>
          <cell r="AH114" t="str">
            <v>ЮЛ - АО "Югорский Рыбоводный завод"</v>
          </cell>
          <cell r="AL114" t="str">
            <v>АО "Югорский Рыбоводный завод"</v>
          </cell>
        </row>
        <row r="115">
          <cell r="B115">
            <v>99</v>
          </cell>
          <cell r="C115" t="str">
            <v>ранее существовавшая до 01.01.2019</v>
          </cell>
          <cell r="D115">
            <v>44900</v>
          </cell>
          <cell r="E115" t="str">
            <v>Гагарина 4</v>
          </cell>
          <cell r="F115" t="str">
            <v>в рамках проведения инвентаризации 2022 года
не установлен</v>
          </cell>
          <cell r="G115" t="str">
            <v>61.001263</v>
          </cell>
          <cell r="H115" t="str">
            <v>69.018511</v>
          </cell>
          <cell r="I115" t="str">
            <v>в рамках инвентаризации 2022 года
не определена</v>
          </cell>
          <cell r="J115" t="str">
            <v>ограниченный</v>
          </cell>
          <cell r="K115" t="str">
            <v>бетонная плита</v>
          </cell>
          <cell r="L115">
            <v>6</v>
          </cell>
          <cell r="M115" t="str">
            <v>отсутствует</v>
          </cell>
          <cell r="N115" t="str">
            <v>отсутствует</v>
          </cell>
          <cell r="O115">
            <v>2</v>
          </cell>
          <cell r="P115">
            <v>0.75</v>
          </cell>
          <cell r="Q115" t="str">
            <v>металл</v>
          </cell>
          <cell r="U115" t="str">
            <v>-</v>
          </cell>
          <cell r="V115" t="str">
            <v>-</v>
          </cell>
          <cell r="W115" t="str">
            <v>-</v>
          </cell>
          <cell r="AA115" t="str">
            <v>-</v>
          </cell>
          <cell r="AB115" t="str">
            <v>-</v>
          </cell>
          <cell r="AC115" t="str">
            <v>-</v>
          </cell>
          <cell r="AD115" t="str">
            <v>-</v>
          </cell>
          <cell r="AH115" t="str">
            <v>ЮЛ - АУ ХМАО-Югры "Окружная телерадиокомпания "Югра"</v>
          </cell>
          <cell r="AL115" t="str">
            <v>ОТРК "ЮГРА"</v>
          </cell>
        </row>
        <row r="116">
          <cell r="B116">
            <v>100</v>
          </cell>
          <cell r="C116" t="str">
            <v>ранее существовавшая до 01.01.2019</v>
          </cell>
          <cell r="D116">
            <v>44900</v>
          </cell>
          <cell r="E116" t="str">
            <v>Заводская 11а</v>
          </cell>
          <cell r="F116" t="str">
            <v>в рамках проведения инвентаризации 2022 года
не установлен</v>
          </cell>
          <cell r="G116" t="str">
            <v>60.966017</v>
          </cell>
          <cell r="H116" t="str">
            <v>69.040041</v>
          </cell>
          <cell r="I116" t="str">
            <v>в рамках инвентаризации 2022 года
не определена</v>
          </cell>
          <cell r="J116" t="str">
            <v>ограниченный</v>
          </cell>
          <cell r="K116" t="str">
            <v>бетонная плита</v>
          </cell>
          <cell r="L116">
            <v>12</v>
          </cell>
          <cell r="M116" t="str">
            <v>отсутствует</v>
          </cell>
          <cell r="N116" t="str">
            <v>есть</v>
          </cell>
          <cell r="O116">
            <v>4</v>
          </cell>
          <cell r="P116">
            <v>1.1000000000000001</v>
          </cell>
          <cell r="Q116" t="str">
            <v>пластик</v>
          </cell>
          <cell r="U116" t="str">
            <v>-</v>
          </cell>
          <cell r="V116" t="str">
            <v>-</v>
          </cell>
          <cell r="W116" t="str">
            <v>-</v>
          </cell>
          <cell r="AA116" t="str">
            <v>-</v>
          </cell>
          <cell r="AB116" t="str">
            <v>-</v>
          </cell>
          <cell r="AC116" t="str">
            <v>-</v>
          </cell>
          <cell r="AD116" t="str">
            <v>-</v>
          </cell>
          <cell r="AH116" t="str">
            <v>ЮЛ - ООО "Сатурн"</v>
          </cell>
          <cell r="AL116" t="str">
            <v>Торговый центр по ул. Заводская, д. 11а</v>
          </cell>
        </row>
        <row r="117">
          <cell r="B117">
            <v>101</v>
          </cell>
          <cell r="C117" t="str">
            <v>ранее существовавшая до 01.01.2019</v>
          </cell>
          <cell r="D117">
            <v>44900</v>
          </cell>
          <cell r="E117" t="str">
            <v>Карла Маркса 46</v>
          </cell>
          <cell r="F117" t="str">
            <v>в рамках проведения инвентаризации 2022 года
не установлен</v>
          </cell>
          <cell r="G117" t="str">
            <v>61.010195</v>
          </cell>
          <cell r="H117" t="str">
            <v>69.008432</v>
          </cell>
          <cell r="I117" t="str">
            <v>в рамках инвентаризации 2022 года
не определена</v>
          </cell>
          <cell r="J117" t="str">
            <v>ограниченный</v>
          </cell>
          <cell r="K117" t="str">
            <v>грунт</v>
          </cell>
          <cell r="L117">
            <v>4</v>
          </cell>
          <cell r="M117" t="str">
            <v>отсутствует</v>
          </cell>
          <cell r="N117" t="str">
            <v>отсутствует</v>
          </cell>
          <cell r="O117">
            <v>1</v>
          </cell>
          <cell r="P117">
            <v>0.75</v>
          </cell>
          <cell r="Q117" t="str">
            <v>металл</v>
          </cell>
          <cell r="U117" t="str">
            <v>-</v>
          </cell>
          <cell r="V117" t="str">
            <v>-</v>
          </cell>
          <cell r="W117" t="str">
            <v>-</v>
          </cell>
          <cell r="AA117" t="str">
            <v>-</v>
          </cell>
          <cell r="AB117" t="str">
            <v>-</v>
          </cell>
          <cell r="AC117" t="str">
            <v>-</v>
          </cell>
          <cell r="AD117" t="str">
            <v>-</v>
          </cell>
          <cell r="AH117" t="str">
            <v>ЮЛ - ООО "Тикамис-ХМ"</v>
          </cell>
          <cell r="AL117" t="str">
            <v>ООО Тикамис-ХМ</v>
          </cell>
        </row>
        <row r="118">
          <cell r="B118">
            <v>102</v>
          </cell>
          <cell r="C118" t="str">
            <v>ранее существовавшая до 01.01.2019</v>
          </cell>
          <cell r="D118">
            <v>44900</v>
          </cell>
          <cell r="E118" t="str">
            <v>Геологов 27</v>
          </cell>
          <cell r="F118" t="str">
            <v>в рамках проведения инвентаризации 2022 года
не установлен</v>
          </cell>
          <cell r="G118" t="str">
            <v>61.000039</v>
          </cell>
          <cell r="H118" t="str">
            <v>69.051022</v>
          </cell>
          <cell r="I118" t="str">
            <v>в рамках инвентаризации 2022 года
не определена</v>
          </cell>
          <cell r="J118" t="str">
            <v>ограниченный</v>
          </cell>
          <cell r="K118" t="str">
            <v>бетонная плита</v>
          </cell>
          <cell r="L118">
            <v>8</v>
          </cell>
          <cell r="M118" t="str">
            <v>отсутствует</v>
          </cell>
          <cell r="N118" t="str">
            <v>отсутствует</v>
          </cell>
          <cell r="O118">
            <v>2</v>
          </cell>
          <cell r="P118">
            <v>0.75</v>
          </cell>
          <cell r="Q118" t="str">
            <v>металл</v>
          </cell>
          <cell r="U118" t="str">
            <v>-</v>
          </cell>
          <cell r="V118" t="str">
            <v>-</v>
          </cell>
          <cell r="W118" t="str">
            <v>-</v>
          </cell>
          <cell r="AA118" t="str">
            <v>-</v>
          </cell>
          <cell r="AB118" t="str">
            <v>-</v>
          </cell>
          <cell r="AC118" t="str">
            <v>-</v>
          </cell>
          <cell r="AD118" t="str">
            <v>-</v>
          </cell>
          <cell r="AH118" t="str">
            <v>ЮЛ - ООО "Триумф"</v>
          </cell>
          <cell r="AL118" t="str">
            <v>ООО" Триумф"</v>
          </cell>
        </row>
        <row r="119">
          <cell r="B119">
            <v>103</v>
          </cell>
          <cell r="C119" t="str">
            <v>ранее существовавшая до 01.01.2019</v>
          </cell>
          <cell r="D119">
            <v>44900</v>
          </cell>
          <cell r="E119" t="str">
            <v>Чехова 70</v>
          </cell>
          <cell r="F119" t="str">
            <v>в рамках проведения инвентаризации 2022 года
не установлен</v>
          </cell>
          <cell r="G119" t="str">
            <v>61.003684</v>
          </cell>
          <cell r="H119" t="str">
            <v>69.049265</v>
          </cell>
          <cell r="I119" t="str">
            <v>в рамках инвентаризации 2022 года
не определена</v>
          </cell>
          <cell r="J119" t="str">
            <v>ограниченный</v>
          </cell>
          <cell r="K119" t="str">
            <v>бетонная плита</v>
          </cell>
          <cell r="L119">
            <v>10</v>
          </cell>
          <cell r="M119" t="str">
            <v>отсутствует</v>
          </cell>
          <cell r="N119" t="str">
            <v>отсутствует</v>
          </cell>
          <cell r="O119">
            <v>3</v>
          </cell>
          <cell r="P119">
            <v>0.75</v>
          </cell>
          <cell r="Q119" t="str">
            <v>металл</v>
          </cell>
          <cell r="U119" t="str">
            <v>-</v>
          </cell>
          <cell r="V119" t="str">
            <v>-</v>
          </cell>
          <cell r="W119" t="str">
            <v>-</v>
          </cell>
          <cell r="AA119" t="str">
            <v>-</v>
          </cell>
          <cell r="AB119" t="str">
            <v>-</v>
          </cell>
          <cell r="AC119" t="str">
            <v>-</v>
          </cell>
          <cell r="AD119" t="str">
            <v>-</v>
          </cell>
          <cell r="AH119" t="str">
            <v>ЮЛ - ООО "Рассвет"</v>
          </cell>
          <cell r="AL119" t="str">
            <v>ООО "Рассвет"</v>
          </cell>
        </row>
        <row r="120">
          <cell r="B120">
            <v>104</v>
          </cell>
          <cell r="C120" t="str">
            <v>ранее существовавшая до 01.01.2019</v>
          </cell>
          <cell r="D120">
            <v>44900</v>
          </cell>
          <cell r="E120" t="str">
            <v>ГСК причал</v>
          </cell>
          <cell r="F120" t="str">
            <v>в рамках проведения инвентаризации 2022 года
не установлен</v>
          </cell>
          <cell r="G120" t="str">
            <v>61.005664</v>
          </cell>
          <cell r="H120" t="str">
            <v>68.987196</v>
          </cell>
          <cell r="I120" t="str">
            <v>в рамках инвентаризации 2022 года
не определена</v>
          </cell>
          <cell r="J120" t="str">
            <v>открытый</v>
          </cell>
          <cell r="K120" t="str">
            <v>бетонная плита</v>
          </cell>
          <cell r="L120">
            <v>6</v>
          </cell>
          <cell r="M120" t="str">
            <v>отсутствует</v>
          </cell>
          <cell r="N120" t="str">
            <v>отсутствует</v>
          </cell>
          <cell r="O120">
            <v>1</v>
          </cell>
          <cell r="P120">
            <v>1.1000000000000001</v>
          </cell>
          <cell r="Q120" t="str">
            <v>пластик</v>
          </cell>
          <cell r="U120" t="str">
            <v>-</v>
          </cell>
          <cell r="V120" t="str">
            <v>-</v>
          </cell>
          <cell r="W120" t="str">
            <v>-</v>
          </cell>
          <cell r="AA120" t="str">
            <v>-</v>
          </cell>
          <cell r="AB120" t="str">
            <v>-</v>
          </cell>
          <cell r="AC120" t="str">
            <v>-</v>
          </cell>
          <cell r="AD120" t="str">
            <v>-</v>
          </cell>
          <cell r="AH120" t="str">
            <v>ИП - Кузнецов</v>
          </cell>
          <cell r="AL120" t="str">
            <v xml:space="preserve"> ИП Кузнецов </v>
          </cell>
        </row>
        <row r="121">
          <cell r="B121">
            <v>105</v>
          </cell>
          <cell r="C121" t="str">
            <v>ранее существовавшая до 01.01.2019</v>
          </cell>
          <cell r="D121">
            <v>44900</v>
          </cell>
          <cell r="E121" t="str">
            <v>Михаила Знаменского 1</v>
          </cell>
          <cell r="F121" t="str">
            <v>в рамках проведения инвентаризации 2022 года
не установлен</v>
          </cell>
          <cell r="G121" t="str">
            <v xml:space="preserve">61.036469 </v>
          </cell>
          <cell r="H121" t="str">
            <v>69.056553</v>
          </cell>
          <cell r="I121" t="str">
            <v>в рамках инвентаризации 2022 года
не определена</v>
          </cell>
          <cell r="J121" t="str">
            <v>ограниченный</v>
          </cell>
          <cell r="K121" t="str">
            <v>бетонная плита</v>
          </cell>
          <cell r="L121">
            <v>10</v>
          </cell>
          <cell r="M121" t="str">
            <v>отсутствует</v>
          </cell>
          <cell r="N121" t="str">
            <v>отсутствует</v>
          </cell>
          <cell r="O121">
            <v>3</v>
          </cell>
          <cell r="P121">
            <v>0.66</v>
          </cell>
          <cell r="Q121" t="str">
            <v>пластик</v>
          </cell>
          <cell r="U121" t="str">
            <v>-</v>
          </cell>
          <cell r="V121" t="str">
            <v>-</v>
          </cell>
          <cell r="W121" t="str">
            <v>-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  <cell r="AH121" t="str">
            <v>АО НК "Роснефть"</v>
          </cell>
          <cell r="AL121" t="str">
            <v>АО НК "Роснефть"</v>
          </cell>
        </row>
        <row r="122">
          <cell r="B122">
            <v>106</v>
          </cell>
          <cell r="C122" t="str">
            <v>ранее существовавшая до 01.01.2019</v>
          </cell>
          <cell r="D122">
            <v>44900</v>
          </cell>
          <cell r="E122" t="str">
            <v>Объездная 65</v>
          </cell>
          <cell r="F122" t="str">
            <v>в рамках проведения инвентаризации 2022 года
не установлен</v>
          </cell>
          <cell r="G122" t="str">
            <v>60.969289</v>
          </cell>
          <cell r="H122" t="str">
            <v>69.028911</v>
          </cell>
          <cell r="I122" t="str">
            <v>в рамках инвентаризации 2022 года
не определена</v>
          </cell>
          <cell r="J122" t="str">
            <v>открытый</v>
          </cell>
          <cell r="K122" t="str">
            <v>бетонная плита</v>
          </cell>
          <cell r="L122">
            <v>4</v>
          </cell>
          <cell r="M122" t="str">
            <v>отсутствует</v>
          </cell>
          <cell r="N122" t="str">
            <v>отсутствует</v>
          </cell>
          <cell r="O122">
            <v>1</v>
          </cell>
          <cell r="P122">
            <v>1.1000000000000001</v>
          </cell>
          <cell r="Q122" t="str">
            <v>пластик</v>
          </cell>
          <cell r="U122" t="str">
            <v>-</v>
          </cell>
          <cell r="V122" t="str">
            <v>-</v>
          </cell>
          <cell r="W122" t="str">
            <v>-</v>
          </cell>
          <cell r="AA122" t="str">
            <v>-</v>
          </cell>
          <cell r="AB122" t="str">
            <v>-</v>
          </cell>
          <cell r="AC122" t="str">
            <v>-</v>
          </cell>
          <cell r="AD122" t="str">
            <v>-</v>
          </cell>
          <cell r="AH122" t="str">
            <v>ЮЛ - АО "Иртышнефтепродукт"</v>
          </cell>
          <cell r="AL122" t="str">
            <v>АО "Иртышнефтепродукт"</v>
          </cell>
        </row>
        <row r="123">
          <cell r="B123">
            <v>107</v>
          </cell>
          <cell r="C123" t="str">
            <v>ранее существовавшая до 01.01.2019</v>
          </cell>
          <cell r="D123">
            <v>44900</v>
          </cell>
          <cell r="E123" t="str">
            <v>Студенческая 33</v>
          </cell>
          <cell r="F123" t="str">
            <v>в рамках проведения инвентаризации 2022 года
не установлен</v>
          </cell>
          <cell r="G123" t="str">
            <v>61.013287</v>
          </cell>
          <cell r="H123" t="str">
            <v>69.051033</v>
          </cell>
          <cell r="I123" t="str">
            <v>в рамках инвентаризации 2022 года
не определена</v>
          </cell>
          <cell r="J123" t="str">
            <v>открытый</v>
          </cell>
          <cell r="K123" t="str">
            <v xml:space="preserve">грунт </v>
          </cell>
          <cell r="L123">
            <v>6</v>
          </cell>
          <cell r="M123" t="str">
            <v>отсутствует</v>
          </cell>
          <cell r="N123" t="str">
            <v>отсутствует</v>
          </cell>
          <cell r="O123">
            <v>1</v>
          </cell>
          <cell r="P123">
            <v>0.75</v>
          </cell>
          <cell r="Q123" t="str">
            <v>металл</v>
          </cell>
          <cell r="U123" t="str">
            <v>-</v>
          </cell>
          <cell r="V123" t="str">
            <v>-</v>
          </cell>
          <cell r="W123" t="str">
            <v>-</v>
          </cell>
          <cell r="AA123" t="str">
            <v>-</v>
          </cell>
          <cell r="AB123" t="str">
            <v>-</v>
          </cell>
          <cell r="AC123" t="str">
            <v>-</v>
          </cell>
          <cell r="AD123" t="str">
            <v>-</v>
          </cell>
          <cell r="AH123" t="str">
            <v>ЮЛ - АО "Иртышнефтепродукт"</v>
          </cell>
          <cell r="AL123" t="str">
            <v>АО "Иртышнефтепродукт"</v>
          </cell>
        </row>
        <row r="124">
          <cell r="B124">
            <v>108</v>
          </cell>
          <cell r="C124" t="str">
            <v>ранее существовавшая до 01.01.2019</v>
          </cell>
          <cell r="D124">
            <v>44900</v>
          </cell>
          <cell r="E124" t="str">
            <v>Мира 151а</v>
          </cell>
          <cell r="F124" t="str">
            <v>в рамках проведения инвентаризации 2022 года
не установлен</v>
          </cell>
          <cell r="G124" t="str">
            <v>61.019015</v>
          </cell>
          <cell r="H124" t="str">
            <v>69.098289</v>
          </cell>
          <cell r="I124" t="str">
            <v>в рамках инвентаризации 2022 года
не определена</v>
          </cell>
          <cell r="J124" t="str">
            <v>ограниченный</v>
          </cell>
          <cell r="K124" t="str">
            <v>грунт</v>
          </cell>
          <cell r="L124">
            <v>10</v>
          </cell>
          <cell r="M124" t="str">
            <v>отсутствует</v>
          </cell>
          <cell r="N124" t="str">
            <v>отсутствует</v>
          </cell>
          <cell r="O124">
            <v>3</v>
          </cell>
          <cell r="P124">
            <v>1.1000000000000001</v>
          </cell>
          <cell r="Q124" t="str">
            <v>пластик</v>
          </cell>
          <cell r="U124" t="str">
            <v>-</v>
          </cell>
          <cell r="V124" t="str">
            <v>-</v>
          </cell>
          <cell r="W124" t="str">
            <v>-</v>
          </cell>
          <cell r="AA124" t="str">
            <v>-</v>
          </cell>
          <cell r="AB124" t="str">
            <v>-</v>
          </cell>
          <cell r="AC124" t="str">
            <v>-</v>
          </cell>
          <cell r="AD124" t="str">
            <v>-</v>
          </cell>
          <cell r="AH124" t="str">
            <v>ЮЛ - ООО "Дива"</v>
          </cell>
          <cell r="AL124" t="str">
            <v>ООО "Дива"</v>
          </cell>
        </row>
        <row r="125">
          <cell r="B125">
            <v>109</v>
          </cell>
          <cell r="C125" t="str">
            <v>ранее существовавшая до 01.01.2019</v>
          </cell>
          <cell r="D125">
            <v>44900</v>
          </cell>
          <cell r="E125" t="str">
            <v>Гагарина 110А</v>
          </cell>
          <cell r="F125" t="str">
            <v>в рамках проведения инвентаризации 2022 года
не установлен</v>
          </cell>
          <cell r="G125" t="str">
            <v xml:space="preserve">60.987968 </v>
          </cell>
          <cell r="H125" t="str">
            <v>69.027231</v>
          </cell>
          <cell r="I125" t="str">
            <v>в рамках инвентаризации 2022 года
не определена</v>
          </cell>
          <cell r="J125" t="str">
            <v>ограниченный</v>
          </cell>
          <cell r="K125" t="str">
            <v>грунт</v>
          </cell>
          <cell r="L125">
            <v>6</v>
          </cell>
          <cell r="M125" t="str">
            <v>отсутствует</v>
          </cell>
          <cell r="N125" t="str">
            <v>отсутствует</v>
          </cell>
          <cell r="O125">
            <v>2</v>
          </cell>
          <cell r="P125">
            <v>0.66</v>
          </cell>
          <cell r="Q125" t="str">
            <v>пластик</v>
          </cell>
          <cell r="U125" t="str">
            <v>-</v>
          </cell>
          <cell r="V125" t="str">
            <v>-</v>
          </cell>
          <cell r="W125" t="str">
            <v>-</v>
          </cell>
          <cell r="AA125" t="str">
            <v>-</v>
          </cell>
          <cell r="AB125" t="str">
            <v>-</v>
          </cell>
          <cell r="AC125" t="str">
            <v>-</v>
          </cell>
          <cell r="AD125" t="str">
            <v>-</v>
          </cell>
          <cell r="AH125" t="str">
            <v>ИП - Красный А.П.</v>
          </cell>
          <cell r="AL125" t="str">
            <v>СТО ул. Гагарина 110А</v>
          </cell>
        </row>
        <row r="126">
          <cell r="B126">
            <v>110</v>
          </cell>
          <cell r="C126" t="str">
            <v>ранее существовавшая до 01.01.2019</v>
          </cell>
          <cell r="D126">
            <v>44900</v>
          </cell>
          <cell r="E126" t="str">
            <v>Сутормина 29</v>
          </cell>
          <cell r="F126" t="str">
            <v>в рамках проведения инвентаризации 2022 года
не установлен</v>
          </cell>
          <cell r="G126" t="str">
            <v>60.981288</v>
          </cell>
          <cell r="H126" t="str">
            <v>69.056654</v>
          </cell>
          <cell r="I126" t="str">
            <v>в рамках инвентаризации 2022 года
не определена</v>
          </cell>
          <cell r="J126" t="str">
            <v>ограниченный</v>
          </cell>
          <cell r="K126" t="str">
            <v>грунт</v>
          </cell>
          <cell r="L126">
            <v>6</v>
          </cell>
          <cell r="M126" t="str">
            <v>отсутствует</v>
          </cell>
          <cell r="N126" t="str">
            <v>отсутствует</v>
          </cell>
          <cell r="O126">
            <v>4</v>
          </cell>
          <cell r="P126">
            <v>0.66</v>
          </cell>
          <cell r="Q126" t="str">
            <v>пластик</v>
          </cell>
          <cell r="U126" t="str">
            <v>-</v>
          </cell>
          <cell r="V126" t="str">
            <v>-</v>
          </cell>
          <cell r="W126" t="str">
            <v>-</v>
          </cell>
          <cell r="AA126" t="str">
            <v>-</v>
          </cell>
          <cell r="AB126" t="str">
            <v>-</v>
          </cell>
          <cell r="AC126" t="str">
            <v>-</v>
          </cell>
          <cell r="AD126" t="str">
            <v>-</v>
          </cell>
          <cell r="AH126" t="str">
            <v>АО Ханты-Мансийскгеофизика</v>
          </cell>
          <cell r="AL126" t="str">
            <v>АО Ханты-Мансийскгеофизика</v>
          </cell>
        </row>
        <row r="127">
          <cell r="B127">
            <v>111</v>
          </cell>
          <cell r="C127" t="str">
            <v>ранее существовавшая до 01.01.2019</v>
          </cell>
          <cell r="D127">
            <v>44900</v>
          </cell>
          <cell r="E127" t="str">
            <v>Калинина 40</v>
          </cell>
          <cell r="F127" t="str">
            <v>в рамках проведения инвентаризации 2022 года
не установлен</v>
          </cell>
          <cell r="G127" t="str">
            <v xml:space="preserve">61.010232 </v>
          </cell>
          <cell r="H127" t="str">
            <v>69.031555</v>
          </cell>
          <cell r="I127" t="str">
            <v>в рамках инвентаризации 2022 года
не определена</v>
          </cell>
          <cell r="J127" t="str">
            <v>ограниченный</v>
          </cell>
          <cell r="K127" t="str">
            <v>бетонная плита</v>
          </cell>
          <cell r="L127">
            <v>8</v>
          </cell>
          <cell r="M127" t="str">
            <v>отсутствует</v>
          </cell>
          <cell r="N127" t="str">
            <v>есть</v>
          </cell>
          <cell r="O127">
            <v>3</v>
          </cell>
          <cell r="P127">
            <v>0.66</v>
          </cell>
          <cell r="Q127" t="str">
            <v>пластик</v>
          </cell>
          <cell r="U127" t="str">
            <v>-</v>
          </cell>
          <cell r="V127" t="str">
            <v>-</v>
          </cell>
          <cell r="W127" t="str">
            <v>-</v>
          </cell>
          <cell r="AA127" t="str">
            <v>-</v>
          </cell>
          <cell r="AB127" t="str">
            <v>-</v>
          </cell>
          <cell r="AC127" t="str">
            <v>-</v>
          </cell>
          <cell r="AD127" t="str">
            <v>-</v>
          </cell>
          <cell r="AH127" t="str">
            <v>КУ БСМЭ</v>
          </cell>
          <cell r="AL127" t="str">
            <v>КУ БСМЭ ул.Калинина 40</v>
          </cell>
        </row>
        <row r="128">
          <cell r="B128">
            <v>112</v>
          </cell>
          <cell r="C128" t="str">
            <v>ранее существовавшая до 01.01.2019</v>
          </cell>
          <cell r="D128">
            <v>44900</v>
          </cell>
          <cell r="E128" t="str">
            <v>Строителей 10</v>
          </cell>
          <cell r="F128" t="str">
            <v>в рамках проведения инвентаризации 2022 года
не установлен</v>
          </cell>
          <cell r="G128" t="str">
            <v>60.995331</v>
          </cell>
          <cell r="H128" t="str">
            <v>69.063062</v>
          </cell>
          <cell r="I128" t="str">
            <v>в рамках инвентаризации 2022 года
не определена</v>
          </cell>
          <cell r="J128" t="str">
            <v>ограниченный</v>
          </cell>
          <cell r="K128" t="str">
            <v>бетонная плита</v>
          </cell>
          <cell r="L128">
            <v>8</v>
          </cell>
          <cell r="M128" t="str">
            <v>отсутствует</v>
          </cell>
          <cell r="N128" t="str">
            <v>есть</v>
          </cell>
          <cell r="O128">
            <v>2</v>
          </cell>
          <cell r="P128">
            <v>0.75</v>
          </cell>
          <cell r="Q128" t="str">
            <v>металл</v>
          </cell>
          <cell r="U128" t="str">
            <v>-</v>
          </cell>
          <cell r="V128" t="str">
            <v>-</v>
          </cell>
          <cell r="W128" t="str">
            <v>-</v>
          </cell>
          <cell r="AA128" t="str">
            <v>-</v>
          </cell>
          <cell r="AB128" t="str">
            <v>-</v>
          </cell>
          <cell r="AC128" t="str">
            <v>-</v>
          </cell>
          <cell r="AD128" t="str">
            <v>-</v>
          </cell>
          <cell r="AH128" t="str">
            <v>ИП - Мацагова В.Н.</v>
          </cell>
          <cell r="AL128" t="str">
            <v>ИП Мацагова В.Н.</v>
          </cell>
        </row>
        <row r="129">
          <cell r="B129">
            <v>113</v>
          </cell>
          <cell r="C129" t="str">
            <v>ранее существовавшая до 01.01.2019</v>
          </cell>
          <cell r="D129">
            <v>44900</v>
          </cell>
          <cell r="E129" t="str">
            <v>Рознина 72</v>
          </cell>
          <cell r="F129" t="str">
            <v>в рамках проведения инвентаризации 2022 года
не установлен</v>
          </cell>
          <cell r="G129" t="str">
            <v>61.008033</v>
          </cell>
          <cell r="H129" t="str">
            <v>69.010546</v>
          </cell>
          <cell r="I129" t="str">
            <v>в рамках инвентаризации 2022 года
не определена</v>
          </cell>
          <cell r="J129" t="str">
            <v>открытый</v>
          </cell>
          <cell r="K129" t="str">
            <v>грунт</v>
          </cell>
          <cell r="L129">
            <v>6</v>
          </cell>
          <cell r="M129" t="str">
            <v>отсутствует</v>
          </cell>
          <cell r="N129" t="str">
            <v>отсутствует</v>
          </cell>
          <cell r="O129">
            <v>1</v>
          </cell>
          <cell r="P129">
            <v>1</v>
          </cell>
          <cell r="Q129" t="str">
            <v>металл</v>
          </cell>
          <cell r="U129" t="str">
            <v>-</v>
          </cell>
          <cell r="V129" t="str">
            <v>-</v>
          </cell>
          <cell r="W129" t="str">
            <v>-</v>
          </cell>
          <cell r="AA129" t="str">
            <v>-</v>
          </cell>
          <cell r="AB129" t="str">
            <v>-</v>
          </cell>
          <cell r="AC129" t="str">
            <v>-</v>
          </cell>
          <cell r="AD129" t="str">
            <v>-</v>
          </cell>
          <cell r="AH129" t="str">
            <v>ЮЛ - ФБУЗ "Центр гигиены и эпидемиологии в ХМАО-Югре"</v>
          </cell>
          <cell r="AL129" t="str">
            <v>ФБУЗ "Центр гигиены и эпидемиологии в ХМАО-Югре"</v>
          </cell>
        </row>
        <row r="130">
          <cell r="B130">
            <v>114</v>
          </cell>
          <cell r="C130" t="str">
            <v>ранее существовавшая до 01.01.2019</v>
          </cell>
          <cell r="D130">
            <v>44900</v>
          </cell>
          <cell r="E130" t="str">
            <v>Красноармейская 14</v>
          </cell>
          <cell r="F130" t="str">
            <v>в рамках проведения инвентаризации 2022 года
не установлен</v>
          </cell>
          <cell r="G130" t="str">
            <v xml:space="preserve">61.008068 </v>
          </cell>
          <cell r="H130" t="str">
            <v>69.040346</v>
          </cell>
          <cell r="I130" t="str">
            <v>в рамках инвентаризации 2022 года
не определена</v>
          </cell>
          <cell r="J130" t="str">
            <v>ограниченный</v>
          </cell>
          <cell r="K130" t="str">
            <v>встроенный</v>
          </cell>
          <cell r="L130">
            <v>6</v>
          </cell>
          <cell r="M130" t="str">
            <v>-</v>
          </cell>
          <cell r="N130" t="str">
            <v>-</v>
          </cell>
          <cell r="O130" t="str">
            <v>-</v>
          </cell>
          <cell r="P130" t="str">
            <v>-</v>
          </cell>
          <cell r="Q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AA130" t="str">
            <v>-</v>
          </cell>
          <cell r="AB130" t="str">
            <v>-</v>
          </cell>
          <cell r="AC130" t="str">
            <v>-</v>
          </cell>
          <cell r="AD130" t="str">
            <v>-</v>
          </cell>
          <cell r="AH130" t="str">
            <v>ИП - Яковлев О.Б.</v>
          </cell>
          <cell r="AL130" t="str">
            <v>ИП Яковлев О.Б.</v>
          </cell>
        </row>
        <row r="131">
          <cell r="B131">
            <v>115</v>
          </cell>
          <cell r="C131" t="str">
            <v>ранее существовавшая до 01.01.2019</v>
          </cell>
          <cell r="D131">
            <v>44900</v>
          </cell>
          <cell r="E131" t="str">
            <v>Шевченко 52</v>
          </cell>
          <cell r="F131" t="str">
            <v>в рамках проведения инвентаризации 2022 года
не установлен</v>
          </cell>
          <cell r="G131" t="str">
            <v>61.005496</v>
          </cell>
          <cell r="H131" t="str">
            <v>69.056115</v>
          </cell>
          <cell r="I131" t="str">
            <v>в рамках инвентаризации 2022 года
не определена</v>
          </cell>
          <cell r="J131" t="str">
            <v>ограниченный</v>
          </cell>
          <cell r="K131" t="str">
            <v>бетонная плита</v>
          </cell>
          <cell r="L131">
            <v>6</v>
          </cell>
          <cell r="M131" t="str">
            <v>отсутствует</v>
          </cell>
          <cell r="N131" t="str">
            <v>отсутствует</v>
          </cell>
          <cell r="O131">
            <v>1</v>
          </cell>
          <cell r="P131">
            <v>0.75</v>
          </cell>
          <cell r="Q131" t="str">
            <v>металл</v>
          </cell>
          <cell r="U131" t="str">
            <v>-</v>
          </cell>
          <cell r="V131" t="str">
            <v>-</v>
          </cell>
          <cell r="W131" t="str">
            <v>-</v>
          </cell>
          <cell r="AA131" t="str">
            <v>-</v>
          </cell>
          <cell r="AB131" t="str">
            <v>-</v>
          </cell>
          <cell r="AC131" t="str">
            <v>-</v>
          </cell>
          <cell r="AD131" t="str">
            <v>-</v>
          </cell>
          <cell r="AH131" t="str">
            <v>ИП - Рыжов Н.Г.</v>
          </cell>
          <cell r="AL131" t="str">
            <v>ИП Рыжов Н.Г.</v>
          </cell>
        </row>
        <row r="132">
          <cell r="B132">
            <v>116</v>
          </cell>
          <cell r="C132" t="str">
            <v>ранее существовавшая до 01.01.2019</v>
          </cell>
          <cell r="D132">
            <v>44900</v>
          </cell>
          <cell r="E132" t="str">
            <v>Объездная 7</v>
          </cell>
          <cell r="F132" t="str">
            <v>в рамках проведения инвентаризации 2022 года
не установлен</v>
          </cell>
          <cell r="G132" t="str">
            <v>61.003181</v>
          </cell>
          <cell r="H132" t="str">
            <v>68.985370</v>
          </cell>
          <cell r="I132" t="str">
            <v>в рамках инвентаризации 2022 года
не определена</v>
          </cell>
          <cell r="J132" t="str">
            <v>ограниченный</v>
          </cell>
          <cell r="K132" t="str">
            <v>бетонная плита</v>
          </cell>
          <cell r="L132">
            <v>10</v>
          </cell>
          <cell r="M132" t="str">
            <v>отсутствует</v>
          </cell>
          <cell r="N132" t="str">
            <v>отсутствует</v>
          </cell>
          <cell r="O132">
            <v>3</v>
          </cell>
          <cell r="P132">
            <v>1.1000000000000001</v>
          </cell>
          <cell r="Q132" t="str">
            <v>пластик</v>
          </cell>
          <cell r="U132" t="str">
            <v>-</v>
          </cell>
          <cell r="V132" t="str">
            <v>-</v>
          </cell>
          <cell r="W132" t="str">
            <v>-</v>
          </cell>
          <cell r="AA132" t="str">
            <v>-</v>
          </cell>
          <cell r="AB132" t="str">
            <v>-</v>
          </cell>
          <cell r="AC132" t="str">
            <v>-</v>
          </cell>
          <cell r="AD132" t="str">
            <v>-</v>
          </cell>
          <cell r="AH132" t="str">
            <v>ЮЛ - АО "Рыбокомбинат Ханты-Мансийский "</v>
          </cell>
          <cell r="AL132" t="str">
            <v>АО "Рыбокомбинат Ханты-Мансийский"</v>
          </cell>
        </row>
        <row r="133">
          <cell r="B133">
            <v>117</v>
          </cell>
          <cell r="C133">
            <v>43542</v>
          </cell>
          <cell r="D133">
            <v>44900</v>
          </cell>
          <cell r="E133" t="str">
            <v>Объездная 3</v>
          </cell>
          <cell r="F133" t="str">
            <v>в рамках проведения инвентаризации 2022 года
не установлен</v>
          </cell>
          <cell r="G133" t="str">
            <v>61.005492</v>
          </cell>
          <cell r="H133" t="str">
            <v>68.989648</v>
          </cell>
          <cell r="I133" t="str">
            <v>в рамках инвентаризации 2022 года
не определена</v>
          </cell>
          <cell r="J133" t="str">
            <v>ограниченный частично</v>
          </cell>
          <cell r="K133" t="str">
            <v>грунт</v>
          </cell>
          <cell r="L133">
            <v>3</v>
          </cell>
          <cell r="M133" t="str">
            <v>отсутствует</v>
          </cell>
          <cell r="N133" t="str">
            <v>отсутствует</v>
          </cell>
          <cell r="O133">
            <v>2</v>
          </cell>
          <cell r="P133">
            <v>1.1000000000000001</v>
          </cell>
          <cell r="Q133" t="str">
            <v>пластик</v>
          </cell>
          <cell r="U133" t="str">
            <v>-</v>
          </cell>
          <cell r="V133" t="str">
            <v>-</v>
          </cell>
          <cell r="W133" t="str">
            <v>-</v>
          </cell>
          <cell r="AA133" t="str">
            <v>-</v>
          </cell>
          <cell r="AB133" t="str">
            <v>-</v>
          </cell>
          <cell r="AC133" t="str">
            <v>-</v>
          </cell>
          <cell r="AD133" t="str">
            <v>-</v>
          </cell>
          <cell r="AH133" t="str">
            <v>ЮЛ - ООО "Оператор коммерческой недвижимости" 1147847416870</v>
          </cell>
          <cell r="AL133" t="str">
            <v xml:space="preserve">ООО "Оператор коммерческой недвижимости" </v>
          </cell>
        </row>
        <row r="134">
          <cell r="B134">
            <v>118</v>
          </cell>
          <cell r="C134" t="str">
            <v>ранее существовавшая до 01.01.2019</v>
          </cell>
          <cell r="D134">
            <v>44900</v>
          </cell>
          <cell r="E134" t="str">
            <v>Пионерская 124</v>
          </cell>
          <cell r="F134" t="str">
            <v>в рамках проведения инвентаризации 2022 года
не установлен</v>
          </cell>
          <cell r="G134" t="str">
            <v xml:space="preserve">61.011121 </v>
          </cell>
          <cell r="H134" t="str">
            <v>69.038804</v>
          </cell>
          <cell r="I134" t="str">
            <v>в рамках инвентаризации 2022 года
не определена</v>
          </cell>
          <cell r="J134" t="str">
            <v>открытый</v>
          </cell>
          <cell r="K134" t="str">
            <v>грунт</v>
          </cell>
          <cell r="L134">
            <v>4</v>
          </cell>
          <cell r="M134" t="str">
            <v>отсутствует</v>
          </cell>
          <cell r="N134" t="str">
            <v>отсутствует</v>
          </cell>
          <cell r="O134">
            <v>1</v>
          </cell>
          <cell r="P134">
            <v>1.1000000000000001</v>
          </cell>
          <cell r="Q134" t="str">
            <v>пластик</v>
          </cell>
          <cell r="U134" t="str">
            <v>-</v>
          </cell>
          <cell r="V134" t="str">
            <v>-</v>
          </cell>
          <cell r="W134" t="str">
            <v>-</v>
          </cell>
          <cell r="AA134" t="str">
            <v>-</v>
          </cell>
          <cell r="AB134" t="str">
            <v>-</v>
          </cell>
          <cell r="AC134" t="str">
            <v>-</v>
          </cell>
          <cell r="AD134" t="str">
            <v>-</v>
          </cell>
          <cell r="AH134" t="str">
            <v>МО - Администрация города Ханты-Мансийска</v>
          </cell>
          <cell r="AL134" t="str">
            <v>ИЖС ул.Пионерская</v>
          </cell>
        </row>
        <row r="135">
          <cell r="B135">
            <v>119</v>
          </cell>
          <cell r="C135" t="str">
            <v>ранее существовавшая до 01.01.2019</v>
          </cell>
          <cell r="D135">
            <v>44900</v>
          </cell>
          <cell r="E135" t="str">
            <v>Карла Маркса 17</v>
          </cell>
          <cell r="F135" t="str">
            <v>в рамках проведения инвентаризации 2022 года
не установлен</v>
          </cell>
          <cell r="G135" t="str">
            <v>61.005700</v>
          </cell>
          <cell r="H135" t="str">
            <v>69.017339</v>
          </cell>
          <cell r="I135" t="str">
            <v>в рамках инвентаризации 2022 года
не определена</v>
          </cell>
          <cell r="J135" t="str">
            <v>ограниченный частично</v>
          </cell>
          <cell r="K135" t="str">
            <v>бетонная плита</v>
          </cell>
          <cell r="L135">
            <v>6</v>
          </cell>
          <cell r="M135" t="str">
            <v>отсутствует</v>
          </cell>
          <cell r="N135" t="str">
            <v>есть</v>
          </cell>
          <cell r="O135">
            <v>4</v>
          </cell>
          <cell r="P135">
            <v>1.1000000000000001</v>
          </cell>
          <cell r="Q135" t="str">
            <v>пластик</v>
          </cell>
          <cell r="U135" t="str">
            <v>-</v>
          </cell>
          <cell r="V135" t="str">
            <v>-</v>
          </cell>
          <cell r="W135" t="str">
            <v>-</v>
          </cell>
          <cell r="AA135" t="str">
            <v>-</v>
          </cell>
          <cell r="AB135" t="str">
            <v>-</v>
          </cell>
          <cell r="AC135" t="str">
            <v>-</v>
          </cell>
          <cell r="AD135" t="str">
            <v>-</v>
          </cell>
          <cell r="AH135" t="str">
            <v>ЮЛ - ООО "Ритейл", ЮЛ - ПАО "Магнит", ИП Змановская В.Г.</v>
          </cell>
          <cell r="AL135" t="str">
            <v>ООО "Ритейл"; ПАО "Магнит", ИП Змановская В.Г.</v>
          </cell>
        </row>
        <row r="136">
          <cell r="B136">
            <v>120</v>
          </cell>
          <cell r="C136" t="str">
            <v>ранее существовавшая до 01.01.2019</v>
          </cell>
          <cell r="D136">
            <v>44900</v>
          </cell>
          <cell r="E136" t="str">
            <v>Мира 89б</v>
          </cell>
          <cell r="F136" t="str">
            <v>в рамках проведения инвентаризации 2022 года
не установлен</v>
          </cell>
          <cell r="G136" t="str">
            <v xml:space="preserve">61.008104 </v>
          </cell>
          <cell r="H136" t="str">
            <v>69.051827</v>
          </cell>
          <cell r="I136" t="str">
            <v>в рамках инвентаризации 2022 года
не определена</v>
          </cell>
          <cell r="J136" t="str">
            <v>ограниченный</v>
          </cell>
          <cell r="K136" t="str">
            <v>грунт</v>
          </cell>
          <cell r="L136">
            <v>8</v>
          </cell>
          <cell r="M136" t="str">
            <v>отсутствует</v>
          </cell>
          <cell r="N136" t="str">
            <v>отсутствует</v>
          </cell>
          <cell r="O136">
            <v>1</v>
          </cell>
          <cell r="P136">
            <v>0.75</v>
          </cell>
          <cell r="Q136" t="str">
            <v>металл</v>
          </cell>
          <cell r="U136" t="str">
            <v>-</v>
          </cell>
          <cell r="V136" t="str">
            <v>-</v>
          </cell>
          <cell r="W136" t="str">
            <v>-</v>
          </cell>
          <cell r="AA136" t="str">
            <v>-</v>
          </cell>
          <cell r="AB136" t="str">
            <v>-</v>
          </cell>
          <cell r="AC136" t="str">
            <v>-</v>
          </cell>
          <cell r="AD136" t="str">
            <v>-</v>
          </cell>
          <cell r="AH136" t="str">
            <v>ЮЛ - ООО "Атлант"</v>
          </cell>
          <cell r="AL136" t="str">
            <v>ООО "Атлант"</v>
          </cell>
        </row>
        <row r="137">
          <cell r="B137">
            <v>121</v>
          </cell>
          <cell r="C137" t="str">
            <v>ранее существовавшая до 01.01.2019</v>
          </cell>
          <cell r="D137">
            <v>44900</v>
          </cell>
          <cell r="E137" t="str">
            <v>Центральная 18</v>
          </cell>
          <cell r="F137" t="str">
            <v>в рамках проведения инвентаризации 2022 года
не установлен</v>
          </cell>
          <cell r="G137" t="str">
            <v>61.028994</v>
          </cell>
          <cell r="H137" t="str">
            <v>69.150739</v>
          </cell>
          <cell r="I137" t="str">
            <v>в рамках инвентаризации 2022 года
не определена</v>
          </cell>
          <cell r="J137" t="str">
            <v>ограниченный</v>
          </cell>
          <cell r="K137" t="str">
            <v>бетонная плита</v>
          </cell>
          <cell r="L137">
            <v>8</v>
          </cell>
          <cell r="M137" t="str">
            <v>отсутствует</v>
          </cell>
          <cell r="N137" t="str">
            <v>отсутствует</v>
          </cell>
          <cell r="O137">
            <v>2</v>
          </cell>
          <cell r="P137">
            <v>1.1000000000000001</v>
          </cell>
          <cell r="Q137" t="str">
            <v>пластик</v>
          </cell>
          <cell r="U137" t="str">
            <v>-</v>
          </cell>
          <cell r="V137" t="str">
            <v>-</v>
          </cell>
          <cell r="W137" t="str">
            <v>-</v>
          </cell>
          <cell r="AA137" t="str">
            <v>-</v>
          </cell>
          <cell r="AB137" t="str">
            <v>-</v>
          </cell>
          <cell r="AC137" t="str">
            <v>-</v>
          </cell>
          <cell r="AD137" t="str">
            <v>-</v>
          </cell>
          <cell r="AH137" t="str">
            <v>ЮЛ - ООО "ЮграСвязьСервис"</v>
          </cell>
          <cell r="AL137" t="str">
            <v>ООО "ЮграСвязьСервис"</v>
          </cell>
        </row>
        <row r="138">
          <cell r="B138">
            <v>122</v>
          </cell>
          <cell r="C138" t="str">
            <v>ранее существовавшая до 01.01.2019</v>
          </cell>
          <cell r="D138">
            <v>44900</v>
          </cell>
          <cell r="E138" t="str">
            <v>затон Речного порта (АЗС №1 "Затон АО "Северречфлота")</v>
          </cell>
          <cell r="F138" t="str">
            <v>в рамках проведения инвентаризации 2022 года
не установлен</v>
          </cell>
          <cell r="G138" t="str">
            <v>60.973771</v>
          </cell>
          <cell r="H138" t="str">
            <v>69.015171</v>
          </cell>
          <cell r="I138" t="str">
            <v>в рамках инвентаризации 2022 года
не определена</v>
          </cell>
          <cell r="J138" t="str">
            <v>открытый</v>
          </cell>
          <cell r="K138" t="str">
            <v>бетонная плита</v>
          </cell>
          <cell r="L138">
            <v>6</v>
          </cell>
          <cell r="M138" t="str">
            <v>отсутствует</v>
          </cell>
          <cell r="N138" t="str">
            <v>отсутствует</v>
          </cell>
          <cell r="O138">
            <v>1</v>
          </cell>
          <cell r="P138">
            <v>1.1000000000000001</v>
          </cell>
          <cell r="Q138" t="str">
            <v>пластик</v>
          </cell>
          <cell r="U138" t="str">
            <v>-</v>
          </cell>
          <cell r="V138" t="str">
            <v>-</v>
          </cell>
          <cell r="W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H138" t="str">
            <v>ИП - Разбойникова И.В.</v>
          </cell>
          <cell r="AL138" t="str">
            <v>ИП Разбойникова И.В.</v>
          </cell>
        </row>
        <row r="139">
          <cell r="B139">
            <v>123</v>
          </cell>
          <cell r="C139" t="str">
            <v>ранее существовавшая до 01.01.2019</v>
          </cell>
          <cell r="D139">
            <v>45048</v>
          </cell>
          <cell r="E139" t="str">
            <v>Газовиков 19</v>
          </cell>
          <cell r="F139" t="str">
            <v>в рамках проведения инвентаризации 2022 года
не установлен</v>
          </cell>
          <cell r="G139" t="str">
            <v>61.018587</v>
          </cell>
          <cell r="H139" t="str">
            <v>69.071642</v>
          </cell>
          <cell r="I139" t="str">
            <v>в рамках инвентаризации 2022 года
не определена</v>
          </cell>
          <cell r="J139" t="str">
            <v>ограниченный</v>
          </cell>
          <cell r="K139" t="str">
            <v>бетонная плита</v>
          </cell>
          <cell r="L139">
            <v>6</v>
          </cell>
          <cell r="M139" t="str">
            <v>отсутствует</v>
          </cell>
          <cell r="N139" t="str">
            <v>есть</v>
          </cell>
          <cell r="O139">
            <v>1</v>
          </cell>
          <cell r="P139">
            <v>0.66</v>
          </cell>
          <cell r="Q139" t="str">
            <v>пластик</v>
          </cell>
          <cell r="U139" t="str">
            <v>-</v>
          </cell>
          <cell r="V139" t="str">
            <v>-</v>
          </cell>
          <cell r="W139" t="str">
            <v>-</v>
          </cell>
          <cell r="AA139" t="str">
            <v>-</v>
          </cell>
          <cell r="AB139" t="str">
            <v>-</v>
          </cell>
          <cell r="AC139" t="str">
            <v>-</v>
          </cell>
          <cell r="AD139" t="str">
            <v>-</v>
          </cell>
          <cell r="AH139" t="str">
            <v>ЮЛ - МП "Ханты-Мансийскгаз"</v>
          </cell>
          <cell r="AL139" t="str">
            <v>МП "Ханты-Мансийскгаз"</v>
          </cell>
        </row>
        <row r="140">
          <cell r="B140">
            <v>124</v>
          </cell>
          <cell r="C140" t="str">
            <v>ранее существовавшая до 01.01.2019</v>
          </cell>
          <cell r="D140">
            <v>44900</v>
          </cell>
          <cell r="E140" t="str">
            <v>Привольная 11</v>
          </cell>
          <cell r="F140" t="str">
            <v>в рамках проведения инвентаризации 2022 года
не установлен</v>
          </cell>
          <cell r="G140" t="str">
            <v>61.011272</v>
          </cell>
          <cell r="H140" t="str">
            <v>68.986691</v>
          </cell>
          <cell r="I140" t="str">
            <v>в рамках инвентаризации 2022 года
не определена</v>
          </cell>
          <cell r="J140" t="str">
            <v>ограниченный</v>
          </cell>
          <cell r="K140" t="str">
            <v>асфальт</v>
          </cell>
          <cell r="L140">
            <v>6</v>
          </cell>
          <cell r="M140" t="str">
            <v>отсутствует</v>
          </cell>
          <cell r="N140" t="str">
            <v>есть</v>
          </cell>
          <cell r="O140">
            <v>1</v>
          </cell>
          <cell r="P140">
            <v>1.1000000000000001</v>
          </cell>
          <cell r="Q140" t="str">
            <v>пластик</v>
          </cell>
          <cell r="U140" t="str">
            <v>-</v>
          </cell>
          <cell r="V140" t="str">
            <v>-</v>
          </cell>
          <cell r="W140" t="str">
            <v>-</v>
          </cell>
          <cell r="AA140" t="str">
            <v>-</v>
          </cell>
          <cell r="AB140" t="str">
            <v>-</v>
          </cell>
          <cell r="AC140" t="str">
            <v>-</v>
          </cell>
          <cell r="AD140" t="str">
            <v>-</v>
          </cell>
          <cell r="AH140" t="str">
            <v>ЮЛ - МП "Ханты-Мансийскгаз"</v>
          </cell>
          <cell r="AL140" t="str">
            <v>МП "Ханты-Мансийскгаз"</v>
          </cell>
        </row>
        <row r="141">
          <cell r="B141">
            <v>125</v>
          </cell>
          <cell r="C141">
            <v>44959</v>
          </cell>
          <cell r="D141">
            <v>44900</v>
          </cell>
          <cell r="E141" t="str">
            <v>Самаровская, 10</v>
          </cell>
          <cell r="F141" t="str">
            <v>в рамках проведения инвентаризации 2022 года
не установлен</v>
          </cell>
          <cell r="G141" t="str">
            <v>60.969958</v>
          </cell>
          <cell r="H141" t="str">
            <v>69.005137</v>
          </cell>
          <cell r="I141" t="str">
            <v>в рамках инвентаризации 2022 года
не определена</v>
          </cell>
          <cell r="J141" t="str">
            <v>открытый</v>
          </cell>
          <cell r="K141" t="str">
            <v>асфальтобетон</v>
          </cell>
          <cell r="L141">
            <v>24</v>
          </cell>
          <cell r="M141" t="str">
            <v>отсутствует</v>
          </cell>
          <cell r="N141" t="str">
            <v>отсутствует</v>
          </cell>
          <cell r="O141">
            <v>3</v>
          </cell>
          <cell r="P141">
            <v>5</v>
          </cell>
          <cell r="Q141" t="str">
            <v>пластик</v>
          </cell>
          <cell r="U141" t="str">
            <v>-</v>
          </cell>
          <cell r="V141" t="str">
            <v>-</v>
          </cell>
          <cell r="W141" t="str">
            <v>-</v>
          </cell>
          <cell r="AA141" t="str">
            <v>-</v>
          </cell>
          <cell r="AB141" t="str">
            <v>-</v>
          </cell>
          <cell r="AC141" t="str">
            <v>-</v>
          </cell>
          <cell r="AD141" t="str">
            <v>-</v>
          </cell>
          <cell r="AH141" t="str">
            <v>СП МКД</v>
          </cell>
          <cell r="AL141" t="str">
            <v>МКД по ул. Самаровская, 10</v>
          </cell>
        </row>
        <row r="142">
          <cell r="B142">
            <v>126</v>
          </cell>
          <cell r="C142" t="str">
            <v>ранее существовавшая до 01.01.2019</v>
          </cell>
          <cell r="D142">
            <v>44900</v>
          </cell>
          <cell r="E142" t="str">
            <v>Коминтерна 30</v>
          </cell>
          <cell r="F142" t="str">
            <v>в рамках проведения инвентаризации 2022 года
не установлен</v>
          </cell>
          <cell r="G142" t="str">
            <v>61.004057</v>
          </cell>
          <cell r="H142" t="str">
            <v>69.007282</v>
          </cell>
          <cell r="I142" t="str">
            <v>в рамках инвентаризации 2022 года
не определена</v>
          </cell>
          <cell r="J142" t="str">
            <v>открытый</v>
          </cell>
          <cell r="K142" t="str">
            <v>плитка</v>
          </cell>
          <cell r="L142">
            <v>8</v>
          </cell>
          <cell r="M142" t="str">
            <v>отсутствует</v>
          </cell>
          <cell r="N142" t="str">
            <v>отсутствует</v>
          </cell>
          <cell r="O142">
            <v>2</v>
          </cell>
          <cell r="P142">
            <v>1</v>
          </cell>
          <cell r="Q142" t="str">
            <v>металл</v>
          </cell>
          <cell r="U142" t="str">
            <v>-</v>
          </cell>
          <cell r="V142" t="str">
            <v>-</v>
          </cell>
          <cell r="W142" t="str">
            <v>-</v>
          </cell>
          <cell r="AA142" t="str">
            <v>-</v>
          </cell>
          <cell r="AB142" t="str">
            <v>-</v>
          </cell>
          <cell r="AC142" t="str">
            <v>-</v>
          </cell>
          <cell r="AD142" t="str">
            <v>-</v>
          </cell>
          <cell r="AH142" t="str">
            <v>ЮЛ - ООО "Парфюмер"</v>
          </cell>
          <cell r="AL142" t="str">
            <v>ООО "Парфюмер"</v>
          </cell>
        </row>
        <row r="143">
          <cell r="B143">
            <v>127</v>
          </cell>
          <cell r="C143" t="str">
            <v>ранее существовавшая до 01.01.2019</v>
          </cell>
          <cell r="D143">
            <v>44900</v>
          </cell>
          <cell r="E143" t="str">
            <v>Ермака 2</v>
          </cell>
          <cell r="F143" t="str">
            <v>в рамках проведения инвентаризации 2022 года
не установлен</v>
          </cell>
          <cell r="G143" t="str">
            <v>60.965914</v>
          </cell>
          <cell r="H143" t="str">
            <v>69.035409</v>
          </cell>
          <cell r="I143" t="str">
            <v>в рамках инвентаризации 2022 года
не определена</v>
          </cell>
          <cell r="J143" t="str">
            <v>открытый</v>
          </cell>
          <cell r="K143" t="str">
            <v>грунт</v>
          </cell>
          <cell r="L143">
            <v>6</v>
          </cell>
          <cell r="M143" t="str">
            <v>отсутствует</v>
          </cell>
          <cell r="N143" t="str">
            <v>отсутствует</v>
          </cell>
          <cell r="O143">
            <v>1</v>
          </cell>
          <cell r="P143">
            <v>1.1000000000000001</v>
          </cell>
          <cell r="Q143" t="str">
            <v>пластик</v>
          </cell>
          <cell r="U143" t="str">
            <v>-</v>
          </cell>
          <cell r="V143" t="str">
            <v>-</v>
          </cell>
          <cell r="W143" t="str">
            <v>-</v>
          </cell>
          <cell r="AA143" t="str">
            <v>-</v>
          </cell>
          <cell r="AB143" t="str">
            <v>-</v>
          </cell>
          <cell r="AC143" t="str">
            <v>-</v>
          </cell>
          <cell r="AD143" t="str">
            <v>-</v>
          </cell>
          <cell r="AH143" t="str">
            <v>ИП - Соломонов Н.А.</v>
          </cell>
          <cell r="AL143" t="str">
            <v>ИП Соломонов Н.А.</v>
          </cell>
        </row>
        <row r="144">
          <cell r="B144">
            <v>128</v>
          </cell>
          <cell r="C144" t="str">
            <v>ранее существовавшая до 01.01.2019</v>
          </cell>
          <cell r="D144">
            <v>44900</v>
          </cell>
          <cell r="E144" t="str">
            <v>Газовиков 11</v>
          </cell>
          <cell r="F144" t="str">
            <v>в рамках проведения инвентаризации 2022 года
не установлен</v>
          </cell>
          <cell r="G144" t="str">
            <v>61.016855</v>
          </cell>
          <cell r="H144" t="str">
            <v>69.069930</v>
          </cell>
          <cell r="I144" t="str">
            <v>в рамках инвентаризации 2022 года
не определена</v>
          </cell>
          <cell r="J144" t="str">
            <v>ограниченный</v>
          </cell>
          <cell r="K144" t="str">
            <v>грунт</v>
          </cell>
          <cell r="L144">
            <v>8</v>
          </cell>
          <cell r="M144" t="str">
            <v>отсутствует</v>
          </cell>
          <cell r="N144" t="str">
            <v>отсутствует</v>
          </cell>
          <cell r="O144">
            <v>2</v>
          </cell>
          <cell r="P144">
            <v>0.75</v>
          </cell>
          <cell r="Q144" t="str">
            <v>металл</v>
          </cell>
          <cell r="U144" t="str">
            <v>-</v>
          </cell>
          <cell r="V144" t="str">
            <v>-</v>
          </cell>
          <cell r="W144" t="str">
            <v>-</v>
          </cell>
          <cell r="AA144" t="str">
            <v>-</v>
          </cell>
          <cell r="AB144" t="str">
            <v>-</v>
          </cell>
          <cell r="AC144" t="str">
            <v>-</v>
          </cell>
          <cell r="AD144" t="str">
            <v>-</v>
          </cell>
          <cell r="AH144" t="str">
            <v>ЮЛ - ООО "Версо-Монолит"</v>
          </cell>
          <cell r="AL144" t="str">
            <v>ООО "Версо-Монолит"</v>
          </cell>
        </row>
        <row r="145">
          <cell r="B145">
            <v>129</v>
          </cell>
          <cell r="C145" t="str">
            <v>ранее существовавшая до 01.01.2019</v>
          </cell>
          <cell r="D145">
            <v>44900</v>
          </cell>
          <cell r="E145" t="str">
            <v>Красногвардейская 6</v>
          </cell>
          <cell r="F145" t="str">
            <v>в рамках проведения инвентаризации 2022 года
не установлен</v>
          </cell>
          <cell r="G145" t="str">
            <v>60.979647</v>
          </cell>
          <cell r="H145" t="str">
            <v>69.053765</v>
          </cell>
          <cell r="I145" t="str">
            <v>в рамках инвентаризации 2022 года
не определена</v>
          </cell>
          <cell r="J145" t="str">
            <v>открытый</v>
          </cell>
          <cell r="K145" t="str">
            <v>асфальт</v>
          </cell>
          <cell r="L145">
            <v>12</v>
          </cell>
          <cell r="M145" t="str">
            <v>отсутствует</v>
          </cell>
          <cell r="N145" t="str">
            <v>есть</v>
          </cell>
          <cell r="O145">
            <v>2</v>
          </cell>
          <cell r="P145">
            <v>1.1000000000000001</v>
          </cell>
          <cell r="Q145" t="str">
            <v>пластик</v>
          </cell>
          <cell r="U145">
            <v>1</v>
          </cell>
          <cell r="V145">
            <v>4</v>
          </cell>
          <cell r="W145" t="str">
            <v>отсек</v>
          </cell>
          <cell r="AA145" t="str">
            <v>-</v>
          </cell>
          <cell r="AB145" t="str">
            <v>-</v>
          </cell>
          <cell r="AC145" t="str">
            <v>-</v>
          </cell>
          <cell r="AD145" t="str">
            <v>-</v>
          </cell>
          <cell r="AH145" t="str">
            <v>СП МКД</v>
          </cell>
          <cell r="AL145" t="str">
            <v xml:space="preserve">МКД ул. Красногвардейская 6,10 </v>
          </cell>
        </row>
        <row r="146">
          <cell r="B146">
            <v>130</v>
          </cell>
          <cell r="C146">
            <v>44984</v>
          </cell>
          <cell r="D146">
            <v>44984</v>
          </cell>
          <cell r="E146" t="str">
            <v>Свободы 61</v>
          </cell>
          <cell r="F146" t="str">
            <v>в рамках проведения инвентаризации 2022 года
не установлен</v>
          </cell>
          <cell r="G146" t="str">
            <v xml:space="preserve">60.969907 </v>
          </cell>
          <cell r="H146" t="str">
            <v>69.042008</v>
          </cell>
          <cell r="I146" t="str">
            <v>в рамках инвентаризации 2022 года
не определена</v>
          </cell>
          <cell r="J146" t="str">
            <v>ограниченный</v>
          </cell>
          <cell r="K146" t="str">
            <v>бетонная плита</v>
          </cell>
          <cell r="L146">
            <v>4</v>
          </cell>
          <cell r="M146" t="str">
            <v>есть</v>
          </cell>
          <cell r="N146" t="str">
            <v>есть</v>
          </cell>
          <cell r="U146" t="str">
            <v>-</v>
          </cell>
          <cell r="V146" t="str">
            <v>-</v>
          </cell>
          <cell r="W146" t="str">
            <v>-</v>
          </cell>
          <cell r="AH146" t="str">
            <v>ЮЛ - ООО "Орбита"</v>
          </cell>
          <cell r="AL146" t="str">
            <v>ООО "Орбита"</v>
          </cell>
        </row>
        <row r="147">
          <cell r="B147">
            <v>131</v>
          </cell>
          <cell r="C147" t="str">
            <v>ранее существовавшая до 01.01.2019</v>
          </cell>
          <cell r="D147">
            <v>44900</v>
          </cell>
          <cell r="E147" t="str">
            <v>Тобольский тракт 3</v>
          </cell>
          <cell r="F147" t="str">
            <v>в рамках проведения инвентаризации 2022 года
не установлен</v>
          </cell>
          <cell r="G147" t="str">
            <v>61.027018</v>
          </cell>
          <cell r="H147" t="str">
            <v>69.118617</v>
          </cell>
          <cell r="I147" t="str">
            <v>в рамках инвентаризации 2022 года
не определена</v>
          </cell>
          <cell r="J147" t="str">
            <v>ограниченный частично</v>
          </cell>
          <cell r="K147" t="str">
            <v>асфальт</v>
          </cell>
          <cell r="L147">
            <v>6</v>
          </cell>
          <cell r="M147" t="str">
            <v>отсутствует</v>
          </cell>
          <cell r="N147" t="str">
            <v>отсутствует</v>
          </cell>
          <cell r="O147">
            <v>3</v>
          </cell>
          <cell r="P147">
            <v>1.1000000000000001</v>
          </cell>
          <cell r="Q147" t="str">
            <v>пластик</v>
          </cell>
          <cell r="U147" t="str">
            <v>-</v>
          </cell>
          <cell r="V147" t="str">
            <v>-</v>
          </cell>
          <cell r="W147" t="str">
            <v>-</v>
          </cell>
          <cell r="AA147" t="str">
            <v>-</v>
          </cell>
          <cell r="AB147" t="str">
            <v>-</v>
          </cell>
          <cell r="AC147" t="str">
            <v>-</v>
          </cell>
          <cell r="AD147" t="str">
            <v>-</v>
          </cell>
          <cell r="AH147" t="str">
            <v>ЮЛ - АО "Авиометтелеком Росгидромета"</v>
          </cell>
          <cell r="AL147" t="str">
            <v>АО "Авиометтелеком Росгидромета"</v>
          </cell>
        </row>
        <row r="148">
          <cell r="B148">
            <v>132</v>
          </cell>
          <cell r="C148" t="str">
            <v>ранее существовавшая до 01.01.2019</v>
          </cell>
          <cell r="D148">
            <v>44900</v>
          </cell>
          <cell r="E148" t="str">
            <v>Свободы 6</v>
          </cell>
          <cell r="F148" t="str">
            <v>в рамках проведения инвентаризации 2022 года
не установлен</v>
          </cell>
          <cell r="G148" t="str">
            <v>60.970730</v>
          </cell>
          <cell r="H148" t="str">
            <v>69.058823</v>
          </cell>
          <cell r="I148" t="str">
            <v>в рамках инвентаризации 2022 года
не определена</v>
          </cell>
          <cell r="J148" t="str">
            <v>открытый</v>
          </cell>
          <cell r="K148" t="str">
            <v>бетонная плита</v>
          </cell>
          <cell r="L148">
            <v>8</v>
          </cell>
          <cell r="M148" t="str">
            <v>отсутствует</v>
          </cell>
          <cell r="N148" t="str">
            <v>есть</v>
          </cell>
          <cell r="O148">
            <v>2</v>
          </cell>
          <cell r="P148">
            <v>1.1000000000000001</v>
          </cell>
          <cell r="Q148" t="str">
            <v>пластик</v>
          </cell>
          <cell r="U148" t="str">
            <v>-</v>
          </cell>
          <cell r="V148" t="str">
            <v>-</v>
          </cell>
          <cell r="W148" t="str">
            <v>-</v>
          </cell>
          <cell r="AA148" t="str">
            <v>пластик</v>
          </cell>
          <cell r="AB148">
            <v>1</v>
          </cell>
          <cell r="AC148">
            <v>1</v>
          </cell>
          <cell r="AD148" t="str">
            <v>металлическая сетка АО "РЭС-Сервис"</v>
          </cell>
          <cell r="AH148" t="str">
            <v>СП МКД</v>
          </cell>
          <cell r="AL148" t="str">
            <v>МКД по ул.Свободы, 6</v>
          </cell>
        </row>
        <row r="149">
          <cell r="B149">
            <v>133</v>
          </cell>
          <cell r="C149" t="str">
            <v>ранее существовавшая до 01.01.2019</v>
          </cell>
          <cell r="D149">
            <v>44900</v>
          </cell>
          <cell r="E149" t="str">
            <v>Свободы 61</v>
          </cell>
          <cell r="F149" t="str">
            <v>в рамках проведения инвентаризации 2022 года
не установлен</v>
          </cell>
          <cell r="G149" t="str">
            <v>60.970464</v>
          </cell>
          <cell r="H149" t="str">
            <v>69.041054</v>
          </cell>
          <cell r="I149" t="str">
            <v>в рамках инвентаризации 2022 года
не определена</v>
          </cell>
          <cell r="J149" t="str">
            <v>открытый</v>
          </cell>
          <cell r="K149" t="str">
            <v>бетонная плита</v>
          </cell>
          <cell r="L149">
            <v>12</v>
          </cell>
          <cell r="M149" t="str">
            <v>есть</v>
          </cell>
          <cell r="N149" t="str">
            <v>есть</v>
          </cell>
          <cell r="O149">
            <v>3</v>
          </cell>
          <cell r="P149">
            <v>1.1000000000000001</v>
          </cell>
          <cell r="Q149" t="str">
            <v>пластик</v>
          </cell>
          <cell r="U149" t="str">
            <v>-</v>
          </cell>
          <cell r="V149" t="str">
            <v>-</v>
          </cell>
          <cell r="W149" t="str">
            <v>-</v>
          </cell>
          <cell r="AA149" t="str">
            <v>пластик</v>
          </cell>
          <cell r="AB149">
            <v>1</v>
          </cell>
          <cell r="AC149">
            <v>1</v>
          </cell>
          <cell r="AD149" t="str">
            <v>металлическая сетка АО "РЭС-Сервис"</v>
          </cell>
          <cell r="AH149" t="str">
            <v>МО - Администрация города Ханты-Мансийска</v>
          </cell>
          <cell r="AL149" t="str">
            <v>МКД по ул. Свободы, 61</v>
          </cell>
        </row>
        <row r="150">
          <cell r="B150">
            <v>134</v>
          </cell>
          <cell r="C150" t="str">
            <v>ранее существовавшая до 01.01.2019</v>
          </cell>
          <cell r="D150">
            <v>44900</v>
          </cell>
          <cell r="E150" t="str">
            <v>Энгельса 35</v>
          </cell>
          <cell r="F150" t="str">
            <v>в рамках проведения инвентаризации 2022 года
не установлен</v>
          </cell>
          <cell r="G150" t="str">
            <v>61.006661</v>
          </cell>
          <cell r="H150" t="str">
            <v>69.003696</v>
          </cell>
          <cell r="I150" t="str">
            <v>в рамках инвентаризации 2022 года
не определена</v>
          </cell>
          <cell r="J150" t="str">
            <v>ограниченный</v>
          </cell>
          <cell r="K150" t="str">
            <v>бетонная плита</v>
          </cell>
          <cell r="L150">
            <v>8</v>
          </cell>
          <cell r="M150" t="str">
            <v>отсутствует</v>
          </cell>
          <cell r="N150" t="str">
            <v>отсутствует</v>
          </cell>
          <cell r="O150">
            <v>1</v>
          </cell>
          <cell r="P150">
            <v>0.75</v>
          </cell>
          <cell r="Q150" t="str">
            <v>металл</v>
          </cell>
          <cell r="U150" t="str">
            <v>-</v>
          </cell>
          <cell r="V150" t="str">
            <v>-</v>
          </cell>
          <cell r="W150" t="str">
            <v>-</v>
          </cell>
          <cell r="AA150" t="str">
            <v>-</v>
          </cell>
          <cell r="AB150" t="str">
            <v>-</v>
          </cell>
          <cell r="AC150" t="str">
            <v>-</v>
          </cell>
          <cell r="AD150" t="str">
            <v>-</v>
          </cell>
          <cell r="AH150" t="str">
            <v>ИП - Нигматуллин И.А.</v>
          </cell>
          <cell r="AL150" t="str">
            <v>ИП Нигматуллин И.А.</v>
          </cell>
        </row>
        <row r="151">
          <cell r="B151">
            <v>135</v>
          </cell>
          <cell r="C151" t="str">
            <v>ранее существовавшая до 01.01.2019</v>
          </cell>
          <cell r="D151">
            <v>44900</v>
          </cell>
          <cell r="E151" t="str">
            <v>Энтузиастов 5</v>
          </cell>
          <cell r="F151" t="str">
            <v>в рамках проведения инвентаризации 2022 года
не установлен</v>
          </cell>
          <cell r="G151" t="str">
            <v>61.011645</v>
          </cell>
          <cell r="H151" t="str">
            <v>69.039904</v>
          </cell>
          <cell r="I151" t="str">
            <v>в рамках инвентаризации 2022 года
не определена</v>
          </cell>
          <cell r="J151" t="str">
            <v>ограниченный</v>
          </cell>
          <cell r="K151" t="str">
            <v>мусороприёмная камера</v>
          </cell>
          <cell r="L151">
            <v>6</v>
          </cell>
          <cell r="M151" t="str">
            <v>отсутствует</v>
          </cell>
          <cell r="N151" t="str">
            <v>отсутствует</v>
          </cell>
          <cell r="O151">
            <v>1</v>
          </cell>
          <cell r="P151">
            <v>1.1000000000000001</v>
          </cell>
          <cell r="Q151" t="str">
            <v>пакетированный сбор</v>
          </cell>
          <cell r="U151" t="str">
            <v>-</v>
          </cell>
          <cell r="V151" t="str">
            <v>-</v>
          </cell>
          <cell r="W151" t="str">
            <v>-</v>
          </cell>
          <cell r="AA151" t="str">
            <v>-</v>
          </cell>
          <cell r="AB151" t="str">
            <v>-</v>
          </cell>
          <cell r="AC151" t="str">
            <v>-</v>
          </cell>
          <cell r="AD151" t="str">
            <v>-</v>
          </cell>
          <cell r="AH151" t="str">
            <v>ЮЛ - ООО "Блик"</v>
          </cell>
          <cell r="AL151" t="str">
            <v>ООО "Блик"</v>
          </cell>
        </row>
        <row r="152">
          <cell r="B152">
            <v>136</v>
          </cell>
          <cell r="C152" t="str">
            <v>ранее существовавшая до 01.01.2019</v>
          </cell>
          <cell r="D152">
            <v>44900</v>
          </cell>
          <cell r="E152" t="str">
            <v>Пионерская 14</v>
          </cell>
          <cell r="F152" t="str">
            <v>в рамках проведения инвентаризации 2022 года
не установлен</v>
          </cell>
          <cell r="G152" t="str">
            <v>61.003858</v>
          </cell>
          <cell r="H152" t="str">
            <v>69.006572</v>
          </cell>
          <cell r="I152" t="str">
            <v>в рамках инвентаризации 2022 года
не определена</v>
          </cell>
          <cell r="J152" t="str">
            <v>открытый</v>
          </cell>
          <cell r="K152" t="str">
            <v>бетонная плита</v>
          </cell>
          <cell r="L152">
            <v>8</v>
          </cell>
          <cell r="M152" t="str">
            <v>отсутствует</v>
          </cell>
          <cell r="N152" t="str">
            <v>отсутствует</v>
          </cell>
          <cell r="O152">
            <v>2</v>
          </cell>
          <cell r="P152">
            <v>0.75</v>
          </cell>
          <cell r="Q152" t="str">
            <v>металл</v>
          </cell>
          <cell r="U152" t="str">
            <v>-</v>
          </cell>
          <cell r="V152" t="str">
            <v>-</v>
          </cell>
          <cell r="W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D152" t="str">
            <v>-</v>
          </cell>
          <cell r="AH152" t="str">
            <v>ЮЛ - Фонд поддержки предпринимательства Югры "Мой бизнес"</v>
          </cell>
          <cell r="AL152" t="str">
            <v>Фонд поддержки предпринимательства Югры "Мой бизнес"</v>
          </cell>
        </row>
        <row r="153">
          <cell r="B153">
            <v>137</v>
          </cell>
          <cell r="C153">
            <v>45021</v>
          </cell>
          <cell r="D153">
            <v>45021</v>
          </cell>
          <cell r="E153" t="str">
            <v>Самаровская 6 корпус 2</v>
          </cell>
          <cell r="F153" t="str">
            <v>в рамках проведения инвентаризации 2022 года
не установлен</v>
          </cell>
          <cell r="G153" t="str">
            <v>60.968585</v>
          </cell>
          <cell r="H153" t="str">
            <v>69.007596</v>
          </cell>
          <cell r="I153" t="str">
            <v>в рамках инвентаризации 2022 года
не определена</v>
          </cell>
          <cell r="J153" t="str">
            <v>открытый</v>
          </cell>
          <cell r="K153" t="str">
            <v>асфальт</v>
          </cell>
          <cell r="L153">
            <v>15</v>
          </cell>
          <cell r="M153" t="str">
            <v>отсутствует</v>
          </cell>
          <cell r="N153" t="str">
            <v>отсутствует</v>
          </cell>
          <cell r="O153">
            <v>4</v>
          </cell>
          <cell r="P153">
            <v>3</v>
          </cell>
          <cell r="Q153" t="str">
            <v>пластик</v>
          </cell>
          <cell r="U153" t="str">
            <v>-</v>
          </cell>
          <cell r="V153" t="str">
            <v>-</v>
          </cell>
          <cell r="W153" t="str">
            <v>-</v>
          </cell>
          <cell r="AA153" t="str">
            <v>-</v>
          </cell>
          <cell r="AB153" t="str">
            <v>-</v>
          </cell>
          <cell r="AC153" t="str">
            <v>-</v>
          </cell>
          <cell r="AD153" t="str">
            <v>-</v>
          </cell>
          <cell r="AH153" t="str">
            <v>СП МКД</v>
          </cell>
          <cell r="AL153" t="str">
            <v>МКД по ул. Самаровская, 6 корпус 2</v>
          </cell>
        </row>
        <row r="154">
          <cell r="B154">
            <v>138</v>
          </cell>
          <cell r="C154" t="str">
            <v>ранее существовавшая до 01.01.2019</v>
          </cell>
          <cell r="D154">
            <v>44900</v>
          </cell>
          <cell r="E154" t="str">
            <v>Сосновый бор 21</v>
          </cell>
          <cell r="F154" t="str">
            <v>в рамках проведения инвентаризации 2022 года
не установлен</v>
          </cell>
          <cell r="G154" t="str">
            <v>61.026671</v>
          </cell>
          <cell r="H154" t="str">
            <v>69.155649</v>
          </cell>
          <cell r="I154" t="str">
            <v>в рамках инвентаризации 2022 года
не определена</v>
          </cell>
          <cell r="J154" t="str">
            <v>открытый</v>
          </cell>
          <cell r="K154" t="str">
            <v>бетонная плита</v>
          </cell>
          <cell r="L154">
            <v>6</v>
          </cell>
          <cell r="M154" t="str">
            <v>есть</v>
          </cell>
          <cell r="N154" t="str">
            <v>есть</v>
          </cell>
          <cell r="O154">
            <v>2</v>
          </cell>
          <cell r="P154">
            <v>1.1000000000000001</v>
          </cell>
          <cell r="Q154" t="str">
            <v>пластик</v>
          </cell>
          <cell r="U154" t="str">
            <v>-</v>
          </cell>
          <cell r="V154" t="str">
            <v>-</v>
          </cell>
          <cell r="W154" t="str">
            <v>-</v>
          </cell>
          <cell r="AA154" t="str">
            <v>-</v>
          </cell>
          <cell r="AB154" t="str">
            <v>-</v>
          </cell>
          <cell r="AC154" t="str">
            <v>-</v>
          </cell>
          <cell r="AD154" t="str">
            <v>-</v>
          </cell>
          <cell r="AH154" t="str">
            <v>в рамках проведения инвентаризации 2022 года
не установлен</v>
          </cell>
          <cell r="AL154" t="str">
            <v xml:space="preserve"> ИЖС по ул. Сосновый бор</v>
          </cell>
        </row>
        <row r="155">
          <cell r="B155">
            <v>139</v>
          </cell>
          <cell r="C155" t="str">
            <v>ранее существовавшая до 01.01.2019</v>
          </cell>
          <cell r="D155">
            <v>44900</v>
          </cell>
          <cell r="E155" t="str">
            <v>Привольная 9</v>
          </cell>
          <cell r="F155" t="str">
            <v>в рамках проведения инвентаризации 2022 года
не установлен</v>
          </cell>
          <cell r="G155" t="str">
            <v>61.009159</v>
          </cell>
          <cell r="H155" t="str">
            <v>68.988871</v>
          </cell>
          <cell r="I155" t="str">
            <v>в рамках инвентаризации 2022 года
не определена</v>
          </cell>
          <cell r="J155" t="str">
            <v>ограниченный</v>
          </cell>
          <cell r="K155" t="str">
            <v>грунт</v>
          </cell>
          <cell r="L155">
            <v>6</v>
          </cell>
          <cell r="M155" t="str">
            <v>отсутствует</v>
          </cell>
          <cell r="N155" t="str">
            <v>отсутствует</v>
          </cell>
          <cell r="O155">
            <v>1</v>
          </cell>
          <cell r="P155">
            <v>1.1000000000000001</v>
          </cell>
          <cell r="Q155" t="str">
            <v>пластик</v>
          </cell>
          <cell r="U155" t="str">
            <v>-</v>
          </cell>
          <cell r="V155" t="str">
            <v>-</v>
          </cell>
          <cell r="W155" t="str">
            <v>-</v>
          </cell>
          <cell r="AA155" t="str">
            <v>-</v>
          </cell>
          <cell r="AB155" t="str">
            <v>-</v>
          </cell>
          <cell r="AC155" t="str">
            <v>-</v>
          </cell>
          <cell r="AD155" t="str">
            <v>-</v>
          </cell>
          <cell r="AH155" t="str">
            <v>в рамках проведения инвентаризации 2022 года
не установлен</v>
          </cell>
          <cell r="AL155" t="str">
            <v>ООО "Альянсавтоснаб"</v>
          </cell>
        </row>
        <row r="156">
          <cell r="B156">
            <v>140</v>
          </cell>
          <cell r="C156" t="str">
            <v>ранее существовавшая до 01.01.2019</v>
          </cell>
          <cell r="D156">
            <v>44900</v>
          </cell>
          <cell r="E156" t="str">
            <v>Чехова 72</v>
          </cell>
          <cell r="F156" t="str">
            <v>в рамках проведения инвентаризации 2022 года
не установлен</v>
          </cell>
          <cell r="G156" t="str">
            <v>61.003800</v>
          </cell>
          <cell r="H156" t="str">
            <v>69.050671</v>
          </cell>
          <cell r="I156" t="str">
            <v>в рамках инвентаризации 2022 года
не определена</v>
          </cell>
          <cell r="J156" t="str">
            <v>открытый</v>
          </cell>
          <cell r="K156" t="str">
            <v>бетонная плита</v>
          </cell>
          <cell r="L156">
            <v>6</v>
          </cell>
          <cell r="M156" t="str">
            <v>отсутствует</v>
          </cell>
          <cell r="N156" t="str">
            <v>отсутствует</v>
          </cell>
          <cell r="O156">
            <v>1</v>
          </cell>
          <cell r="P156">
            <v>1.1000000000000001</v>
          </cell>
          <cell r="Q156" t="str">
            <v>пластик</v>
          </cell>
          <cell r="U156" t="str">
            <v>-</v>
          </cell>
          <cell r="V156" t="str">
            <v>-</v>
          </cell>
          <cell r="W156" t="str">
            <v>-</v>
          </cell>
          <cell r="AA156" t="str">
            <v>-</v>
          </cell>
          <cell r="AB156" t="str">
            <v>-</v>
          </cell>
          <cell r="AC156" t="str">
            <v>-</v>
          </cell>
          <cell r="AD156" t="str">
            <v>-</v>
          </cell>
          <cell r="AH156" t="str">
            <v>в рамках проведения инвентаризации 2022 года
не установлен</v>
          </cell>
          <cell r="AL156" t="str">
            <v>ООО "Ханты-МансийскСибторг"</v>
          </cell>
        </row>
        <row r="157">
          <cell r="B157">
            <v>141</v>
          </cell>
          <cell r="C157" t="str">
            <v>ранее существовавшая до 01.01.2019</v>
          </cell>
          <cell r="D157">
            <v>44900</v>
          </cell>
          <cell r="E157" t="str">
            <v>Сутормина 16а</v>
          </cell>
          <cell r="F157" t="str">
            <v>в рамках проведения инвентаризации 2022 года
не установлен</v>
          </cell>
          <cell r="G157" t="str">
            <v>60.983780</v>
          </cell>
          <cell r="H157" t="str">
            <v>69.058487</v>
          </cell>
          <cell r="I157" t="str">
            <v>в рамках инвентаризации 2022 года
не определена</v>
          </cell>
          <cell r="J157" t="str">
            <v>открытый</v>
          </cell>
          <cell r="K157" t="str">
            <v>бетонная плита</v>
          </cell>
          <cell r="L157">
            <v>6</v>
          </cell>
          <cell r="M157" t="str">
            <v>отсутствует</v>
          </cell>
          <cell r="N157" t="str">
            <v>отсутствует</v>
          </cell>
          <cell r="O157">
            <v>2</v>
          </cell>
          <cell r="P157">
            <v>0.75</v>
          </cell>
          <cell r="Q157" t="str">
            <v>металл</v>
          </cell>
          <cell r="U157" t="str">
            <v>-</v>
          </cell>
          <cell r="V157" t="str">
            <v>-</v>
          </cell>
          <cell r="W157" t="str">
            <v>-</v>
          </cell>
          <cell r="AA157" t="str">
            <v>-</v>
          </cell>
          <cell r="AB157" t="str">
            <v>-</v>
          </cell>
          <cell r="AC157" t="str">
            <v>-</v>
          </cell>
          <cell r="AD157" t="str">
            <v>-</v>
          </cell>
          <cell r="AH157" t="str">
            <v>в рамках проведения инвентаризации 2022 года
не установлен</v>
          </cell>
          <cell r="AL157" t="str">
            <v>ИП Харитошин А.А.</v>
          </cell>
        </row>
        <row r="158">
          <cell r="B158">
            <v>142</v>
          </cell>
          <cell r="C158" t="str">
            <v>ранее существовавшая до 01.01.2019</v>
          </cell>
          <cell r="D158">
            <v>44900</v>
          </cell>
          <cell r="E158" t="str">
            <v>Гагарина 116, 118/1</v>
          </cell>
          <cell r="F158" t="str">
            <v>в рамках проведения инвентаризации 2022 года
не установлен</v>
          </cell>
          <cell r="G158" t="str">
            <v>60.988170</v>
          </cell>
          <cell r="H158" t="str">
            <v>69.028891</v>
          </cell>
          <cell r="I158" t="str">
            <v>в рамках инвентаризации 2022 года
не определена</v>
          </cell>
          <cell r="J158" t="str">
            <v>открытый</v>
          </cell>
          <cell r="K158" t="str">
            <v>бетонная плита</v>
          </cell>
          <cell r="L158">
            <v>6</v>
          </cell>
          <cell r="M158" t="str">
            <v>есть</v>
          </cell>
          <cell r="N158" t="str">
            <v>есть</v>
          </cell>
          <cell r="O158">
            <v>1</v>
          </cell>
          <cell r="P158">
            <v>0.66</v>
          </cell>
          <cell r="Q158" t="str">
            <v>пластик</v>
          </cell>
          <cell r="U158" t="str">
            <v>-</v>
          </cell>
          <cell r="V158" t="str">
            <v>-</v>
          </cell>
          <cell r="W158" t="str">
            <v>-</v>
          </cell>
          <cell r="AA158" t="str">
            <v>-</v>
          </cell>
          <cell r="AB158" t="str">
            <v>-</v>
          </cell>
          <cell r="AC158" t="str">
            <v>-</v>
          </cell>
          <cell r="AD158" t="str">
            <v>-</v>
          </cell>
          <cell r="AH158" t="str">
            <v>в рамках проведения инвентаризации 2022 года
не установлен</v>
          </cell>
          <cell r="AL158" t="str">
            <v>ООО "Северные строительные технологии"; Коллегия адвокатов ХМАО-Югры</v>
          </cell>
        </row>
        <row r="159">
          <cell r="B159">
            <v>143</v>
          </cell>
          <cell r="C159" t="str">
            <v>ранее существовавшая до 01.01.2019</v>
          </cell>
          <cell r="D159">
            <v>44900</v>
          </cell>
          <cell r="E159" t="str">
            <v>Сутормина 14</v>
          </cell>
          <cell r="F159" t="str">
            <v>в рамках проведения инвентаризации 2022 года
не установлен</v>
          </cell>
          <cell r="G159" t="str">
            <v>60.984346</v>
          </cell>
          <cell r="H159" t="str">
            <v>69.062210</v>
          </cell>
          <cell r="I159" t="str">
            <v>в рамках инвентаризации 2022 года
не определена</v>
          </cell>
          <cell r="J159" t="str">
            <v>открытый</v>
          </cell>
          <cell r="K159" t="str">
            <v>бетонная плита</v>
          </cell>
          <cell r="L159">
            <v>8</v>
          </cell>
          <cell r="M159" t="str">
            <v>отсутствует</v>
          </cell>
          <cell r="N159" t="str">
            <v>отсутствует</v>
          </cell>
          <cell r="O159">
            <v>5</v>
          </cell>
          <cell r="P159">
            <v>1.1000000000000001</v>
          </cell>
          <cell r="Q159" t="str">
            <v>пластик</v>
          </cell>
          <cell r="U159" t="str">
            <v>-</v>
          </cell>
          <cell r="V159" t="str">
            <v>-</v>
          </cell>
          <cell r="W159" t="str">
            <v>-</v>
          </cell>
          <cell r="AA159" t="str">
            <v>-</v>
          </cell>
          <cell r="AB159" t="str">
            <v>-</v>
          </cell>
          <cell r="AC159" t="str">
            <v>-</v>
          </cell>
          <cell r="AD159" t="str">
            <v>-</v>
          </cell>
          <cell r="AH159" t="str">
            <v>в рамках проведения инвентаризации 2022 года
не установлен</v>
          </cell>
          <cell r="AL159" t="str">
            <v>АО "УК "Промышленные парки Югры", АО "Полярный кварц", ИП Устюгов СТО</v>
          </cell>
        </row>
        <row r="160">
          <cell r="B160">
            <v>144</v>
          </cell>
          <cell r="C160" t="str">
            <v>ранее существовавшая до 01.01.2019</v>
          </cell>
          <cell r="D160">
            <v>44900</v>
          </cell>
          <cell r="E160" t="str">
            <v>Чкалова 54</v>
          </cell>
          <cell r="F160" t="str">
            <v>в рамках проведения инвентаризации 2022 года
не установлен</v>
          </cell>
          <cell r="G160" t="str">
            <v>61.007611</v>
          </cell>
          <cell r="H160" t="str">
            <v>69.039428</v>
          </cell>
          <cell r="I160" t="str">
            <v>в рамках инвентаризации 2022 года
не определена</v>
          </cell>
          <cell r="J160" t="str">
            <v>открытый</v>
          </cell>
          <cell r="K160" t="str">
            <v>бетонная плита</v>
          </cell>
          <cell r="L160">
            <v>2</v>
          </cell>
          <cell r="M160" t="str">
            <v>отсутствует</v>
          </cell>
          <cell r="N160" t="str">
            <v>есть</v>
          </cell>
          <cell r="O160">
            <v>1</v>
          </cell>
          <cell r="P160">
            <v>0.66</v>
          </cell>
          <cell r="Q160" t="str">
            <v>пластик</v>
          </cell>
          <cell r="U160" t="str">
            <v>-</v>
          </cell>
          <cell r="V160" t="str">
            <v>-</v>
          </cell>
          <cell r="W160" t="str">
            <v>-</v>
          </cell>
          <cell r="AA160" t="str">
            <v>-</v>
          </cell>
          <cell r="AB160" t="str">
            <v>-</v>
          </cell>
          <cell r="AC160" t="str">
            <v>-</v>
          </cell>
          <cell r="AD160"/>
          <cell r="AH160" t="str">
            <v>в рамках проведения инвентаризации 2022 года
не установлен</v>
          </cell>
          <cell r="AL160" t="str">
            <v>КУ ХМАО-Югры "Самаровский лесхоз"</v>
          </cell>
        </row>
        <row r="161">
          <cell r="B161">
            <v>145</v>
          </cell>
          <cell r="C161">
            <v>45027</v>
          </cell>
          <cell r="D161">
            <v>45027</v>
          </cell>
          <cell r="E161" t="str">
            <v>Мира 89б</v>
          </cell>
          <cell r="F161" t="str">
            <v>в рамках проведения инвентаризации 2022 года
не установлен</v>
          </cell>
          <cell r="G161">
            <v>61.009369999999997</v>
          </cell>
          <cell r="H161">
            <v>69.054810000000003</v>
          </cell>
          <cell r="I161" t="str">
            <v>в рамках инвентаризации 2022 года
не определена</v>
          </cell>
          <cell r="J161" t="str">
            <v>ограниченный</v>
          </cell>
          <cell r="K161" t="str">
            <v>бетонная плита</v>
          </cell>
          <cell r="L161">
            <v>12</v>
          </cell>
          <cell r="M161" t="str">
            <v>есть</v>
          </cell>
          <cell r="N161" t="str">
            <v>есть</v>
          </cell>
          <cell r="O161">
            <v>1</v>
          </cell>
          <cell r="P161">
            <v>1.1000000000000001</v>
          </cell>
          <cell r="Q161" t="str">
            <v>пластик</v>
          </cell>
          <cell r="U161" t="str">
            <v>-</v>
          </cell>
          <cell r="V161" t="str">
            <v>-</v>
          </cell>
          <cell r="W161" t="str">
            <v>-</v>
          </cell>
          <cell r="AA161" t="str">
            <v>пластик</v>
          </cell>
          <cell r="AB161">
            <v>1</v>
          </cell>
          <cell r="AC161">
            <v>1.1000000000000001</v>
          </cell>
          <cell r="AD161" t="str">
            <v>пластик</v>
          </cell>
          <cell r="AH161" t="str">
            <v>ФЛ - Овчинников Степан Сергеевич</v>
          </cell>
          <cell r="AL161" t="str">
            <v>АО "Тандер"</v>
          </cell>
        </row>
        <row r="162">
          <cell r="B162">
            <v>146</v>
          </cell>
          <cell r="C162"/>
          <cell r="D162">
            <v>44900</v>
          </cell>
          <cell r="E162"/>
          <cell r="F162" t="str">
            <v>в рамках проведения инвентаризации 2022 года
не установлен</v>
          </cell>
          <cell r="G162"/>
          <cell r="H162"/>
          <cell r="I162" t="str">
            <v>в рамках инвентаризации 2022 года
не определена</v>
          </cell>
          <cell r="J162"/>
          <cell r="K162"/>
          <cell r="L162"/>
          <cell r="M162"/>
          <cell r="N162"/>
          <cell r="O162"/>
          <cell r="P162"/>
          <cell r="Q162"/>
          <cell r="U162"/>
          <cell r="V162"/>
          <cell r="W162"/>
          <cell r="AA162"/>
          <cell r="AB162"/>
          <cell r="AC162"/>
          <cell r="AD162"/>
          <cell r="AH162" t="str">
            <v>в рамках проведения инвентаризации 2022 года
не установлен</v>
          </cell>
          <cell r="AL162"/>
        </row>
        <row r="163">
          <cell r="B163">
            <v>147</v>
          </cell>
          <cell r="C163">
            <v>44015</v>
          </cell>
          <cell r="D163">
            <v>44900</v>
          </cell>
          <cell r="E163" t="str">
            <v>Комсомольская 58</v>
          </cell>
          <cell r="F163" t="str">
            <v>в рамках проведения инвентаризации 2022 года
не установлен</v>
          </cell>
          <cell r="G163" t="str">
            <v>61.008924</v>
          </cell>
          <cell r="H163" t="str">
            <v>69.026081</v>
          </cell>
          <cell r="I163" t="str">
            <v>в рамках инвентаризации 2022 года
не определена</v>
          </cell>
          <cell r="J163" t="str">
            <v>открытый</v>
          </cell>
          <cell r="K163" t="str">
            <v>контейнер заглубленного типа</v>
          </cell>
          <cell r="L163">
            <v>6</v>
          </cell>
          <cell r="M163" t="str">
            <v>отсутствует</v>
          </cell>
          <cell r="N163" t="str">
            <v>отсутствует</v>
          </cell>
          <cell r="O163">
            <v>2</v>
          </cell>
          <cell r="P163">
            <v>3</v>
          </cell>
          <cell r="Q163" t="str">
            <v>пластик</v>
          </cell>
          <cell r="U163" t="str">
            <v>-</v>
          </cell>
          <cell r="V163" t="str">
            <v>-</v>
          </cell>
          <cell r="W163" t="str">
            <v>-</v>
          </cell>
          <cell r="AA163" t="str">
            <v>-</v>
          </cell>
          <cell r="AB163" t="str">
            <v>-</v>
          </cell>
          <cell r="AC163" t="str">
            <v>-</v>
          </cell>
          <cell r="AD163" t="str">
            <v>-</v>
          </cell>
          <cell r="AH163" t="str">
            <v>в рамках проведения инвентаризации 2022 года
не установлен</v>
          </cell>
          <cell r="AL163" t="str">
            <v>МКД ул.Комсомольская, 58</v>
          </cell>
        </row>
        <row r="164">
          <cell r="B164">
            <v>148</v>
          </cell>
          <cell r="C164" t="str">
            <v>ранее существовавшая до 01.01.2019</v>
          </cell>
          <cell r="D164">
            <v>44900</v>
          </cell>
          <cell r="E164" t="str">
            <v>Лопарева 4</v>
          </cell>
          <cell r="F164" t="str">
            <v>в рамках проведения инвентаризации 2022 года
не установлен</v>
          </cell>
          <cell r="G164" t="str">
            <v>61.005251</v>
          </cell>
          <cell r="H164" t="str">
            <v>69.030167</v>
          </cell>
          <cell r="I164" t="str">
            <v>в рамках инвентаризации 2022 года
не определена</v>
          </cell>
          <cell r="J164" t="str">
            <v>ограниченный</v>
          </cell>
          <cell r="K164" t="str">
            <v>бетонная плита</v>
          </cell>
          <cell r="L164">
            <v>12</v>
          </cell>
          <cell r="M164" t="str">
            <v>отсутствует</v>
          </cell>
          <cell r="N164" t="str">
            <v>есть</v>
          </cell>
          <cell r="O164">
            <v>2</v>
          </cell>
          <cell r="P164">
            <v>0.75</v>
          </cell>
          <cell r="Q164" t="str">
            <v>металл</v>
          </cell>
          <cell r="U164" t="str">
            <v>-</v>
          </cell>
          <cell r="V164" t="str">
            <v>-</v>
          </cell>
          <cell r="W164" t="str">
            <v>-</v>
          </cell>
          <cell r="AA164" t="str">
            <v>-</v>
          </cell>
          <cell r="AB164" t="str">
            <v>-</v>
          </cell>
          <cell r="AC164" t="str">
            <v>-</v>
          </cell>
          <cell r="AD164" t="str">
            <v>-</v>
          </cell>
          <cell r="AH164" t="str">
            <v>в рамках проведения инвентаризации 2022 года
не установлен</v>
          </cell>
          <cell r="AL164" t="str">
            <v>АО "Югорский кинопрокат"</v>
          </cell>
        </row>
        <row r="165">
          <cell r="B165">
            <v>149</v>
          </cell>
          <cell r="C165" t="str">
            <v>ранее существовавшая до 01.01.2019</v>
          </cell>
          <cell r="D165">
            <v>44900</v>
          </cell>
          <cell r="E165" t="str">
            <v>Мира 22</v>
          </cell>
          <cell r="F165" t="str">
            <v>в рамках проведения инвентаризации 2022 года
не установлен</v>
          </cell>
          <cell r="G165" t="str">
            <v xml:space="preserve">61.006403 </v>
          </cell>
          <cell r="H165" t="str">
            <v>69.025747</v>
          </cell>
          <cell r="I165" t="str">
            <v>в рамках инвентаризации 2022 года
не определена</v>
          </cell>
          <cell r="J165" t="str">
            <v>ограниченный</v>
          </cell>
          <cell r="K165" t="str">
            <v>бетонная плита</v>
          </cell>
          <cell r="L165">
            <v>8</v>
          </cell>
          <cell r="M165" t="str">
            <v>отсутствует</v>
          </cell>
          <cell r="N165" t="str">
            <v>есть</v>
          </cell>
          <cell r="O165">
            <v>1</v>
          </cell>
          <cell r="P165">
            <v>1</v>
          </cell>
          <cell r="Q165" t="str">
            <v>металл</v>
          </cell>
          <cell r="U165" t="str">
            <v>-</v>
          </cell>
          <cell r="V165" t="str">
            <v>-</v>
          </cell>
          <cell r="W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H165" t="str">
            <v>в рамках проведения инвентаризации 2022 года
не установлен</v>
          </cell>
          <cell r="AL165" t="str">
            <v>КТЦ "Югра-Классик"</v>
          </cell>
        </row>
        <row r="166">
          <cell r="B166">
            <v>150</v>
          </cell>
          <cell r="C166" t="str">
            <v>ранее существовавшая до 01.01.2019</v>
          </cell>
          <cell r="D166">
            <v>44900</v>
          </cell>
          <cell r="E166" t="str">
            <v>Доронина 3</v>
          </cell>
          <cell r="F166" t="str">
            <v>в рамках проведения инвентаризации 2022 года
не установлен</v>
          </cell>
          <cell r="G166" t="str">
            <v>61.005735</v>
          </cell>
          <cell r="H166" t="str">
            <v>69.036699</v>
          </cell>
          <cell r="I166" t="str">
            <v>в рамках инвентаризации 2022 года
не определена</v>
          </cell>
          <cell r="J166" t="str">
            <v>ограниченный частично</v>
          </cell>
          <cell r="K166" t="str">
            <v>асфальт</v>
          </cell>
          <cell r="L166">
            <v>6</v>
          </cell>
          <cell r="M166" t="str">
            <v>отсутствует</v>
          </cell>
          <cell r="N166" t="str">
            <v>отсутствует</v>
          </cell>
          <cell r="O166">
            <v>1</v>
          </cell>
          <cell r="P166">
            <v>1.1000000000000001</v>
          </cell>
          <cell r="Q166" t="str">
            <v>пластик</v>
          </cell>
          <cell r="U166" t="str">
            <v>-</v>
          </cell>
          <cell r="V166" t="str">
            <v>-</v>
          </cell>
          <cell r="W166" t="str">
            <v>-</v>
          </cell>
          <cell r="AA166" t="str">
            <v>-</v>
          </cell>
          <cell r="AB166" t="str">
            <v>-</v>
          </cell>
          <cell r="AC166" t="str">
            <v>-</v>
          </cell>
          <cell r="AD166" t="str">
            <v>-</v>
          </cell>
          <cell r="AH166" t="str">
            <v>в рамках проведения инвентаризации 2022 года
не установлен</v>
          </cell>
          <cell r="AL166" t="str">
            <v>ИП Белашов А.А.</v>
          </cell>
        </row>
        <row r="167">
          <cell r="B167">
            <v>151</v>
          </cell>
          <cell r="C167"/>
          <cell r="D167">
            <v>44900</v>
          </cell>
          <cell r="E167"/>
          <cell r="F167" t="str">
            <v>в рамках проведения инвентаризации 2022 года
не установлен</v>
          </cell>
          <cell r="G167"/>
          <cell r="H167"/>
          <cell r="I167" t="str">
            <v>в рамках инвентаризации 2022 года
не определена</v>
          </cell>
          <cell r="J167"/>
          <cell r="K167"/>
          <cell r="L167"/>
          <cell r="M167"/>
          <cell r="N167"/>
          <cell r="O167"/>
          <cell r="P167"/>
          <cell r="Q167"/>
          <cell r="U167"/>
          <cell r="V167"/>
          <cell r="W167"/>
          <cell r="AA167"/>
          <cell r="AB167"/>
          <cell r="AC167"/>
          <cell r="AD167"/>
          <cell r="AH167" t="str">
            <v>в рамках проведения инвентаризации 2022 года
не установлен</v>
          </cell>
          <cell r="AL167"/>
        </row>
        <row r="168">
          <cell r="B168">
            <v>152</v>
          </cell>
          <cell r="C168"/>
          <cell r="D168">
            <v>44900</v>
          </cell>
          <cell r="E168"/>
          <cell r="F168" t="str">
            <v>в рамках проведения инвентаризации 2022 года
не установлен</v>
          </cell>
          <cell r="G168"/>
          <cell r="H168"/>
          <cell r="I168" t="str">
            <v>в рамках инвентаризации 2022 года
не определена</v>
          </cell>
          <cell r="J168"/>
          <cell r="K168"/>
          <cell r="L168"/>
          <cell r="M168"/>
          <cell r="N168"/>
          <cell r="O168"/>
          <cell r="P168"/>
          <cell r="Q168"/>
          <cell r="U168"/>
          <cell r="V168"/>
          <cell r="W168"/>
          <cell r="AA168"/>
          <cell r="AB168"/>
          <cell r="AC168"/>
          <cell r="AD168"/>
          <cell r="AH168" t="str">
            <v>в рамках проведения инвентаризации 2022 года
не установлен</v>
          </cell>
          <cell r="AL168"/>
        </row>
        <row r="169">
          <cell r="B169">
            <v>153</v>
          </cell>
          <cell r="C169" t="str">
            <v>ранее существовавшая до 01.01.2019</v>
          </cell>
          <cell r="D169">
            <v>44900</v>
          </cell>
          <cell r="E169" t="str">
            <v xml:space="preserve">Объездная 29 (КТК "Археопарк") </v>
          </cell>
          <cell r="F169" t="str">
            <v>в рамках проведения инвентаризации 2022 года
не установлен</v>
          </cell>
          <cell r="G169" t="str">
            <v>60.97922</v>
          </cell>
          <cell r="H169" t="str">
            <v>69.00813</v>
          </cell>
          <cell r="I169" t="str">
            <v>в рамках инвентаризации 2022 года
не определена</v>
          </cell>
          <cell r="J169" t="str">
            <v>открытый</v>
          </cell>
          <cell r="K169" t="str">
            <v>асфальт</v>
          </cell>
          <cell r="L169">
            <v>6</v>
          </cell>
          <cell r="M169" t="str">
            <v>отсутствует</v>
          </cell>
          <cell r="N169" t="str">
            <v>отсутствует</v>
          </cell>
          <cell r="O169">
            <v>2</v>
          </cell>
          <cell r="P169">
            <v>1.1000000000000001</v>
          </cell>
          <cell r="Q169" t="str">
            <v>пластик</v>
          </cell>
          <cell r="U169" t="str">
            <v>-</v>
          </cell>
          <cell r="V169" t="str">
            <v>-</v>
          </cell>
          <cell r="W169" t="str">
            <v>-</v>
          </cell>
          <cell r="AA169" t="str">
            <v>-</v>
          </cell>
          <cell r="AB169" t="str">
            <v>-</v>
          </cell>
          <cell r="AC169" t="str">
            <v>-</v>
          </cell>
          <cell r="AD169" t="str">
            <v>-</v>
          </cell>
          <cell r="AH169" t="str">
            <v>в рамках проведения инвентаризации 2022 года
не установлен</v>
          </cell>
          <cell r="AL169" t="str">
            <v>КТК "Археопарк"</v>
          </cell>
        </row>
        <row r="170">
          <cell r="B170">
            <v>154</v>
          </cell>
          <cell r="C170" t="str">
            <v>ранее существовавшая до 01.01.2019</v>
          </cell>
          <cell r="D170">
            <v>44900</v>
          </cell>
          <cell r="E170" t="str">
            <v>Тобольский  тракт Федеральной трассы «Р-404 «Тюмень – Тобольск – Ханты-Мансийск» (район СУ-967) между СОНТ «Ветеран» и СНТ  СН «Наука».</v>
          </cell>
          <cell r="F170" t="str">
            <v>в рамках проведения инвентаризации 2022 года
не установлен</v>
          </cell>
          <cell r="G170" t="str">
            <v>61.032770</v>
          </cell>
          <cell r="H170" t="str">
            <v>69.152868</v>
          </cell>
          <cell r="I170" t="str">
            <v>в рамках инвентаризации 2022 года
не определена</v>
          </cell>
          <cell r="J170" t="str">
            <v>открытый</v>
          </cell>
          <cell r="K170" t="str">
            <v>грунт</v>
          </cell>
          <cell r="L170">
            <v>48</v>
          </cell>
          <cell r="M170" t="str">
            <v>отсутствует</v>
          </cell>
          <cell r="N170" t="str">
            <v>отсутствует</v>
          </cell>
          <cell r="O170">
            <v>9</v>
          </cell>
          <cell r="P170">
            <v>1.1000000000000001</v>
          </cell>
          <cell r="Q170" t="str">
            <v>пластик</v>
          </cell>
          <cell r="U170">
            <v>1</v>
          </cell>
          <cell r="V170">
            <v>8</v>
          </cell>
          <cell r="W170" t="str">
            <v>бункер-накопитель</v>
          </cell>
          <cell r="AA170" t="str">
            <v>-</v>
          </cell>
          <cell r="AB170" t="str">
            <v>-</v>
          </cell>
          <cell r="AC170" t="str">
            <v>-</v>
          </cell>
          <cell r="AD170" t="str">
            <v>-</v>
          </cell>
          <cell r="AH170" t="str">
            <v>в рамках проведения инвентаризации 2022 года
не установлен</v>
          </cell>
          <cell r="AL170" t="str">
            <v xml:space="preserve">члены СНТ СН "Наука",  СОНТ «Ветеран» </v>
          </cell>
        </row>
        <row r="171">
          <cell r="B171">
            <v>155</v>
          </cell>
          <cell r="C171">
            <v>43557</v>
          </cell>
          <cell r="D171">
            <v>44900</v>
          </cell>
          <cell r="E171" t="str">
            <v>Тобольский тракт 15 (Восточное кладбище), площадка 1</v>
          </cell>
          <cell r="F171" t="str">
            <v>в рамках проведения инвентаризации 2022 года
не установлен</v>
          </cell>
          <cell r="G171" t="str">
            <v>61.040446</v>
          </cell>
          <cell r="H171" t="str">
            <v>69.175788</v>
          </cell>
          <cell r="I171" t="str">
            <v>в рамках инвентаризации 2022 года
не определена</v>
          </cell>
          <cell r="J171" t="str">
            <v>ограниченный частично</v>
          </cell>
          <cell r="K171" t="str">
            <v>дорожная плита</v>
          </cell>
          <cell r="L171">
            <v>6</v>
          </cell>
          <cell r="M171" t="str">
            <v>отсутствует</v>
          </cell>
          <cell r="N171" t="str">
            <v>есть</v>
          </cell>
          <cell r="O171">
            <v>1</v>
          </cell>
          <cell r="P171">
            <v>1.1000000000000001</v>
          </cell>
          <cell r="Q171" t="str">
            <v>пластик</v>
          </cell>
          <cell r="U171" t="str">
            <v>-</v>
          </cell>
          <cell r="V171" t="str">
            <v>-</v>
          </cell>
          <cell r="W171" t="str">
            <v>-</v>
          </cell>
          <cell r="AA171" t="str">
            <v>-</v>
          </cell>
          <cell r="AB171" t="str">
            <v>-</v>
          </cell>
          <cell r="AC171" t="str">
            <v>-</v>
          </cell>
          <cell r="AD171" t="str">
            <v>-</v>
          </cell>
          <cell r="AH171" t="str">
            <v>в рамках проведения инвентаризации 2022 года
не установлен</v>
          </cell>
          <cell r="AL171" t="str">
            <v>МБУ "Ритуальные услуги"</v>
          </cell>
        </row>
        <row r="172">
          <cell r="B172">
            <v>156</v>
          </cell>
          <cell r="C172">
            <v>43557</v>
          </cell>
          <cell r="D172">
            <v>44900</v>
          </cell>
          <cell r="E172" t="str">
            <v>Тобольский тракт 15 (Восточное кладбище), площадка 2</v>
          </cell>
          <cell r="F172" t="str">
            <v>в рамках проведения инвентаризации 2022 года
не установлен</v>
          </cell>
          <cell r="G172" t="str">
            <v>61.040583</v>
          </cell>
          <cell r="H172" t="str">
            <v>69.175597</v>
          </cell>
          <cell r="I172" t="str">
            <v>в рамках инвентаризации 2022 года
не определена</v>
          </cell>
          <cell r="J172" t="str">
            <v>ограниченный частично</v>
          </cell>
          <cell r="K172" t="str">
            <v>дорожная плита</v>
          </cell>
          <cell r="L172">
            <v>6</v>
          </cell>
          <cell r="M172" t="str">
            <v>отсутствует</v>
          </cell>
          <cell r="N172" t="str">
            <v>есть</v>
          </cell>
          <cell r="O172">
            <v>1</v>
          </cell>
          <cell r="P172">
            <v>1.1000000000000001</v>
          </cell>
          <cell r="Q172" t="str">
            <v>пластик</v>
          </cell>
          <cell r="U172" t="str">
            <v>-</v>
          </cell>
          <cell r="V172" t="str">
            <v>-</v>
          </cell>
          <cell r="W172" t="str">
            <v>-</v>
          </cell>
          <cell r="AA172" t="str">
            <v>-</v>
          </cell>
          <cell r="AB172" t="str">
            <v>-</v>
          </cell>
          <cell r="AC172" t="str">
            <v>-</v>
          </cell>
          <cell r="AD172" t="str">
            <v>-</v>
          </cell>
          <cell r="AH172" t="str">
            <v>в рамках проведения инвентаризации 2022 года
не установлен</v>
          </cell>
          <cell r="AL172" t="str">
            <v>МБУ "Ритуальные услуги"</v>
          </cell>
        </row>
        <row r="173">
          <cell r="B173">
            <v>157</v>
          </cell>
          <cell r="C173">
            <v>43557</v>
          </cell>
          <cell r="D173">
            <v>44900</v>
          </cell>
          <cell r="E173" t="str">
            <v>Тобольский тракт 15 (Восточное кладбище), площадка 3</v>
          </cell>
          <cell r="F173" t="str">
            <v>в рамках проведения инвентаризации 2022 года
не установлен</v>
          </cell>
          <cell r="G173" t="str">
            <v>61.039707</v>
          </cell>
          <cell r="H173" t="str">
            <v>69.173103</v>
          </cell>
          <cell r="I173" t="str">
            <v>в рамках инвентаризации 2022 года
не определена</v>
          </cell>
          <cell r="J173" t="str">
            <v>ограниченный частично</v>
          </cell>
          <cell r="K173" t="str">
            <v>дорожная плита</v>
          </cell>
          <cell r="L173">
            <v>6</v>
          </cell>
          <cell r="M173" t="str">
            <v>отсутствует</v>
          </cell>
          <cell r="N173" t="str">
            <v>есть</v>
          </cell>
          <cell r="O173">
            <v>1</v>
          </cell>
          <cell r="P173">
            <v>1.1000000000000001</v>
          </cell>
          <cell r="Q173" t="str">
            <v>пластик</v>
          </cell>
          <cell r="U173" t="str">
            <v>-</v>
          </cell>
          <cell r="V173" t="str">
            <v>-</v>
          </cell>
          <cell r="W173" t="str">
            <v>-</v>
          </cell>
          <cell r="AA173" t="str">
            <v>-</v>
          </cell>
          <cell r="AB173" t="str">
            <v>-</v>
          </cell>
          <cell r="AC173" t="str">
            <v>-</v>
          </cell>
          <cell r="AD173" t="str">
            <v>-</v>
          </cell>
          <cell r="AH173" t="str">
            <v>в рамках проведения инвентаризации 2022 года
не установлен</v>
          </cell>
          <cell r="AL173" t="str">
            <v>МБУ "Ритуальные услуги"</v>
          </cell>
        </row>
        <row r="174">
          <cell r="B174">
            <v>158</v>
          </cell>
          <cell r="C174">
            <v>43557</v>
          </cell>
          <cell r="D174">
            <v>44900</v>
          </cell>
          <cell r="E174" t="str">
            <v>Тобольский тракт 15 (Восточное кладбище), площадка 4</v>
          </cell>
          <cell r="F174" t="str">
            <v>в рамках проведения инвентаризации 2022 года
не установлен</v>
          </cell>
          <cell r="G174" t="str">
            <v>61.039865</v>
          </cell>
          <cell r="H174" t="str">
            <v>69.172089</v>
          </cell>
          <cell r="I174" t="str">
            <v>в рамках инвентаризации 2022 года
не определена</v>
          </cell>
          <cell r="J174" t="str">
            <v>ограниченный частично</v>
          </cell>
          <cell r="K174" t="str">
            <v>дорожная плита</v>
          </cell>
          <cell r="L174">
            <v>6</v>
          </cell>
          <cell r="M174" t="str">
            <v>отсутствует</v>
          </cell>
          <cell r="N174" t="str">
            <v>есть</v>
          </cell>
          <cell r="O174">
            <v>1</v>
          </cell>
          <cell r="P174">
            <v>1.1000000000000001</v>
          </cell>
          <cell r="Q174" t="str">
            <v>пластик</v>
          </cell>
          <cell r="U174" t="str">
            <v>-</v>
          </cell>
          <cell r="V174" t="str">
            <v>-</v>
          </cell>
          <cell r="W174" t="str">
            <v>-</v>
          </cell>
          <cell r="AA174" t="str">
            <v>-</v>
          </cell>
          <cell r="AB174" t="str">
            <v>-</v>
          </cell>
          <cell r="AC174" t="str">
            <v>-</v>
          </cell>
          <cell r="AD174" t="str">
            <v>-</v>
          </cell>
          <cell r="AH174" t="str">
            <v>в рамках проведения инвентаризации 2022 года
не установлен</v>
          </cell>
          <cell r="AL174" t="str">
            <v>МБУ "Ритуальные услуги"</v>
          </cell>
        </row>
        <row r="175">
          <cell r="B175">
            <v>159</v>
          </cell>
          <cell r="C175">
            <v>43557</v>
          </cell>
          <cell r="D175">
            <v>44900</v>
          </cell>
          <cell r="E175" t="str">
            <v>Тобольский тракт 15 (Восточное кладбище), площадка 5</v>
          </cell>
          <cell r="F175" t="str">
            <v>в рамках проведения инвентаризации 2022 года
не установлен</v>
          </cell>
          <cell r="G175" t="str">
            <v>61.040822</v>
          </cell>
          <cell r="H175" t="str">
            <v>69.1755570</v>
          </cell>
          <cell r="I175" t="str">
            <v>в рамках инвентаризации 2022 года
не определена</v>
          </cell>
          <cell r="J175" t="str">
            <v>ограниченный частично</v>
          </cell>
          <cell r="K175" t="str">
            <v>дорожная плита</v>
          </cell>
          <cell r="L175">
            <v>6</v>
          </cell>
          <cell r="M175" t="str">
            <v>отсутствует</v>
          </cell>
          <cell r="N175" t="str">
            <v>есть</v>
          </cell>
          <cell r="O175">
            <v>1</v>
          </cell>
          <cell r="P175">
            <v>1.1000000000000001</v>
          </cell>
          <cell r="Q175" t="str">
            <v>пластик</v>
          </cell>
          <cell r="U175" t="str">
            <v>-</v>
          </cell>
          <cell r="V175" t="str">
            <v>-</v>
          </cell>
          <cell r="W175" t="str">
            <v>-</v>
          </cell>
          <cell r="AA175" t="str">
            <v>-</v>
          </cell>
          <cell r="AB175" t="str">
            <v>-</v>
          </cell>
          <cell r="AC175" t="str">
            <v>-</v>
          </cell>
          <cell r="AD175" t="str">
            <v>-</v>
          </cell>
          <cell r="AH175" t="str">
            <v>в рамках проведения инвентаризации 2022 года
не установлен</v>
          </cell>
          <cell r="AL175" t="str">
            <v>МБУ "Ритуальные услуги"</v>
          </cell>
        </row>
        <row r="176">
          <cell r="B176">
            <v>160</v>
          </cell>
          <cell r="C176">
            <v>43557</v>
          </cell>
          <cell r="D176">
            <v>44900</v>
          </cell>
          <cell r="E176" t="str">
            <v>Тобольский тракт 15 (Восточное кладбище), площадка 6</v>
          </cell>
          <cell r="F176" t="str">
            <v>в рамках проведения инвентаризации 2022 года
не установлен</v>
          </cell>
          <cell r="G176" t="str">
            <v>61.040177</v>
          </cell>
          <cell r="H176" t="str">
            <v>69.171719</v>
          </cell>
          <cell r="I176" t="str">
            <v>в рамках инвентаризации 2022 года
не определена</v>
          </cell>
          <cell r="J176" t="str">
            <v>ограниченный частично</v>
          </cell>
          <cell r="K176" t="str">
            <v>дорожная плита</v>
          </cell>
          <cell r="L176">
            <v>6</v>
          </cell>
          <cell r="M176" t="str">
            <v>отсутствует</v>
          </cell>
          <cell r="N176" t="str">
            <v>есть</v>
          </cell>
          <cell r="O176">
            <v>1</v>
          </cell>
          <cell r="P176">
            <v>1.1000000000000001</v>
          </cell>
          <cell r="Q176" t="str">
            <v>пластик</v>
          </cell>
          <cell r="U176" t="str">
            <v>-</v>
          </cell>
          <cell r="V176" t="str">
            <v>-</v>
          </cell>
          <cell r="W176" t="str">
            <v>-</v>
          </cell>
          <cell r="AA176" t="str">
            <v>-</v>
          </cell>
          <cell r="AB176" t="str">
            <v>-</v>
          </cell>
          <cell r="AC176" t="str">
            <v>-</v>
          </cell>
          <cell r="AD176" t="str">
            <v>-</v>
          </cell>
          <cell r="AH176" t="str">
            <v>в рамках проведения инвентаризации 2022 года
не установлен</v>
          </cell>
          <cell r="AL176" t="str">
            <v>МБУ "Ритуальные услуги"</v>
          </cell>
        </row>
        <row r="177">
          <cell r="B177">
            <v>161</v>
          </cell>
          <cell r="C177">
            <v>43557</v>
          </cell>
          <cell r="D177">
            <v>44900</v>
          </cell>
          <cell r="E177" t="str">
            <v>Тобольский тракт 15 (Восточное кладбище), площадка 7</v>
          </cell>
          <cell r="F177" t="str">
            <v>в рамках проведения инвентаризации 2022 года
не установлен</v>
          </cell>
          <cell r="G177" t="str">
            <v>61.041230</v>
          </cell>
          <cell r="H177" t="str">
            <v>69.175586</v>
          </cell>
          <cell r="I177" t="str">
            <v>в рамках инвентаризации 2022 года
не определена</v>
          </cell>
          <cell r="J177" t="str">
            <v>ограниченный частично</v>
          </cell>
          <cell r="K177" t="str">
            <v>дорожная плита</v>
          </cell>
          <cell r="L177">
            <v>6</v>
          </cell>
          <cell r="M177" t="str">
            <v>отсутствует</v>
          </cell>
          <cell r="N177" t="str">
            <v>есть</v>
          </cell>
          <cell r="O177">
            <v>1</v>
          </cell>
          <cell r="P177">
            <v>1.1000000000000001</v>
          </cell>
          <cell r="Q177" t="str">
            <v>пластик</v>
          </cell>
          <cell r="U177" t="str">
            <v>-</v>
          </cell>
          <cell r="V177" t="str">
            <v>-</v>
          </cell>
          <cell r="W177" t="str">
            <v>-</v>
          </cell>
          <cell r="AA177" t="str">
            <v>-</v>
          </cell>
          <cell r="AB177" t="str">
            <v>-</v>
          </cell>
          <cell r="AC177" t="str">
            <v>-</v>
          </cell>
          <cell r="AD177" t="str">
            <v>-</v>
          </cell>
          <cell r="AH177" t="str">
            <v>в рамках проведения инвентаризации 2022 года
не установлен</v>
          </cell>
          <cell r="AL177" t="str">
            <v>МБУ "Ритуальные услуги"</v>
          </cell>
        </row>
        <row r="178">
          <cell r="B178">
            <v>162</v>
          </cell>
          <cell r="C178">
            <v>43557</v>
          </cell>
          <cell r="D178">
            <v>44900</v>
          </cell>
          <cell r="E178" t="str">
            <v>Тобольский тракт 15 (Восточное кладбище), площадка 8</v>
          </cell>
          <cell r="F178" t="str">
            <v>в рамках проведения инвентаризации 2022 года
не установлен</v>
          </cell>
          <cell r="G178" t="str">
            <v>61.041377</v>
          </cell>
          <cell r="H178" t="str">
            <v>69.175739</v>
          </cell>
          <cell r="I178" t="str">
            <v>в рамках инвентаризации 2022 года
не определена</v>
          </cell>
          <cell r="J178" t="str">
            <v>ограниченный частично</v>
          </cell>
          <cell r="K178" t="str">
            <v>дорожная плита</v>
          </cell>
          <cell r="L178">
            <v>6</v>
          </cell>
          <cell r="M178" t="str">
            <v>отсутствует</v>
          </cell>
          <cell r="N178" t="str">
            <v>есть</v>
          </cell>
          <cell r="O178">
            <v>1</v>
          </cell>
          <cell r="P178">
            <v>1.1000000000000001</v>
          </cell>
          <cell r="Q178" t="str">
            <v>пластик</v>
          </cell>
          <cell r="U178" t="str">
            <v>-</v>
          </cell>
          <cell r="V178" t="str">
            <v>-</v>
          </cell>
          <cell r="W178" t="str">
            <v>-</v>
          </cell>
          <cell r="AA178" t="str">
            <v>-</v>
          </cell>
          <cell r="AB178" t="str">
            <v>-</v>
          </cell>
          <cell r="AC178" t="str">
            <v>-</v>
          </cell>
          <cell r="AD178" t="str">
            <v>-</v>
          </cell>
          <cell r="AH178" t="str">
            <v>в рамках проведения инвентаризации 2022 года
не установлен</v>
          </cell>
          <cell r="AL178" t="str">
            <v>МБУ "Ритуальные услуги"</v>
          </cell>
        </row>
        <row r="179">
          <cell r="B179">
            <v>163</v>
          </cell>
          <cell r="C179">
            <v>43557</v>
          </cell>
          <cell r="D179">
            <v>44900</v>
          </cell>
          <cell r="E179" t="str">
            <v>Тобольский тракт 15 (Восточное кладбище), площадка 9</v>
          </cell>
          <cell r="F179" t="str">
            <v>в рамках проведения инвентаризации 2022 года
не установлен</v>
          </cell>
          <cell r="G179" t="str">
            <v>61.041420</v>
          </cell>
          <cell r="H179" t="str">
            <v>69.174358</v>
          </cell>
          <cell r="I179" t="str">
            <v>в рамках инвентаризации 2022 года
не определена</v>
          </cell>
          <cell r="J179" t="str">
            <v>ограниченный частично</v>
          </cell>
          <cell r="K179" t="str">
            <v>дорожная плита</v>
          </cell>
          <cell r="L179">
            <v>6</v>
          </cell>
          <cell r="M179" t="str">
            <v>отсутствует</v>
          </cell>
          <cell r="N179" t="str">
            <v>есть</v>
          </cell>
          <cell r="O179">
            <v>1</v>
          </cell>
          <cell r="P179">
            <v>1.1000000000000001</v>
          </cell>
          <cell r="Q179" t="str">
            <v>пластик</v>
          </cell>
          <cell r="U179" t="str">
            <v>-</v>
          </cell>
          <cell r="V179" t="str">
            <v>-</v>
          </cell>
          <cell r="W179" t="str">
            <v>-</v>
          </cell>
          <cell r="AA179" t="str">
            <v>-</v>
          </cell>
          <cell r="AB179" t="str">
            <v>-</v>
          </cell>
          <cell r="AC179" t="str">
            <v>-</v>
          </cell>
          <cell r="AD179" t="str">
            <v>-</v>
          </cell>
          <cell r="AH179" t="str">
            <v>в рамках проведения инвентаризации 2022 года
не установлен</v>
          </cell>
          <cell r="AL179" t="str">
            <v>МБУ "Ритуальные услуги"</v>
          </cell>
        </row>
        <row r="180">
          <cell r="B180">
            <v>164</v>
          </cell>
          <cell r="C180">
            <v>43557</v>
          </cell>
          <cell r="D180">
            <v>44900</v>
          </cell>
          <cell r="E180" t="str">
            <v>Тобольский тракт 15 (Восточное кладбище), площадка 10</v>
          </cell>
          <cell r="F180" t="str">
            <v>в рамках проведения инвентаризации 2022 года
не установлен</v>
          </cell>
          <cell r="G180" t="str">
            <v>61.041717</v>
          </cell>
          <cell r="H180" t="str">
            <v>69.175603</v>
          </cell>
          <cell r="I180" t="str">
            <v>в рамках инвентаризации 2022 года
не определена</v>
          </cell>
          <cell r="J180" t="str">
            <v>ограниченный частично</v>
          </cell>
          <cell r="K180" t="str">
            <v>дорожная плита</v>
          </cell>
          <cell r="L180">
            <v>6</v>
          </cell>
          <cell r="M180" t="str">
            <v>отсутствует</v>
          </cell>
          <cell r="N180" t="str">
            <v>есть</v>
          </cell>
          <cell r="O180">
            <v>1</v>
          </cell>
          <cell r="P180">
            <v>1.1000000000000001</v>
          </cell>
          <cell r="Q180" t="str">
            <v>пластик</v>
          </cell>
          <cell r="U180" t="str">
            <v>-</v>
          </cell>
          <cell r="V180" t="str">
            <v>-</v>
          </cell>
          <cell r="W180" t="str">
            <v>-</v>
          </cell>
          <cell r="AA180" t="str">
            <v>-</v>
          </cell>
          <cell r="AB180" t="str">
            <v>-</v>
          </cell>
          <cell r="AC180" t="str">
            <v>-</v>
          </cell>
          <cell r="AD180" t="str">
            <v>-</v>
          </cell>
          <cell r="AH180" t="str">
            <v>в рамках проведения инвентаризации 2022 года
не установлен</v>
          </cell>
          <cell r="AL180" t="str">
            <v>МБУ "Ритуальные услуги"</v>
          </cell>
        </row>
        <row r="181">
          <cell r="B181">
            <v>165</v>
          </cell>
          <cell r="C181">
            <v>43557</v>
          </cell>
          <cell r="D181">
            <v>44900</v>
          </cell>
          <cell r="E181" t="str">
            <v>Тобольский тракт 15 (Восточное кладбище), площадка 11</v>
          </cell>
          <cell r="F181" t="str">
            <v>в рамках проведения инвентаризации 2022 года
не установлен</v>
          </cell>
          <cell r="G181" t="str">
            <v>61.041781</v>
          </cell>
          <cell r="H181" t="str">
            <v>69.174538</v>
          </cell>
          <cell r="I181" t="str">
            <v>в рамках инвентаризации 2022 года
не определена</v>
          </cell>
          <cell r="J181" t="str">
            <v>ограниченный частично</v>
          </cell>
          <cell r="K181" t="str">
            <v>дорожная плита</v>
          </cell>
          <cell r="L181">
            <v>6</v>
          </cell>
          <cell r="M181" t="str">
            <v>отсутствует</v>
          </cell>
          <cell r="N181" t="str">
            <v>есть</v>
          </cell>
          <cell r="O181">
            <v>1</v>
          </cell>
          <cell r="P181">
            <v>1.1000000000000001</v>
          </cell>
          <cell r="Q181" t="str">
            <v>пластик</v>
          </cell>
          <cell r="U181" t="str">
            <v>-</v>
          </cell>
          <cell r="V181" t="str">
            <v>-</v>
          </cell>
          <cell r="W181" t="str">
            <v>-</v>
          </cell>
          <cell r="AA181" t="str">
            <v>-</v>
          </cell>
          <cell r="AB181" t="str">
            <v>-</v>
          </cell>
          <cell r="AC181" t="str">
            <v>-</v>
          </cell>
          <cell r="AD181" t="str">
            <v>-</v>
          </cell>
          <cell r="AH181" t="str">
            <v>в рамках проведения инвентаризации 2022 года
не установлен</v>
          </cell>
          <cell r="AL181" t="str">
            <v>МБУ "Ритуальные услуги"</v>
          </cell>
        </row>
        <row r="182">
          <cell r="B182">
            <v>166</v>
          </cell>
          <cell r="C182">
            <v>43557</v>
          </cell>
          <cell r="D182">
            <v>44900</v>
          </cell>
          <cell r="E182" t="str">
            <v>Тобольский тракт 15 (Восточное кладбище), площадка 12</v>
          </cell>
          <cell r="F182" t="str">
            <v>в рамках проведения инвентаризации 2022 года
не установлен</v>
          </cell>
          <cell r="G182" t="str">
            <v>61.043001</v>
          </cell>
          <cell r="H182" t="str">
            <v>69.176107</v>
          </cell>
          <cell r="I182" t="str">
            <v>в рамках инвентаризации 2022 года
не определена</v>
          </cell>
          <cell r="J182" t="str">
            <v>ограниченный частично</v>
          </cell>
          <cell r="K182" t="str">
            <v>дорожная плита</v>
          </cell>
          <cell r="L182">
            <v>6</v>
          </cell>
          <cell r="M182" t="str">
            <v>отсутствует</v>
          </cell>
          <cell r="N182" t="str">
            <v>есть</v>
          </cell>
          <cell r="O182">
            <v>1</v>
          </cell>
          <cell r="P182">
            <v>1.1000000000000001</v>
          </cell>
          <cell r="Q182" t="str">
            <v>пластик</v>
          </cell>
          <cell r="U182" t="str">
            <v>-</v>
          </cell>
          <cell r="V182" t="str">
            <v>-</v>
          </cell>
          <cell r="W182" t="str">
            <v>-</v>
          </cell>
          <cell r="AA182" t="str">
            <v>-</v>
          </cell>
          <cell r="AB182" t="str">
            <v>-</v>
          </cell>
          <cell r="AC182" t="str">
            <v>-</v>
          </cell>
          <cell r="AD182" t="str">
            <v>-</v>
          </cell>
          <cell r="AH182" t="str">
            <v>в рамках проведения инвентаризации 2022 года
не установлен</v>
          </cell>
          <cell r="AL182" t="str">
            <v>МБУ "Ритуальные услуги"</v>
          </cell>
        </row>
        <row r="183">
          <cell r="B183">
            <v>167</v>
          </cell>
          <cell r="C183">
            <v>43557</v>
          </cell>
          <cell r="D183">
            <v>44900</v>
          </cell>
          <cell r="E183" t="str">
            <v>Тобольский тракт 15 (Восточное кладбище), площадка 13</v>
          </cell>
          <cell r="F183" t="str">
            <v>в рамках проведения инвентаризации 2022 года
не установлен</v>
          </cell>
          <cell r="G183" t="str">
            <v>61.041569</v>
          </cell>
          <cell r="H183" t="str">
            <v>69.180200</v>
          </cell>
          <cell r="I183" t="str">
            <v>в рамках инвентаризации 2022 года
не определена</v>
          </cell>
          <cell r="J183" t="str">
            <v>ограниченный частично</v>
          </cell>
          <cell r="K183" t="str">
            <v>дорожная плита</v>
          </cell>
          <cell r="L183">
            <v>6</v>
          </cell>
          <cell r="M183" t="str">
            <v>отсутствует</v>
          </cell>
          <cell r="N183" t="str">
            <v>есть</v>
          </cell>
          <cell r="O183">
            <v>1</v>
          </cell>
          <cell r="P183">
            <v>1.1000000000000001</v>
          </cell>
          <cell r="Q183" t="str">
            <v>пластик</v>
          </cell>
          <cell r="U183" t="str">
            <v>-</v>
          </cell>
          <cell r="V183" t="str">
            <v>-</v>
          </cell>
          <cell r="W183" t="str">
            <v>-</v>
          </cell>
          <cell r="AA183" t="str">
            <v>-</v>
          </cell>
          <cell r="AB183" t="str">
            <v>-</v>
          </cell>
          <cell r="AC183" t="str">
            <v>-</v>
          </cell>
          <cell r="AD183" t="str">
            <v>-</v>
          </cell>
          <cell r="AH183" t="str">
            <v>в рамках проведения инвентаризации 2022 года
не установлен</v>
          </cell>
          <cell r="AL183" t="str">
            <v>МБУ "Ритуальные услуги"</v>
          </cell>
        </row>
        <row r="184">
          <cell r="B184">
            <v>168</v>
          </cell>
          <cell r="C184">
            <v>43557</v>
          </cell>
          <cell r="D184">
            <v>44900</v>
          </cell>
          <cell r="E184" t="str">
            <v>Тобольский тракт 15 (Восточное кладбище), площадка 14</v>
          </cell>
          <cell r="F184" t="str">
            <v>в рамках проведения инвентаризации 2022 года
не установлен</v>
          </cell>
          <cell r="G184" t="str">
            <v>61.041474</v>
          </cell>
          <cell r="H184" t="str">
            <v>69.179037</v>
          </cell>
          <cell r="I184" t="str">
            <v>в рамках инвентаризации 2022 года
не определена</v>
          </cell>
          <cell r="J184" t="str">
            <v>ограниченный частично</v>
          </cell>
          <cell r="K184" t="str">
            <v>дорожная плита</v>
          </cell>
          <cell r="L184">
            <v>6</v>
          </cell>
          <cell r="M184" t="str">
            <v>отсутствует</v>
          </cell>
          <cell r="N184" t="str">
            <v>есть</v>
          </cell>
          <cell r="O184">
            <v>1</v>
          </cell>
          <cell r="P184">
            <v>1.1000000000000001</v>
          </cell>
          <cell r="Q184" t="str">
            <v>пластик</v>
          </cell>
          <cell r="U184" t="str">
            <v>-</v>
          </cell>
          <cell r="V184" t="str">
            <v>-</v>
          </cell>
          <cell r="W184" t="str">
            <v>-</v>
          </cell>
          <cell r="AA184" t="str">
            <v>-</v>
          </cell>
          <cell r="AB184" t="str">
            <v>-</v>
          </cell>
          <cell r="AC184" t="str">
            <v>-</v>
          </cell>
          <cell r="AD184" t="str">
            <v>-</v>
          </cell>
          <cell r="AH184" t="str">
            <v>в рамках проведения инвентаризации 2022 года
не установлен</v>
          </cell>
          <cell r="AL184" t="str">
            <v>МБУ "Ритуальные услуги"</v>
          </cell>
        </row>
        <row r="185">
          <cell r="B185">
            <v>169</v>
          </cell>
          <cell r="C185">
            <v>43557</v>
          </cell>
          <cell r="D185">
            <v>44900</v>
          </cell>
          <cell r="E185" t="str">
            <v>Тобольский тракт 15 (Восточное кладбище), площадка 15</v>
          </cell>
          <cell r="F185" t="str">
            <v>в рамках проведения инвентаризации 2022 года
не установлен</v>
          </cell>
          <cell r="G185" t="str">
            <v>61.041564</v>
          </cell>
          <cell r="H185" t="str">
            <v>69.178050</v>
          </cell>
          <cell r="I185" t="str">
            <v>в рамках инвентаризации 2022 года
не определена</v>
          </cell>
          <cell r="J185" t="str">
            <v>ограниченный частично</v>
          </cell>
          <cell r="K185" t="str">
            <v>дорожная плита</v>
          </cell>
          <cell r="L185">
            <v>6</v>
          </cell>
          <cell r="M185" t="str">
            <v>отсутствует</v>
          </cell>
          <cell r="N185" t="str">
            <v>есть</v>
          </cell>
          <cell r="O185">
            <v>1</v>
          </cell>
          <cell r="P185">
            <v>1.1000000000000001</v>
          </cell>
          <cell r="Q185" t="str">
            <v>пластик</v>
          </cell>
          <cell r="U185" t="str">
            <v>-</v>
          </cell>
          <cell r="V185" t="str">
            <v>-</v>
          </cell>
          <cell r="W185" t="str">
            <v>-</v>
          </cell>
          <cell r="AA185" t="str">
            <v>-</v>
          </cell>
          <cell r="AB185" t="str">
            <v>-</v>
          </cell>
          <cell r="AC185" t="str">
            <v>-</v>
          </cell>
          <cell r="AD185" t="str">
            <v>-</v>
          </cell>
          <cell r="AH185" t="str">
            <v>в рамках проведения инвентаризации 2022 года
не установлен</v>
          </cell>
          <cell r="AL185" t="str">
            <v>МБУ "Ритуальные услуги"</v>
          </cell>
        </row>
        <row r="186">
          <cell r="B186">
            <v>170</v>
          </cell>
          <cell r="C186">
            <v>43557</v>
          </cell>
          <cell r="D186">
            <v>44900</v>
          </cell>
          <cell r="E186" t="str">
            <v>Тобольский тракт 15 (Восточное кладбище), площадка 16</v>
          </cell>
          <cell r="F186" t="str">
            <v>в рамках проведения инвентаризации 2022 года
не установлен</v>
          </cell>
          <cell r="G186" t="str">
            <v>61.041193</v>
          </cell>
          <cell r="H186" t="str">
            <v>69.178077</v>
          </cell>
          <cell r="I186" t="str">
            <v>в рамках инвентаризации 2022 года
не определена</v>
          </cell>
          <cell r="J186" t="str">
            <v>ограниченный частично</v>
          </cell>
          <cell r="K186" t="str">
            <v>дорожная плита</v>
          </cell>
          <cell r="L186">
            <v>6</v>
          </cell>
          <cell r="M186" t="str">
            <v>отсутствует</v>
          </cell>
          <cell r="N186" t="str">
            <v>есть</v>
          </cell>
          <cell r="O186">
            <v>1</v>
          </cell>
          <cell r="P186">
            <v>1.1000000000000001</v>
          </cell>
          <cell r="Q186" t="str">
            <v>пластик</v>
          </cell>
          <cell r="U186" t="str">
            <v>-</v>
          </cell>
          <cell r="V186" t="str">
            <v>-</v>
          </cell>
          <cell r="W186" t="str">
            <v>-</v>
          </cell>
          <cell r="AA186" t="str">
            <v>-</v>
          </cell>
          <cell r="AB186" t="str">
            <v>-</v>
          </cell>
          <cell r="AC186" t="str">
            <v>-</v>
          </cell>
          <cell r="AD186" t="str">
            <v>-</v>
          </cell>
          <cell r="AH186" t="str">
            <v>в рамках проведения инвентаризации 2022 года
не установлен</v>
          </cell>
          <cell r="AL186" t="str">
            <v>МБУ "Ритуальные услуги"</v>
          </cell>
        </row>
        <row r="187">
          <cell r="B187">
            <v>171</v>
          </cell>
          <cell r="C187">
            <v>43557</v>
          </cell>
          <cell r="D187">
            <v>44900</v>
          </cell>
          <cell r="E187" t="str">
            <v>Тобольский тракт 15 (Восточное кладбище), площадка 17</v>
          </cell>
          <cell r="F187" t="str">
            <v>в рамках проведения инвентаризации 2022 года
не установлен</v>
          </cell>
          <cell r="G187" t="str">
            <v>61.040625</v>
          </cell>
          <cell r="H187" t="str">
            <v>69.177645</v>
          </cell>
          <cell r="I187" t="str">
            <v>в рамках инвентаризации 2022 года
не определена</v>
          </cell>
          <cell r="J187" t="str">
            <v>ограниченный частично</v>
          </cell>
          <cell r="K187" t="str">
            <v>дорожная плита</v>
          </cell>
          <cell r="L187">
            <v>6</v>
          </cell>
          <cell r="M187" t="str">
            <v>отсутствует</v>
          </cell>
          <cell r="N187" t="str">
            <v>есть</v>
          </cell>
          <cell r="O187">
            <v>1</v>
          </cell>
          <cell r="P187">
            <v>1.1000000000000001</v>
          </cell>
          <cell r="Q187" t="str">
            <v>пластик</v>
          </cell>
          <cell r="U187" t="str">
            <v>-</v>
          </cell>
          <cell r="V187" t="str">
            <v>-</v>
          </cell>
          <cell r="W187" t="str">
            <v>-</v>
          </cell>
          <cell r="AA187" t="str">
            <v>-</v>
          </cell>
          <cell r="AB187" t="str">
            <v>-</v>
          </cell>
          <cell r="AC187" t="str">
            <v>-</v>
          </cell>
          <cell r="AD187" t="str">
            <v>-</v>
          </cell>
          <cell r="AH187" t="str">
            <v>в рамках проведения инвентаризации 2022 года
не установлен</v>
          </cell>
          <cell r="AL187" t="str">
            <v>МБУ "Ритуальные услуги"</v>
          </cell>
        </row>
        <row r="188">
          <cell r="B188">
            <v>172</v>
          </cell>
          <cell r="C188">
            <v>43557</v>
          </cell>
          <cell r="D188">
            <v>44900</v>
          </cell>
          <cell r="E188" t="str">
            <v>Тобольский тракт 15 (Восточное кладбище), площадка 18</v>
          </cell>
          <cell r="F188" t="str">
            <v>в рамках проведения инвентаризации 2022 года
не установлен</v>
          </cell>
          <cell r="G188" t="str">
            <v>61.040376</v>
          </cell>
          <cell r="H188" t="str">
            <v>69.176339</v>
          </cell>
          <cell r="I188" t="str">
            <v>в рамках инвентаризации 2022 года
не определена</v>
          </cell>
          <cell r="J188" t="str">
            <v>ограниченный частично</v>
          </cell>
          <cell r="K188" t="str">
            <v>дорожная плита</v>
          </cell>
          <cell r="L188">
            <v>6</v>
          </cell>
          <cell r="M188" t="str">
            <v>отсутствует</v>
          </cell>
          <cell r="N188" t="str">
            <v>есть</v>
          </cell>
          <cell r="O188">
            <v>1</v>
          </cell>
          <cell r="P188">
            <v>1.1000000000000001</v>
          </cell>
          <cell r="Q188" t="str">
            <v>пластик</v>
          </cell>
          <cell r="U188" t="str">
            <v>-</v>
          </cell>
          <cell r="V188" t="str">
            <v>-</v>
          </cell>
          <cell r="W188" t="str">
            <v>-</v>
          </cell>
          <cell r="AA188" t="str">
            <v>-</v>
          </cell>
          <cell r="AB188" t="str">
            <v>-</v>
          </cell>
          <cell r="AC188" t="str">
            <v>-</v>
          </cell>
          <cell r="AD188" t="str">
            <v>-</v>
          </cell>
          <cell r="AH188" t="str">
            <v>в рамках проведения инвентаризации 2022 года
не установлен</v>
          </cell>
          <cell r="AL188" t="str">
            <v>МБУ "Ритуальные услуги"</v>
          </cell>
        </row>
        <row r="189">
          <cell r="B189">
            <v>173</v>
          </cell>
          <cell r="C189">
            <v>43811</v>
          </cell>
          <cell r="D189">
            <v>44900</v>
          </cell>
          <cell r="E189" t="str">
            <v>Тобольский тракт 4</v>
          </cell>
          <cell r="F189" t="str">
            <v>в рамках проведения инвентаризации 2022 года
не установлен</v>
          </cell>
          <cell r="G189" t="str">
            <v>61.024391</v>
          </cell>
          <cell r="H189" t="str">
            <v>69.129911</v>
          </cell>
          <cell r="I189" t="str">
            <v>в рамках инвентаризации 2022 года
не определена</v>
          </cell>
          <cell r="J189" t="str">
            <v>ограниченный</v>
          </cell>
          <cell r="K189" t="str">
            <v>асфальт</v>
          </cell>
          <cell r="L189">
            <v>2</v>
          </cell>
          <cell r="M189" t="str">
            <v>есть</v>
          </cell>
          <cell r="N189" t="str">
            <v>отсутствует</v>
          </cell>
          <cell r="O189">
            <v>1</v>
          </cell>
          <cell r="P189">
            <v>1.1000000000000001</v>
          </cell>
          <cell r="Q189" t="str">
            <v>пластик</v>
          </cell>
          <cell r="U189" t="str">
            <v>-</v>
          </cell>
          <cell r="V189" t="str">
            <v>-</v>
          </cell>
          <cell r="W189" t="str">
            <v>-</v>
          </cell>
          <cell r="AA189" t="str">
            <v>-</v>
          </cell>
          <cell r="AB189" t="str">
            <v>-</v>
          </cell>
          <cell r="AC189" t="str">
            <v>-</v>
          </cell>
          <cell r="AD189" t="str">
            <v>-</v>
          </cell>
          <cell r="AH189" t="str">
            <v>в рамках проведения инвентаризации 2022 года
не установлен</v>
          </cell>
          <cell r="AL189" t="str">
            <v>БУ ХМАО-Югры "ДЭСЗ"</v>
          </cell>
        </row>
        <row r="190">
          <cell r="B190">
            <v>174</v>
          </cell>
          <cell r="C190" t="str">
            <v>ранее существовавшая до 01.01.2019</v>
          </cell>
          <cell r="D190">
            <v>44900</v>
          </cell>
          <cell r="E190" t="str">
            <v>Тобольский тракт (на въезде в СНТ "Родник")</v>
          </cell>
          <cell r="F190" t="str">
            <v>в рамках проведения инвентаризации 2022 года
не установлен</v>
          </cell>
          <cell r="G190" t="str">
            <v>61.034586</v>
          </cell>
          <cell r="H190" t="str">
            <v>69.160277</v>
          </cell>
          <cell r="I190" t="str">
            <v>в рамках инвентаризации 2022 года
не определена</v>
          </cell>
          <cell r="J190" t="str">
            <v>открытый</v>
          </cell>
          <cell r="K190" t="str">
            <v>дорожная плита</v>
          </cell>
          <cell r="L190">
            <v>8</v>
          </cell>
          <cell r="M190" t="str">
            <v>отсутствует</v>
          </cell>
          <cell r="N190" t="str">
            <v>есть</v>
          </cell>
          <cell r="O190">
            <v>3</v>
          </cell>
          <cell r="P190">
            <v>1.1000000000000001</v>
          </cell>
          <cell r="Q190" t="str">
            <v>пластик</v>
          </cell>
          <cell r="U190" t="str">
            <v>-</v>
          </cell>
          <cell r="V190" t="str">
            <v>-</v>
          </cell>
          <cell r="W190" t="str">
            <v>-</v>
          </cell>
          <cell r="AA190" t="str">
            <v>-</v>
          </cell>
          <cell r="AB190" t="str">
            <v>-</v>
          </cell>
          <cell r="AC190" t="str">
            <v>-</v>
          </cell>
          <cell r="AD190" t="str">
            <v>-</v>
          </cell>
          <cell r="AH190" t="str">
            <v>в рамках проведения инвентаризации 2022 года
не установлен</v>
          </cell>
          <cell r="AL190" t="str">
            <v xml:space="preserve"> члены СНТ "Родник"</v>
          </cell>
        </row>
        <row r="191">
          <cell r="B191">
            <v>175</v>
          </cell>
          <cell r="C191">
            <v>43557</v>
          </cell>
          <cell r="D191">
            <v>44900</v>
          </cell>
          <cell r="E191" t="str">
            <v>Тихая 1 (Северное кладбище), площадка 1</v>
          </cell>
          <cell r="F191" t="str">
            <v>в рамках проведения инвентаризации 2022 года
не установлен</v>
          </cell>
          <cell r="G191" t="str">
            <v>61.019009</v>
          </cell>
          <cell r="H191" t="str">
            <v>69.039637</v>
          </cell>
          <cell r="I191" t="str">
            <v>в рамках инвентаризации 2022 года
не определена</v>
          </cell>
          <cell r="J191" t="str">
            <v>ограниченный частично</v>
          </cell>
          <cell r="K191" t="str">
            <v>грунт</v>
          </cell>
          <cell r="L191">
            <v>6</v>
          </cell>
          <cell r="M191" t="str">
            <v>отсутствует</v>
          </cell>
          <cell r="N191" t="str">
            <v>отсутствует</v>
          </cell>
          <cell r="O191">
            <v>6</v>
          </cell>
          <cell r="P191">
            <v>0.66</v>
          </cell>
          <cell r="Q191" t="str">
            <v>пластик</v>
          </cell>
          <cell r="U191" t="str">
            <v>-</v>
          </cell>
          <cell r="V191" t="str">
            <v>-</v>
          </cell>
          <cell r="W191" t="str">
            <v>-</v>
          </cell>
          <cell r="AA191" t="str">
            <v>-</v>
          </cell>
          <cell r="AB191" t="str">
            <v>-</v>
          </cell>
          <cell r="AC191" t="str">
            <v>-</v>
          </cell>
          <cell r="AD191" t="str">
            <v>-</v>
          </cell>
          <cell r="AH191" t="str">
            <v>в рамках проведения инвентаризации 2022 года
не установлен</v>
          </cell>
          <cell r="AL191" t="str">
            <v>МБУ "Ритуальные услуги"</v>
          </cell>
        </row>
        <row r="192">
          <cell r="B192">
            <v>176</v>
          </cell>
          <cell r="C192">
            <v>43557</v>
          </cell>
          <cell r="D192">
            <v>44900</v>
          </cell>
          <cell r="E192" t="str">
            <v>Тихая 1 (Северное кладбище), площадка 2</v>
          </cell>
          <cell r="F192" t="str">
            <v>в рамках проведения инвентаризации 2022 года
не установлен</v>
          </cell>
          <cell r="G192" t="str">
            <v>61.019499</v>
          </cell>
          <cell r="H192" t="str">
            <v>69.041283</v>
          </cell>
          <cell r="I192" t="str">
            <v>в рамках инвентаризации 2022 года
не определена</v>
          </cell>
          <cell r="J192" t="str">
            <v>ограниченный частично</v>
          </cell>
          <cell r="K192" t="str">
            <v>грунт</v>
          </cell>
          <cell r="L192">
            <v>6</v>
          </cell>
          <cell r="M192" t="str">
            <v>отсутствует</v>
          </cell>
          <cell r="N192" t="str">
            <v>отсутствует</v>
          </cell>
          <cell r="O192">
            <v>1</v>
          </cell>
          <cell r="P192">
            <v>0.66</v>
          </cell>
          <cell r="Q192" t="str">
            <v>пластик</v>
          </cell>
          <cell r="U192" t="str">
            <v>-</v>
          </cell>
          <cell r="V192" t="str">
            <v>-</v>
          </cell>
          <cell r="W192" t="str">
            <v>-</v>
          </cell>
          <cell r="AA192" t="str">
            <v>-</v>
          </cell>
          <cell r="AB192" t="str">
            <v>-</v>
          </cell>
          <cell r="AC192" t="str">
            <v>-</v>
          </cell>
          <cell r="AD192" t="str">
            <v>-</v>
          </cell>
          <cell r="AH192" t="str">
            <v>в рамках проведения инвентаризации 2022 года
не установлен</v>
          </cell>
          <cell r="AL192" t="str">
            <v>МБУ "Ритуальные услуги"</v>
          </cell>
        </row>
        <row r="193">
          <cell r="B193">
            <v>177</v>
          </cell>
          <cell r="C193">
            <v>43557</v>
          </cell>
          <cell r="D193">
            <v>44900</v>
          </cell>
          <cell r="E193" t="str">
            <v>Тихая 1 (Северное кладбище), площадка 3</v>
          </cell>
          <cell r="F193" t="str">
            <v>в рамках проведения инвентаризации 2022 года
не установлен</v>
          </cell>
          <cell r="G193" t="str">
            <v>61.020167</v>
          </cell>
          <cell r="H193" t="str">
            <v>69.043120</v>
          </cell>
          <cell r="I193" t="str">
            <v>в рамках инвентаризации 2022 года
не определена</v>
          </cell>
          <cell r="J193" t="str">
            <v>ограниченный частично</v>
          </cell>
          <cell r="K193" t="str">
            <v>грунт</v>
          </cell>
          <cell r="L193">
            <v>6</v>
          </cell>
          <cell r="M193" t="str">
            <v>отсутствует</v>
          </cell>
          <cell r="N193" t="str">
            <v>отсутствует</v>
          </cell>
          <cell r="O193">
            <v>1</v>
          </cell>
          <cell r="P193">
            <v>0.66</v>
          </cell>
          <cell r="Q193" t="str">
            <v>пластик</v>
          </cell>
          <cell r="U193" t="str">
            <v>-</v>
          </cell>
          <cell r="V193" t="str">
            <v>-</v>
          </cell>
          <cell r="W193" t="str">
            <v>-</v>
          </cell>
          <cell r="AA193" t="str">
            <v>-</v>
          </cell>
          <cell r="AB193" t="str">
            <v>-</v>
          </cell>
          <cell r="AC193" t="str">
            <v>-</v>
          </cell>
          <cell r="AD193" t="str">
            <v>-</v>
          </cell>
          <cell r="AH193" t="str">
            <v>в рамках проведения инвентаризации 2022 года
не установлен</v>
          </cell>
          <cell r="AL193" t="str">
            <v>МБУ "Ритуальные услуги"</v>
          </cell>
        </row>
        <row r="194">
          <cell r="B194">
            <v>178</v>
          </cell>
          <cell r="C194">
            <v>43557</v>
          </cell>
          <cell r="D194">
            <v>44900</v>
          </cell>
          <cell r="E194" t="str">
            <v>Тихая 1 (Северное кладбище), площадка 4</v>
          </cell>
          <cell r="F194" t="str">
            <v>в рамках проведения инвентаризации 2022 года
не установлен</v>
          </cell>
          <cell r="G194" t="str">
            <v>61.020595</v>
          </cell>
          <cell r="H194" t="str">
            <v>69.044209</v>
          </cell>
          <cell r="I194" t="str">
            <v>в рамках инвентаризации 2022 года
не определена</v>
          </cell>
          <cell r="J194" t="str">
            <v>ограниченный частично</v>
          </cell>
          <cell r="K194" t="str">
            <v>грунт</v>
          </cell>
          <cell r="L194">
            <v>1</v>
          </cell>
          <cell r="M194" t="str">
            <v>отсутствует</v>
          </cell>
          <cell r="N194" t="str">
            <v>отсутствует</v>
          </cell>
          <cell r="O194">
            <v>1</v>
          </cell>
          <cell r="P194">
            <v>0.66</v>
          </cell>
          <cell r="Q194" t="str">
            <v>пластик</v>
          </cell>
          <cell r="U194" t="str">
            <v>-</v>
          </cell>
          <cell r="V194" t="str">
            <v>-</v>
          </cell>
          <cell r="W194" t="str">
            <v>-</v>
          </cell>
          <cell r="AA194" t="str">
            <v>-</v>
          </cell>
          <cell r="AB194" t="str">
            <v>-</v>
          </cell>
          <cell r="AC194" t="str">
            <v>-</v>
          </cell>
          <cell r="AD194" t="str">
            <v>-</v>
          </cell>
          <cell r="AH194" t="str">
            <v>в рамках проведения инвентаризации 2022 года
не установлен</v>
          </cell>
          <cell r="AL194" t="str">
            <v>МБУ "Ритуальные услуги"</v>
          </cell>
        </row>
        <row r="195">
          <cell r="B195">
            <v>179</v>
          </cell>
          <cell r="C195">
            <v>43557</v>
          </cell>
          <cell r="D195">
            <v>44900</v>
          </cell>
          <cell r="E195" t="str">
            <v>Тихая 1 (Северное кладбище), площадка 5</v>
          </cell>
          <cell r="F195" t="str">
            <v>в рамках проведения инвентаризации 2022 года
не установлен</v>
          </cell>
          <cell r="G195" t="str">
            <v>61.020043</v>
          </cell>
          <cell r="H195" t="str">
            <v>69.045617</v>
          </cell>
          <cell r="I195" t="str">
            <v>в рамках инвентаризации 2022 года
не определена</v>
          </cell>
          <cell r="J195" t="str">
            <v>ограниченный частично</v>
          </cell>
          <cell r="K195" t="str">
            <v>грунт</v>
          </cell>
          <cell r="L195">
            <v>1</v>
          </cell>
          <cell r="M195" t="str">
            <v>отсутствует</v>
          </cell>
          <cell r="N195" t="str">
            <v>отсутствует</v>
          </cell>
          <cell r="O195">
            <v>1</v>
          </cell>
          <cell r="P195">
            <v>0.66</v>
          </cell>
          <cell r="Q195" t="str">
            <v>пластик</v>
          </cell>
          <cell r="U195" t="str">
            <v>-</v>
          </cell>
          <cell r="V195" t="str">
            <v>-</v>
          </cell>
          <cell r="W195" t="str">
            <v>-</v>
          </cell>
          <cell r="AA195" t="str">
            <v>-</v>
          </cell>
          <cell r="AB195" t="str">
            <v>-</v>
          </cell>
          <cell r="AC195" t="str">
            <v>-</v>
          </cell>
          <cell r="AD195" t="str">
            <v>-</v>
          </cell>
          <cell r="AH195" t="str">
            <v>в рамках проведения инвентаризации 2022 года
не установлен</v>
          </cell>
          <cell r="AL195" t="str">
            <v>МБУ "Ритуальные услуги"</v>
          </cell>
        </row>
        <row r="196">
          <cell r="B196">
            <v>180</v>
          </cell>
          <cell r="C196">
            <v>43557</v>
          </cell>
          <cell r="D196">
            <v>44900</v>
          </cell>
          <cell r="E196" t="str">
            <v>Тихая 1 (Северное кладбище), площадка 6</v>
          </cell>
          <cell r="F196" t="str">
            <v>в рамках проведения инвентаризации 2022 года
не установлен</v>
          </cell>
          <cell r="G196" t="str">
            <v>61.019755</v>
          </cell>
          <cell r="H196" t="str">
            <v>69.046545</v>
          </cell>
          <cell r="I196" t="str">
            <v>в рамках инвентаризации 2022 года
не определена</v>
          </cell>
          <cell r="J196" t="str">
            <v>ограниченный частично</v>
          </cell>
          <cell r="K196" t="str">
            <v>грунт</v>
          </cell>
          <cell r="L196">
            <v>1</v>
          </cell>
          <cell r="M196" t="str">
            <v>отсутствует</v>
          </cell>
          <cell r="N196" t="str">
            <v>отсутствует</v>
          </cell>
          <cell r="O196">
            <v>1</v>
          </cell>
          <cell r="P196">
            <v>0.66</v>
          </cell>
          <cell r="Q196" t="str">
            <v>пластик</v>
          </cell>
          <cell r="U196" t="str">
            <v>-</v>
          </cell>
          <cell r="V196" t="str">
            <v>-</v>
          </cell>
          <cell r="W196" t="str">
            <v>-</v>
          </cell>
          <cell r="AA196" t="str">
            <v>-</v>
          </cell>
          <cell r="AB196" t="str">
            <v>-</v>
          </cell>
          <cell r="AC196" t="str">
            <v>-</v>
          </cell>
          <cell r="AD196" t="str">
            <v>-</v>
          </cell>
          <cell r="AH196" t="str">
            <v>в рамках проведения инвентаризации 2022 года
не установлен</v>
          </cell>
          <cell r="AL196" t="str">
            <v>МБУ "Ритуальные услуги"</v>
          </cell>
        </row>
        <row r="197">
          <cell r="B197">
            <v>181</v>
          </cell>
          <cell r="C197">
            <v>43557</v>
          </cell>
          <cell r="D197">
            <v>44900</v>
          </cell>
          <cell r="E197" t="str">
            <v>Тихая 1 (Северное кладбище), площадка 7</v>
          </cell>
          <cell r="F197" t="str">
            <v>в рамках проведения инвентаризации 2022 года
не установлен</v>
          </cell>
          <cell r="G197" t="str">
            <v>61.018615</v>
          </cell>
          <cell r="H197" t="str">
            <v>69.043461</v>
          </cell>
          <cell r="I197" t="str">
            <v>в рамках инвентаризации 2022 года
не определена</v>
          </cell>
          <cell r="J197" t="str">
            <v>ограниченный частично</v>
          </cell>
          <cell r="K197" t="str">
            <v>грунт</v>
          </cell>
          <cell r="L197">
            <v>1</v>
          </cell>
          <cell r="M197" t="str">
            <v>отсутствует</v>
          </cell>
          <cell r="N197" t="str">
            <v>отсутствует</v>
          </cell>
          <cell r="O197">
            <v>1</v>
          </cell>
          <cell r="P197">
            <v>0.66</v>
          </cell>
          <cell r="Q197" t="str">
            <v>пластик</v>
          </cell>
          <cell r="U197" t="str">
            <v>-</v>
          </cell>
          <cell r="V197" t="str">
            <v>-</v>
          </cell>
          <cell r="W197" t="str">
            <v>-</v>
          </cell>
          <cell r="AA197" t="str">
            <v>-</v>
          </cell>
          <cell r="AB197" t="str">
            <v>-</v>
          </cell>
          <cell r="AC197" t="str">
            <v>-</v>
          </cell>
          <cell r="AD197" t="str">
            <v>-</v>
          </cell>
          <cell r="AH197" t="str">
            <v>в рамках проведения инвентаризации 2022 года
не установлен</v>
          </cell>
          <cell r="AL197" t="str">
            <v>МБУ "Ритуальные услуги"</v>
          </cell>
        </row>
        <row r="198">
          <cell r="B198">
            <v>182</v>
          </cell>
          <cell r="C198">
            <v>43557</v>
          </cell>
          <cell r="D198">
            <v>44900</v>
          </cell>
          <cell r="E198" t="str">
            <v>Тихая 1 (Северное кладбище), площадка 8</v>
          </cell>
          <cell r="F198" t="str">
            <v>в рамках проведения инвентаризации 2022 года
не установлен</v>
          </cell>
          <cell r="G198" t="str">
            <v>61.018919</v>
          </cell>
          <cell r="H198" t="str">
            <v>69.042587</v>
          </cell>
          <cell r="I198" t="str">
            <v>в рамках инвентаризации 2022 года
не определена</v>
          </cell>
          <cell r="J198" t="str">
            <v>ограниченный частично</v>
          </cell>
          <cell r="K198" t="str">
            <v>грунт</v>
          </cell>
          <cell r="L198">
            <v>1</v>
          </cell>
          <cell r="M198" t="str">
            <v>отсутствует</v>
          </cell>
          <cell r="N198" t="str">
            <v>отсутствует</v>
          </cell>
          <cell r="O198">
            <v>1</v>
          </cell>
          <cell r="P198">
            <v>0.66</v>
          </cell>
          <cell r="Q198" t="str">
            <v>пластик</v>
          </cell>
          <cell r="U198" t="str">
            <v>-</v>
          </cell>
          <cell r="V198" t="str">
            <v>-</v>
          </cell>
          <cell r="W198" t="str">
            <v>-</v>
          </cell>
          <cell r="AA198" t="str">
            <v>-</v>
          </cell>
          <cell r="AB198" t="str">
            <v>-</v>
          </cell>
          <cell r="AC198" t="str">
            <v>-</v>
          </cell>
          <cell r="AD198" t="str">
            <v>-</v>
          </cell>
          <cell r="AH198" t="str">
            <v>в рамках проведения инвентаризации 2022 года
не установлен</v>
          </cell>
          <cell r="AL198" t="str">
            <v>МБУ "Ритуальные услуги"</v>
          </cell>
        </row>
        <row r="199">
          <cell r="B199">
            <v>183</v>
          </cell>
          <cell r="C199">
            <v>43557</v>
          </cell>
          <cell r="D199">
            <v>44900</v>
          </cell>
          <cell r="E199" t="str">
            <v>Тихая 1 (Северное кладбище), площадка 9</v>
          </cell>
          <cell r="F199" t="str">
            <v>в рамках проведения инвентаризации 2022 года
не установлен</v>
          </cell>
          <cell r="G199" t="str">
            <v>61.018230</v>
          </cell>
          <cell r="H199" t="str">
            <v>69.040605</v>
          </cell>
          <cell r="I199" t="str">
            <v>в рамках инвентаризации 2022 года
не определена</v>
          </cell>
          <cell r="J199" t="str">
            <v>ограниченный частично</v>
          </cell>
          <cell r="K199" t="str">
            <v>грунт</v>
          </cell>
          <cell r="L199">
            <v>2</v>
          </cell>
          <cell r="M199" t="str">
            <v>отсутствует</v>
          </cell>
          <cell r="N199" t="str">
            <v>отсутствует</v>
          </cell>
          <cell r="O199">
            <v>2</v>
          </cell>
          <cell r="P199">
            <v>0.66</v>
          </cell>
          <cell r="Q199" t="str">
            <v>пластик</v>
          </cell>
          <cell r="U199" t="str">
            <v>-</v>
          </cell>
          <cell r="V199" t="str">
            <v>-</v>
          </cell>
          <cell r="W199" t="str">
            <v>-</v>
          </cell>
          <cell r="AA199" t="str">
            <v>-</v>
          </cell>
          <cell r="AB199" t="str">
            <v>-</v>
          </cell>
          <cell r="AC199" t="str">
            <v>-</v>
          </cell>
          <cell r="AD199" t="str">
            <v>-</v>
          </cell>
          <cell r="AH199" t="str">
            <v>в рамках проведения инвентаризации 2022 года
не установлен</v>
          </cell>
          <cell r="AL199" t="str">
            <v>МБУ "Ритуальные услуги"</v>
          </cell>
        </row>
        <row r="200">
          <cell r="B200">
            <v>184</v>
          </cell>
          <cell r="C200"/>
          <cell r="D200">
            <v>44900</v>
          </cell>
          <cell r="E200"/>
          <cell r="F200" t="str">
            <v>в рамках проведения инвентаризации 2022 года
не установлен</v>
          </cell>
          <cell r="G200"/>
          <cell r="H200"/>
          <cell r="I200" t="str">
            <v>в рамках инвентаризации 2022 года
не определена</v>
          </cell>
          <cell r="J200"/>
          <cell r="K200"/>
          <cell r="L200"/>
          <cell r="M200"/>
          <cell r="N200"/>
          <cell r="O200"/>
          <cell r="P200"/>
          <cell r="Q200"/>
          <cell r="U200"/>
          <cell r="V200"/>
          <cell r="W200"/>
          <cell r="AA200"/>
          <cell r="AB200"/>
          <cell r="AC200"/>
          <cell r="AD200"/>
          <cell r="AH200" t="str">
            <v>в рамках проведения инвентаризации 2022 года
не установлен</v>
          </cell>
          <cell r="AL200"/>
        </row>
        <row r="201">
          <cell r="B201">
            <v>185</v>
          </cell>
          <cell r="C201" t="str">
            <v>ранее существовавшая до 01.01.2019</v>
          </cell>
          <cell r="D201">
            <v>44900</v>
          </cell>
          <cell r="E201" t="str">
            <v>Промышленная 12</v>
          </cell>
          <cell r="F201" t="str">
            <v>в рамках проведения инвентаризации 2022 года
не установлен</v>
          </cell>
          <cell r="G201" t="str">
            <v>60.999621</v>
          </cell>
          <cell r="H201" t="str">
            <v>68.994410</v>
          </cell>
          <cell r="I201" t="str">
            <v>в рамках инвентаризации 2022 года
не определена</v>
          </cell>
          <cell r="J201" t="str">
            <v>открытый</v>
          </cell>
          <cell r="K201" t="str">
            <v>грунт</v>
          </cell>
          <cell r="L201">
            <v>8</v>
          </cell>
          <cell r="M201" t="str">
            <v>отсутствует</v>
          </cell>
          <cell r="N201" t="str">
            <v>отсутствует</v>
          </cell>
          <cell r="O201">
            <v>1</v>
          </cell>
          <cell r="P201">
            <v>1.1000000000000001</v>
          </cell>
          <cell r="Q201" t="str">
            <v>пластик</v>
          </cell>
          <cell r="U201" t="str">
            <v>-</v>
          </cell>
          <cell r="V201" t="str">
            <v>-</v>
          </cell>
          <cell r="W201" t="str">
            <v>-</v>
          </cell>
          <cell r="AA201" t="str">
            <v>-</v>
          </cell>
          <cell r="AB201" t="str">
            <v>-</v>
          </cell>
          <cell r="AC201" t="str">
            <v>-</v>
          </cell>
          <cell r="AD201" t="str">
            <v>-</v>
          </cell>
          <cell r="AH201" t="str">
            <v>в рамках проведения инвентаризации 2022 года
не установлен</v>
          </cell>
          <cell r="AL201" t="str">
            <v>ИЖС по ул. Промышленная 12</v>
          </cell>
        </row>
        <row r="202">
          <cell r="B202">
            <v>186</v>
          </cell>
          <cell r="C202" t="str">
            <v>ранее существовавшая до 01.01.2019</v>
          </cell>
          <cell r="D202">
            <v>44900</v>
          </cell>
          <cell r="E202" t="str">
            <v>Рознина 41</v>
          </cell>
          <cell r="F202" t="str">
            <v>в рамках проведения инвентаризации 2022 года
не установлен</v>
          </cell>
          <cell r="G202" t="str">
            <v>61.003321</v>
          </cell>
          <cell r="H202" t="str">
            <v>69.003975</v>
          </cell>
          <cell r="I202" t="str">
            <v>в рамках инвентаризации 2022 года
не определена</v>
          </cell>
          <cell r="J202" t="str">
            <v>ограниченный</v>
          </cell>
          <cell r="K202" t="str">
            <v>бетонная плита</v>
          </cell>
          <cell r="L202">
            <v>8</v>
          </cell>
          <cell r="M202" t="str">
            <v>есть</v>
          </cell>
          <cell r="N202" t="str">
            <v>есть</v>
          </cell>
          <cell r="O202">
            <v>2</v>
          </cell>
          <cell r="P202">
            <v>1</v>
          </cell>
          <cell r="Q202" t="str">
            <v>металл</v>
          </cell>
          <cell r="U202" t="str">
            <v>-</v>
          </cell>
          <cell r="V202" t="str">
            <v>-</v>
          </cell>
          <cell r="W202" t="str">
            <v>-</v>
          </cell>
          <cell r="AA202" t="str">
            <v>-</v>
          </cell>
          <cell r="AB202" t="str">
            <v>-</v>
          </cell>
          <cell r="AC202" t="str">
            <v>-</v>
          </cell>
          <cell r="AD202" t="str">
            <v>-</v>
          </cell>
          <cell r="AH202" t="str">
            <v>в рамках проведения инвентаризации 2022 года
не установлен</v>
          </cell>
          <cell r="AL202" t="str">
            <v>ИП Гладкова Е.Н.</v>
          </cell>
        </row>
        <row r="203">
          <cell r="B203">
            <v>187</v>
          </cell>
          <cell r="C203"/>
          <cell r="D203">
            <v>44900</v>
          </cell>
          <cell r="E203"/>
          <cell r="F203" t="str">
            <v>в рамках проведения инвентаризации 2022 года
не установлен</v>
          </cell>
          <cell r="G203"/>
          <cell r="H203"/>
          <cell r="I203" t="str">
            <v>в рамках инвентаризации 2022 года
не определена</v>
          </cell>
          <cell r="J203"/>
          <cell r="K203"/>
          <cell r="L203"/>
          <cell r="M203"/>
          <cell r="N203"/>
          <cell r="O203"/>
          <cell r="P203"/>
          <cell r="Q203"/>
          <cell r="U203"/>
          <cell r="V203"/>
          <cell r="W203"/>
          <cell r="AA203"/>
          <cell r="AB203"/>
          <cell r="AC203"/>
          <cell r="AD203"/>
          <cell r="AH203" t="str">
            <v>в рамках проведения инвентаризации 2022 года
не установлен</v>
          </cell>
          <cell r="AL203"/>
        </row>
        <row r="204">
          <cell r="B204">
            <v>188</v>
          </cell>
          <cell r="C204" t="str">
            <v>ранее существовавшая до 01.01.2019</v>
          </cell>
          <cell r="D204">
            <v>44900</v>
          </cell>
          <cell r="E204" t="str">
            <v>Строителей 13А</v>
          </cell>
          <cell r="F204" t="str">
            <v>в рамках проведения инвентаризации 2022 года
не установлен</v>
          </cell>
          <cell r="G204" t="str">
            <v>60.996499</v>
          </cell>
          <cell r="H204" t="str">
            <v>69.066872</v>
          </cell>
          <cell r="I204" t="str">
            <v>в рамках инвентаризации 2022 года
не определена</v>
          </cell>
          <cell r="J204" t="str">
            <v>ограниченный</v>
          </cell>
          <cell r="K204" t="str">
            <v>бетонная плита</v>
          </cell>
          <cell r="L204">
            <v>8</v>
          </cell>
          <cell r="M204" t="str">
            <v>отсутствует</v>
          </cell>
          <cell r="N204" t="str">
            <v>отсутствует</v>
          </cell>
          <cell r="O204">
            <v>2</v>
          </cell>
          <cell r="P204">
            <v>0.75</v>
          </cell>
          <cell r="Q204" t="str">
            <v>металл</v>
          </cell>
          <cell r="U204" t="str">
            <v>-</v>
          </cell>
          <cell r="V204" t="str">
            <v>-</v>
          </cell>
          <cell r="W204" t="str">
            <v>-</v>
          </cell>
          <cell r="AA204" t="str">
            <v>-</v>
          </cell>
          <cell r="AB204" t="str">
            <v>-</v>
          </cell>
          <cell r="AC204" t="str">
            <v>-</v>
          </cell>
          <cell r="AD204" t="str">
            <v>-</v>
          </cell>
          <cell r="AH204" t="str">
            <v>в рамках проведения инвентаризации 2022 года
не установлен</v>
          </cell>
          <cell r="AL204" t="str">
            <v>ООО "ЭКО"</v>
          </cell>
        </row>
        <row r="205">
          <cell r="B205">
            <v>189</v>
          </cell>
          <cell r="C205" t="str">
            <v>ранее существовавшая до 01.01.2019</v>
          </cell>
          <cell r="D205">
            <v>44900</v>
          </cell>
          <cell r="E205" t="str">
            <v>Производственная база ООО "Стек", протока Березовкая</v>
          </cell>
          <cell r="F205" t="str">
            <v>в рамках проведения инвентаризации 2022 года
не установлен</v>
          </cell>
          <cell r="G205" t="str">
            <v>60.99239</v>
          </cell>
          <cell r="H205" t="str">
            <v>68.96450</v>
          </cell>
          <cell r="I205" t="str">
            <v>в рамках инвентаризации 2022 года
не определена</v>
          </cell>
          <cell r="J205" t="str">
            <v>ограниченный</v>
          </cell>
          <cell r="K205" t="str">
            <v>бетонная плита</v>
          </cell>
          <cell r="L205">
            <v>4</v>
          </cell>
          <cell r="M205" t="str">
            <v>отсутствует</v>
          </cell>
          <cell r="N205" t="str">
            <v>отсутствует</v>
          </cell>
          <cell r="O205">
            <v>1</v>
          </cell>
          <cell r="P205">
            <v>0.75</v>
          </cell>
          <cell r="Q205" t="str">
            <v>металл</v>
          </cell>
          <cell r="U205" t="str">
            <v>-</v>
          </cell>
          <cell r="V205" t="str">
            <v>-</v>
          </cell>
          <cell r="W205" t="str">
            <v>-</v>
          </cell>
          <cell r="AA205" t="str">
            <v>-</v>
          </cell>
          <cell r="AB205" t="str">
            <v>-</v>
          </cell>
          <cell r="AC205" t="str">
            <v>-</v>
          </cell>
          <cell r="AD205" t="str">
            <v>-</v>
          </cell>
          <cell r="AH205" t="str">
            <v>в рамках проведения инвентаризации 2022 года
не установлен</v>
          </cell>
          <cell r="AL205" t="str">
            <v>ООО "Стэк"</v>
          </cell>
        </row>
        <row r="206">
          <cell r="B206">
            <v>190</v>
          </cell>
          <cell r="C206">
            <v>43549</v>
          </cell>
          <cell r="D206">
            <v>44900</v>
          </cell>
          <cell r="E206" t="str">
            <v>Мира 115</v>
          </cell>
          <cell r="F206" t="str">
            <v>в рамках проведения инвентаризации 2022 года
не установлен</v>
          </cell>
          <cell r="G206" t="str">
            <v xml:space="preserve">61.008904 </v>
          </cell>
          <cell r="H206" t="str">
            <v>69.060102</v>
          </cell>
          <cell r="I206" t="str">
            <v>в рамках инвентаризации 2022 года
не определена</v>
          </cell>
          <cell r="J206" t="str">
            <v>ограниченный частично</v>
          </cell>
          <cell r="K206" t="str">
            <v>бетонная плита</v>
          </cell>
          <cell r="L206">
            <v>4</v>
          </cell>
          <cell r="M206" t="str">
            <v>отсутствует</v>
          </cell>
          <cell r="N206" t="str">
            <v>отсутствует</v>
          </cell>
          <cell r="O206">
            <v>1</v>
          </cell>
          <cell r="P206">
            <v>0.75</v>
          </cell>
          <cell r="Q206" t="str">
            <v>металл</v>
          </cell>
          <cell r="U206" t="str">
            <v>-</v>
          </cell>
          <cell r="V206" t="str">
            <v>-</v>
          </cell>
          <cell r="W206" t="str">
            <v>-</v>
          </cell>
          <cell r="AA206" t="str">
            <v>-</v>
          </cell>
          <cell r="AB206" t="str">
            <v>-</v>
          </cell>
          <cell r="AC206" t="str">
            <v>-</v>
          </cell>
          <cell r="AD206" t="str">
            <v>-</v>
          </cell>
          <cell r="AH206" t="str">
            <v>в рамках проведения инвентаризации 2022 года
не установлен</v>
          </cell>
          <cell r="AL206" t="str">
            <v xml:space="preserve">ООО "Юметек" </v>
          </cell>
        </row>
        <row r="207">
          <cell r="B207">
            <v>191</v>
          </cell>
          <cell r="C207" t="str">
            <v>ранее существовавшая до 01.01.2019</v>
          </cell>
          <cell r="D207">
            <v>44900</v>
          </cell>
          <cell r="E207" t="str">
            <v>Ленина 97</v>
          </cell>
          <cell r="F207" t="str">
            <v>в рамках проведения инвентаризации 2022 года
не установлен</v>
          </cell>
          <cell r="G207" t="str">
            <v>61.007981</v>
          </cell>
          <cell r="H207" t="str">
            <v>69.039536</v>
          </cell>
          <cell r="I207" t="str">
            <v>в рамках инвентаризации 2022 года
не определена</v>
          </cell>
          <cell r="J207" t="str">
            <v>открытый</v>
          </cell>
          <cell r="K207" t="str">
            <v>бетонная плита</v>
          </cell>
          <cell r="L207">
            <v>6</v>
          </cell>
          <cell r="M207" t="str">
            <v>отсутствует</v>
          </cell>
          <cell r="N207" t="str">
            <v>есть</v>
          </cell>
          <cell r="O207">
            <v>1</v>
          </cell>
          <cell r="P207">
            <v>0.75</v>
          </cell>
          <cell r="Q207" t="str">
            <v>металл</v>
          </cell>
          <cell r="U207" t="str">
            <v>-</v>
          </cell>
          <cell r="V207" t="str">
            <v>-</v>
          </cell>
          <cell r="W207" t="str">
            <v>-</v>
          </cell>
          <cell r="AA207" t="str">
            <v>-</v>
          </cell>
          <cell r="AB207" t="str">
            <v>-</v>
          </cell>
          <cell r="AC207" t="str">
            <v>-</v>
          </cell>
          <cell r="AD207" t="str">
            <v>-</v>
          </cell>
          <cell r="AH207" t="str">
            <v>в рамках проведения инвентаризации 2022 года
не установлен</v>
          </cell>
          <cell r="AL207" t="str">
            <v>ООО "Интер-Север"</v>
          </cell>
        </row>
        <row r="208">
          <cell r="B208">
            <v>192</v>
          </cell>
          <cell r="C208">
            <v>43663</v>
          </cell>
          <cell r="D208">
            <v>44900</v>
          </cell>
          <cell r="E208" t="str">
            <v>Красноармейская 16</v>
          </cell>
          <cell r="F208" t="str">
            <v>в рамках проведения инвентаризации 2022 года
не установлен</v>
          </cell>
          <cell r="G208" t="str">
            <v>61.007781</v>
          </cell>
          <cell r="H208" t="str">
            <v>69.040251</v>
          </cell>
          <cell r="I208" t="str">
            <v>в рамках инвентаризации 2022 года
не определена</v>
          </cell>
          <cell r="J208" t="str">
            <v>открытый</v>
          </cell>
          <cell r="K208" t="str">
            <v>асфальт</v>
          </cell>
          <cell r="L208">
            <v>2</v>
          </cell>
          <cell r="M208" t="str">
            <v>отсутствует</v>
          </cell>
          <cell r="N208" t="str">
            <v>отсутствует</v>
          </cell>
          <cell r="O208">
            <v>1</v>
          </cell>
          <cell r="P208">
            <v>0.75</v>
          </cell>
          <cell r="Q208" t="str">
            <v>металл</v>
          </cell>
          <cell r="U208" t="str">
            <v>-</v>
          </cell>
          <cell r="V208" t="str">
            <v>-</v>
          </cell>
          <cell r="W208" t="str">
            <v>-</v>
          </cell>
          <cell r="AA208" t="str">
            <v>-</v>
          </cell>
          <cell r="AB208" t="str">
            <v>-</v>
          </cell>
          <cell r="AC208" t="str">
            <v>-</v>
          </cell>
          <cell r="AD208" t="str">
            <v>-</v>
          </cell>
          <cell r="AH208" t="str">
            <v>в рамках проведения инвентаризации 2022 года
не установлен</v>
          </cell>
          <cell r="AL208" t="str">
            <v>магазин "Ronox"</v>
          </cell>
        </row>
        <row r="209">
          <cell r="B209">
            <v>193</v>
          </cell>
          <cell r="C209" t="str">
            <v>ранее существовавшая до 01.01.2019</v>
          </cell>
          <cell r="D209">
            <v>44900</v>
          </cell>
          <cell r="E209" t="str">
            <v>Шевченко 10</v>
          </cell>
          <cell r="F209" t="str">
            <v>в рамках проведения инвентаризации 2022 года
не установлен</v>
          </cell>
          <cell r="G209" t="str">
            <v>61.004167</v>
          </cell>
          <cell r="H209" t="str">
            <v>69.036455</v>
          </cell>
          <cell r="I209" t="str">
            <v>в рамках инвентаризации 2022 года
не определена</v>
          </cell>
          <cell r="J209" t="str">
            <v>ограниченный</v>
          </cell>
          <cell r="K209" t="str">
            <v>бетонная плита</v>
          </cell>
          <cell r="L209">
            <v>6</v>
          </cell>
          <cell r="M209" t="str">
            <v>отсутствует</v>
          </cell>
          <cell r="N209" t="str">
            <v>отсутствует</v>
          </cell>
          <cell r="O209">
            <v>1</v>
          </cell>
          <cell r="P209">
            <v>1</v>
          </cell>
          <cell r="Q209" t="str">
            <v>металл</v>
          </cell>
          <cell r="U209" t="str">
            <v>-</v>
          </cell>
          <cell r="V209" t="str">
            <v>-</v>
          </cell>
          <cell r="W209" t="str">
            <v>-</v>
          </cell>
          <cell r="AA209" t="str">
            <v>-</v>
          </cell>
          <cell r="AB209" t="str">
            <v>-</v>
          </cell>
          <cell r="AC209" t="str">
            <v>-</v>
          </cell>
          <cell r="AD209" t="str">
            <v>-</v>
          </cell>
          <cell r="AH209" t="str">
            <v>в рамках проведения инвентаризации 2022 года
не установлен</v>
          </cell>
          <cell r="AL209" t="str">
            <v>ООО "Одри"</v>
          </cell>
        </row>
        <row r="210">
          <cell r="B210">
            <v>194</v>
          </cell>
          <cell r="C210" t="str">
            <v>ранее существовавшая до 01.01.2019</v>
          </cell>
          <cell r="D210">
            <v>44900</v>
          </cell>
          <cell r="E210"/>
          <cell r="F210" t="str">
            <v>в рамках проведения инвентаризации 2022 года
не установлен</v>
          </cell>
          <cell r="G210"/>
          <cell r="H210"/>
          <cell r="I210" t="str">
            <v>в рамках инвентаризации 2022 года
не определена</v>
          </cell>
          <cell r="J210"/>
          <cell r="K210"/>
          <cell r="L210"/>
          <cell r="M210"/>
          <cell r="N210"/>
          <cell r="O210"/>
          <cell r="P210"/>
          <cell r="Q210"/>
          <cell r="U210"/>
          <cell r="V210"/>
          <cell r="W210"/>
          <cell r="AA210"/>
          <cell r="AB210"/>
          <cell r="AC210"/>
          <cell r="AD210"/>
          <cell r="AH210" t="str">
            <v>не установлен</v>
          </cell>
          <cell r="AL210"/>
        </row>
        <row r="211">
          <cell r="B211">
            <v>195</v>
          </cell>
          <cell r="C211" t="str">
            <v>ранее существовавшая до 01.01.2019</v>
          </cell>
          <cell r="D211">
            <v>44900</v>
          </cell>
          <cell r="E211" t="str">
            <v>Газовиков 7</v>
          </cell>
          <cell r="F211" t="str">
            <v>в рамках проведения инвентаризации 2022 года
не установлен</v>
          </cell>
          <cell r="G211" t="str">
            <v>61.016618</v>
          </cell>
          <cell r="H211" t="str">
            <v>69.073033</v>
          </cell>
          <cell r="I211" t="str">
            <v>в рамках инвентаризации 2022 года
не определена</v>
          </cell>
          <cell r="J211" t="str">
            <v>ограниченный</v>
          </cell>
          <cell r="K211" t="str">
            <v>бетонная плита</v>
          </cell>
          <cell r="L211">
            <v>6</v>
          </cell>
          <cell r="M211" t="str">
            <v>отсутствует</v>
          </cell>
          <cell r="N211" t="str">
            <v>отсутствует</v>
          </cell>
          <cell r="O211">
            <v>1</v>
          </cell>
          <cell r="P211">
            <v>0.75</v>
          </cell>
          <cell r="Q211" t="str">
            <v>металл</v>
          </cell>
          <cell r="U211" t="str">
            <v>-</v>
          </cell>
          <cell r="V211" t="str">
            <v>-</v>
          </cell>
          <cell r="W211" t="str">
            <v>-</v>
          </cell>
          <cell r="AA211" t="str">
            <v>-</v>
          </cell>
          <cell r="AB211" t="str">
            <v>-</v>
          </cell>
          <cell r="AC211" t="str">
            <v>-</v>
          </cell>
          <cell r="AD211" t="str">
            <v>-</v>
          </cell>
          <cell r="AH211" t="str">
            <v>в рамках проведения инвентаризации 2022 года
не установлен</v>
          </cell>
          <cell r="AL211" t="str">
            <v>АО "ЮРЭСК"</v>
          </cell>
        </row>
        <row r="212">
          <cell r="B212">
            <v>196</v>
          </cell>
          <cell r="C212" t="str">
            <v>ранее существовавшая до 01.01.2019</v>
          </cell>
          <cell r="D212">
            <v>44900</v>
          </cell>
          <cell r="E212" t="str">
            <v>р-н протоки Березовская (пром.база ООО "Квартал")</v>
          </cell>
          <cell r="F212" t="str">
            <v>в рамках проведения инвентаризации 2022 года
не установлен</v>
          </cell>
          <cell r="G212" t="str">
            <v>60.992704</v>
          </cell>
          <cell r="H212" t="str">
            <v>68.965701</v>
          </cell>
          <cell r="I212" t="str">
            <v>в рамках инвентаризации 2022 года
не определена</v>
          </cell>
          <cell r="J212" t="str">
            <v>ограниченный</v>
          </cell>
          <cell r="K212" t="str">
            <v>грунт</v>
          </cell>
          <cell r="L212">
            <v>8</v>
          </cell>
          <cell r="M212" t="str">
            <v>отсутствует</v>
          </cell>
          <cell r="N212" t="str">
            <v>есть</v>
          </cell>
          <cell r="O212">
            <v>2</v>
          </cell>
          <cell r="P212">
            <v>1.1000000000000001</v>
          </cell>
          <cell r="Q212" t="str">
            <v>пластик</v>
          </cell>
          <cell r="U212" t="str">
            <v>-</v>
          </cell>
          <cell r="V212" t="str">
            <v>-</v>
          </cell>
          <cell r="W212" t="str">
            <v>-</v>
          </cell>
          <cell r="AA212" t="str">
            <v>-</v>
          </cell>
          <cell r="AB212" t="str">
            <v>-</v>
          </cell>
          <cell r="AC212" t="str">
            <v>-</v>
          </cell>
          <cell r="AD212" t="str">
            <v>-</v>
          </cell>
          <cell r="AH212" t="str">
            <v>в рамках проведения инвентаризации 2022 года
не установлен</v>
          </cell>
          <cell r="AL212" t="str">
            <v>ООО "Квартал"</v>
          </cell>
        </row>
        <row r="213">
          <cell r="B213">
            <v>197</v>
          </cell>
          <cell r="C213" t="str">
            <v>ранее существовавшая до 01.01.2019</v>
          </cell>
          <cell r="D213">
            <v>44900</v>
          </cell>
          <cell r="E213"/>
          <cell r="F213" t="str">
            <v>в рамках проведения инвентаризации 2022 года
не установлен</v>
          </cell>
          <cell r="G213"/>
          <cell r="H213"/>
          <cell r="I213" t="str">
            <v>в рамках инвентаризации 2022 года
не определена</v>
          </cell>
          <cell r="J213"/>
          <cell r="K213"/>
          <cell r="L213"/>
          <cell r="M213"/>
          <cell r="N213"/>
          <cell r="O213"/>
          <cell r="P213"/>
          <cell r="Q213"/>
          <cell r="U213"/>
          <cell r="V213"/>
          <cell r="W213"/>
          <cell r="AA213"/>
          <cell r="AB213"/>
          <cell r="AC213"/>
          <cell r="AD213"/>
          <cell r="AH213" t="str">
            <v>не установлен</v>
          </cell>
          <cell r="AL213"/>
        </row>
        <row r="214">
          <cell r="B214">
            <v>198</v>
          </cell>
          <cell r="C214" t="str">
            <v>ранее существовавшая до 01.01.2019</v>
          </cell>
          <cell r="D214">
            <v>44900</v>
          </cell>
          <cell r="E214" t="str">
            <v>Студенческая 5А</v>
          </cell>
          <cell r="F214" t="str">
            <v>в рамках проведения инвентаризации 2022 года
не установлен</v>
          </cell>
          <cell r="G214" t="str">
            <v>61.016004</v>
          </cell>
          <cell r="H214" t="str">
            <v>69.057744</v>
          </cell>
          <cell r="I214" t="str">
            <v>в рамках инвентаризации 2022 года
не определена</v>
          </cell>
          <cell r="J214" t="str">
            <v>ограниченный</v>
          </cell>
          <cell r="K214" t="str">
            <v>асфальт</v>
          </cell>
          <cell r="L214">
            <v>12</v>
          </cell>
          <cell r="M214" t="str">
            <v>отсутствует</v>
          </cell>
          <cell r="N214" t="str">
            <v>отсутствует</v>
          </cell>
          <cell r="O214">
            <v>3</v>
          </cell>
          <cell r="P214">
            <v>1.1000000000000001</v>
          </cell>
          <cell r="Q214" t="str">
            <v>пластик</v>
          </cell>
          <cell r="U214" t="str">
            <v>-</v>
          </cell>
          <cell r="V214" t="str">
            <v>-</v>
          </cell>
          <cell r="W214" t="str">
            <v>-</v>
          </cell>
          <cell r="AA214" t="str">
            <v>-</v>
          </cell>
          <cell r="AB214" t="str">
            <v>-</v>
          </cell>
          <cell r="AC214" t="str">
            <v>-</v>
          </cell>
          <cell r="AD214" t="str">
            <v>-</v>
          </cell>
          <cell r="AH214" t="str">
            <v>ЮЛ - ГУ МЧС России по ХМАО-Югре</v>
          </cell>
          <cell r="AL214" t="str">
            <v>ГУ МЧС России по ХМАО-Югре</v>
          </cell>
        </row>
        <row r="215">
          <cell r="B215">
            <v>199</v>
          </cell>
          <cell r="C215" t="str">
            <v>ранее существовавшая до 01.01.2019</v>
          </cell>
          <cell r="D215">
            <v>44900</v>
          </cell>
          <cell r="E215" t="str">
            <v>Пионерская 67А</v>
          </cell>
          <cell r="F215" t="str">
            <v>в рамках проведения инвентаризации 2022 года
не установлен</v>
          </cell>
          <cell r="G215" t="str">
            <v>61.008882</v>
          </cell>
          <cell r="H215" t="str">
            <v>69.021291</v>
          </cell>
          <cell r="I215" t="str">
            <v>в рамках инвентаризации 2022 года
не определена</v>
          </cell>
          <cell r="J215" t="str">
            <v>ограниченный</v>
          </cell>
          <cell r="K215" t="str">
            <v>грунт</v>
          </cell>
          <cell r="L215">
            <v>4</v>
          </cell>
          <cell r="M215" t="str">
            <v>отсутствует</v>
          </cell>
          <cell r="N215" t="str">
            <v>отсутствует</v>
          </cell>
          <cell r="O215">
            <v>1</v>
          </cell>
          <cell r="P215">
            <v>1</v>
          </cell>
          <cell r="Q215" t="str">
            <v>металл</v>
          </cell>
          <cell r="U215" t="str">
            <v>-</v>
          </cell>
          <cell r="V215" t="str">
            <v>-</v>
          </cell>
          <cell r="W215" t="str">
            <v>-</v>
          </cell>
          <cell r="AA215" t="str">
            <v>-</v>
          </cell>
          <cell r="AB215" t="str">
            <v>-</v>
          </cell>
          <cell r="AC215" t="str">
            <v>-</v>
          </cell>
          <cell r="AD215" t="str">
            <v>-</v>
          </cell>
          <cell r="AH215" t="str">
            <v>ЮЛ - ООО "ХМсервис"</v>
          </cell>
          <cell r="AL215" t="str">
            <v>ООО "ХМсервис"</v>
          </cell>
        </row>
        <row r="216">
          <cell r="B216">
            <v>200</v>
          </cell>
          <cell r="C216" t="str">
            <v>ранее существовавшая до 01.01.2019</v>
          </cell>
          <cell r="D216">
            <v>44900</v>
          </cell>
          <cell r="E216" t="str">
            <v>Чехова 10</v>
          </cell>
          <cell r="F216" t="str">
            <v>в рамках проведения инвентаризации 2022 года
не установлен</v>
          </cell>
          <cell r="G216" t="str">
            <v>61.000288</v>
          </cell>
          <cell r="H216" t="str">
            <v>69.024706</v>
          </cell>
          <cell r="I216" t="str">
            <v>в рамках инвентаризации 2022 года
не определена</v>
          </cell>
          <cell r="J216" t="str">
            <v>открытый</v>
          </cell>
          <cell r="K216" t="str">
            <v>асфальт</v>
          </cell>
          <cell r="L216">
            <v>6</v>
          </cell>
          <cell r="M216" t="str">
            <v>отсутствует</v>
          </cell>
          <cell r="N216" t="str">
            <v>отсутствует</v>
          </cell>
          <cell r="O216">
            <v>2</v>
          </cell>
          <cell r="P216">
            <v>1.1000000000000001</v>
          </cell>
          <cell r="Q216" t="str">
            <v>пластик</v>
          </cell>
          <cell r="U216" t="str">
            <v>-</v>
          </cell>
          <cell r="V216" t="str">
            <v>-</v>
          </cell>
          <cell r="W216" t="str">
            <v>-</v>
          </cell>
          <cell r="AA216" t="str">
            <v>-</v>
          </cell>
          <cell r="AB216" t="str">
            <v>-</v>
          </cell>
          <cell r="AC216" t="str">
            <v>-</v>
          </cell>
          <cell r="AD216" t="str">
            <v>-</v>
          </cell>
          <cell r="AH216" t="str">
            <v>ЮЛ - ПОУ Ханты-Мансийская автомобильная школа ООГО "ДОСААФ России"</v>
          </cell>
          <cell r="AL216" t="str">
            <v>ПОУ Ханты-Мансийская автомобильная школа ООГО "ДОСААФ России"</v>
          </cell>
        </row>
        <row r="217">
          <cell r="B217">
            <v>201</v>
          </cell>
          <cell r="C217" t="str">
            <v>ранее существовавшая до 01.01.2019</v>
          </cell>
          <cell r="D217">
            <v>44900</v>
          </cell>
          <cell r="E217" t="str">
            <v>Шевченко 10</v>
          </cell>
          <cell r="F217" t="str">
            <v>в рамках проведения инвентаризации 2022 года
не установлен</v>
          </cell>
          <cell r="G217" t="str">
            <v>61.004310</v>
          </cell>
          <cell r="H217" t="str">
            <v>69.036402</v>
          </cell>
          <cell r="I217" t="str">
            <v>в рамках инвентаризации 2022 года
не определена</v>
          </cell>
          <cell r="J217" t="str">
            <v>ограниченный</v>
          </cell>
          <cell r="K217" t="str">
            <v>бетонная плита</v>
          </cell>
          <cell r="L217">
            <v>8</v>
          </cell>
          <cell r="M217" t="str">
            <v>отсутствует</v>
          </cell>
          <cell r="N217" t="str">
            <v>отсутствует</v>
          </cell>
          <cell r="O217">
            <v>2</v>
          </cell>
          <cell r="P217">
            <v>0.75</v>
          </cell>
          <cell r="Q217" t="str">
            <v>металл</v>
          </cell>
          <cell r="U217" t="str">
            <v>-</v>
          </cell>
          <cell r="V217" t="str">
            <v>-</v>
          </cell>
          <cell r="W217" t="str">
            <v>-</v>
          </cell>
          <cell r="AA217" t="str">
            <v>-</v>
          </cell>
          <cell r="AB217" t="str">
            <v>-</v>
          </cell>
          <cell r="AC217" t="str">
            <v>-</v>
          </cell>
          <cell r="AD217" t="str">
            <v>-</v>
          </cell>
          <cell r="AH217" t="str">
            <v>ИП - Чердынцев А.М.</v>
          </cell>
          <cell r="AL217" t="str">
            <v>ИП Чердынцев А.М.</v>
          </cell>
        </row>
        <row r="218">
          <cell r="B218">
            <v>202</v>
          </cell>
          <cell r="C218" t="str">
            <v>ранее существовавшая до 01.01.2019</v>
          </cell>
          <cell r="D218">
            <v>44900</v>
          </cell>
          <cell r="E218" t="str">
            <v>Индустриальная 17</v>
          </cell>
          <cell r="F218" t="str">
            <v>в рамках проведения инвентаризации 2022 года
не установлен</v>
          </cell>
          <cell r="G218" t="str">
            <v>60.997359</v>
          </cell>
          <cell r="H218" t="str">
            <v>69.149994</v>
          </cell>
          <cell r="I218" t="str">
            <v>в рамках инвентаризации 2022 года
не определена</v>
          </cell>
          <cell r="J218" t="str">
            <v>ограниченный</v>
          </cell>
          <cell r="K218" t="str">
            <v>грунт</v>
          </cell>
          <cell r="L218">
            <v>4</v>
          </cell>
          <cell r="M218" t="str">
            <v>отсутствует</v>
          </cell>
          <cell r="N218" t="str">
            <v>отсутствует</v>
          </cell>
          <cell r="O218">
            <v>1</v>
          </cell>
          <cell r="P218">
            <v>1.1000000000000001</v>
          </cell>
          <cell r="Q218" t="str">
            <v>пластик</v>
          </cell>
          <cell r="U218" t="str">
            <v>-</v>
          </cell>
          <cell r="V218" t="str">
            <v>-</v>
          </cell>
          <cell r="W218" t="str">
            <v>-</v>
          </cell>
          <cell r="AA218" t="str">
            <v>-</v>
          </cell>
          <cell r="AB218" t="str">
            <v>-</v>
          </cell>
          <cell r="AC218" t="str">
            <v>-</v>
          </cell>
          <cell r="AD218" t="str">
            <v>-</v>
          </cell>
          <cell r="AH218" t="str">
            <v>ЮЛ - ООО Ляменец</v>
          </cell>
          <cell r="AL218" t="str">
            <v>ООО Ляменец</v>
          </cell>
        </row>
        <row r="219">
          <cell r="B219">
            <v>203</v>
          </cell>
          <cell r="C219" t="str">
            <v>ранее существовавшая до 01.01.2019</v>
          </cell>
          <cell r="D219">
            <v>44900</v>
          </cell>
          <cell r="E219" t="str">
            <v>Конева 5</v>
          </cell>
          <cell r="F219" t="str">
            <v>в рамках проведения инвентаризации 2022 года
не установлен</v>
          </cell>
          <cell r="G219" t="str">
            <v>60.966657</v>
          </cell>
          <cell r="H219" t="str">
            <v>69.049597</v>
          </cell>
          <cell r="I219" t="str">
            <v>в рамках инвентаризации 2022 года
не определена</v>
          </cell>
          <cell r="J219" t="str">
            <v>ограниченный</v>
          </cell>
          <cell r="K219" t="str">
            <v>грунт</v>
          </cell>
          <cell r="L219">
            <v>6</v>
          </cell>
          <cell r="M219" t="str">
            <v>отсутствует</v>
          </cell>
          <cell r="N219" t="str">
            <v>отсутствует</v>
          </cell>
          <cell r="O219">
            <v>2</v>
          </cell>
          <cell r="P219">
            <v>1.1000000000000001</v>
          </cell>
          <cell r="Q219" t="str">
            <v>пластик</v>
          </cell>
          <cell r="U219" t="str">
            <v>-</v>
          </cell>
          <cell r="V219" t="str">
            <v>-</v>
          </cell>
          <cell r="W219" t="str">
            <v>-</v>
          </cell>
          <cell r="AA219" t="str">
            <v>-</v>
          </cell>
          <cell r="AB219" t="str">
            <v>-</v>
          </cell>
          <cell r="AC219" t="str">
            <v>-</v>
          </cell>
          <cell r="AD219" t="str">
            <v>-</v>
          </cell>
          <cell r="AH219" t="str">
            <v>ЮЛ - ООО "Сибторг"</v>
          </cell>
          <cell r="AL219" t="str">
            <v xml:space="preserve"> ООО "Сибторг"</v>
          </cell>
        </row>
        <row r="220">
          <cell r="B220">
            <v>204</v>
          </cell>
          <cell r="C220" t="str">
            <v>ранее существовавшая до 01.01.2019</v>
          </cell>
          <cell r="D220">
            <v>44900</v>
          </cell>
          <cell r="E220" t="str">
            <v>Ермака 2а</v>
          </cell>
          <cell r="F220" t="str">
            <v>в рамках проведения инвентаризации 2022 года
не установлен</v>
          </cell>
          <cell r="G220" t="str">
            <v xml:space="preserve">60.965390 </v>
          </cell>
          <cell r="H220" t="str">
            <v>69.036293</v>
          </cell>
          <cell r="I220" t="str">
            <v>в рамках инвентаризации 2022 года
не определена</v>
          </cell>
          <cell r="J220" t="str">
            <v>ограниченный</v>
          </cell>
          <cell r="K220" t="str">
            <v>бетонная плита</v>
          </cell>
          <cell r="L220">
            <v>6</v>
          </cell>
          <cell r="M220" t="str">
            <v>отсутствует</v>
          </cell>
          <cell r="N220" t="str">
            <v>отсутствует</v>
          </cell>
          <cell r="O220">
            <v>1</v>
          </cell>
          <cell r="P220">
            <v>1.1000000000000001</v>
          </cell>
          <cell r="Q220" t="str">
            <v>пластик</v>
          </cell>
          <cell r="U220" t="str">
            <v>-</v>
          </cell>
          <cell r="V220" t="str">
            <v>-</v>
          </cell>
          <cell r="W220" t="str">
            <v>-</v>
          </cell>
          <cell r="AA220" t="str">
            <v>-</v>
          </cell>
          <cell r="AB220" t="str">
            <v>-</v>
          </cell>
          <cell r="AC220" t="str">
            <v>-</v>
          </cell>
          <cell r="AD220" t="str">
            <v>-</v>
          </cell>
          <cell r="AH220" t="str">
            <v>ЮЛ - ООО Сибтэк</v>
          </cell>
          <cell r="AL220" t="str">
            <v xml:space="preserve"> ООО Сибтэк</v>
          </cell>
        </row>
        <row r="221">
          <cell r="B221">
            <v>205</v>
          </cell>
          <cell r="C221"/>
          <cell r="D221">
            <v>44900</v>
          </cell>
          <cell r="E221"/>
          <cell r="F221" t="str">
            <v>в рамках проведения инвентаризации 2022 года
не установлен</v>
          </cell>
          <cell r="G221"/>
          <cell r="H221"/>
          <cell r="I221" t="str">
            <v>в рамках инвентаризации 2022 года
не определена</v>
          </cell>
          <cell r="J221"/>
          <cell r="K221"/>
          <cell r="L221"/>
          <cell r="M221"/>
          <cell r="N221"/>
          <cell r="O221"/>
          <cell r="P221"/>
          <cell r="Q221"/>
          <cell r="U221"/>
          <cell r="V221"/>
          <cell r="W221"/>
          <cell r="AA221"/>
          <cell r="AB221"/>
          <cell r="AC221"/>
          <cell r="AD221"/>
          <cell r="AH221"/>
          <cell r="AL221"/>
        </row>
        <row r="222">
          <cell r="B222">
            <v>206</v>
          </cell>
          <cell r="C222" t="str">
            <v>ранее существовавшая до 01.01.2019</v>
          </cell>
          <cell r="D222">
            <v>44900</v>
          </cell>
          <cell r="E222" t="str">
            <v>Чехова 12</v>
          </cell>
          <cell r="F222" t="str">
            <v>в рамках проведения инвентаризации 2022 года
не установлен</v>
          </cell>
          <cell r="G222" t="str">
            <v>61.000572</v>
          </cell>
          <cell r="H222" t="str">
            <v>69.025653</v>
          </cell>
          <cell r="I222" t="str">
            <v>в рамках инвентаризации 2022 года
не определена</v>
          </cell>
          <cell r="J222" t="str">
            <v>ограниченный</v>
          </cell>
          <cell r="K222" t="str">
            <v>бетонная плита</v>
          </cell>
          <cell r="L222">
            <v>4</v>
          </cell>
          <cell r="M222" t="str">
            <v>есть</v>
          </cell>
          <cell r="N222" t="str">
            <v>есть</v>
          </cell>
          <cell r="O222">
            <v>1</v>
          </cell>
          <cell r="P222">
            <v>1.1000000000000001</v>
          </cell>
          <cell r="Q222" t="str">
            <v>пластик</v>
          </cell>
          <cell r="U222" t="str">
            <v>-</v>
          </cell>
          <cell r="V222" t="str">
            <v>-</v>
          </cell>
          <cell r="W222" t="str">
            <v>-</v>
          </cell>
          <cell r="AA222" t="str">
            <v>-</v>
          </cell>
          <cell r="AB222" t="str">
            <v>-</v>
          </cell>
          <cell r="AC222" t="str">
            <v>-</v>
          </cell>
          <cell r="AD222" t="str">
            <v>-</v>
          </cell>
          <cell r="AH222" t="str">
            <v xml:space="preserve">ЮЛ - Департамент образования и молодежной политики Ханты-Мансийского автономного округа-Югры </v>
          </cell>
          <cell r="AL222" t="str">
            <v xml:space="preserve">Департамент образования и молодежной политики ХМАО-Югры </v>
          </cell>
        </row>
        <row r="223">
          <cell r="B223">
            <v>207</v>
          </cell>
          <cell r="C223"/>
          <cell r="D223">
            <v>44900</v>
          </cell>
          <cell r="E223"/>
          <cell r="F223" t="str">
            <v>в рамках проведения инвентаризации 2022 года
не установлен</v>
          </cell>
          <cell r="G223"/>
          <cell r="H223"/>
          <cell r="I223" t="str">
            <v>в рамках инвентаризации 2022 года
не определена</v>
          </cell>
          <cell r="J223"/>
          <cell r="K223"/>
          <cell r="L223"/>
          <cell r="M223"/>
          <cell r="N223"/>
          <cell r="O223"/>
          <cell r="P223"/>
          <cell r="Q223"/>
          <cell r="U223"/>
          <cell r="V223"/>
          <cell r="W223"/>
          <cell r="AA223"/>
          <cell r="AB223"/>
          <cell r="AC223"/>
          <cell r="AD223"/>
          <cell r="AH223"/>
          <cell r="AL223"/>
        </row>
        <row r="224">
          <cell r="B224">
            <v>208</v>
          </cell>
          <cell r="C224" t="str">
            <v>ранее существовавшая до 01.01.2019</v>
          </cell>
          <cell r="D224">
            <v>44900</v>
          </cell>
          <cell r="E224" t="str">
            <v>Барабинская 30</v>
          </cell>
          <cell r="F224" t="str">
            <v>в рамках проведения инвентаризации 2022 года
не установлен</v>
          </cell>
          <cell r="G224" t="str">
            <v>60.970403</v>
          </cell>
          <cell r="H224" t="str">
            <v>69.027881</v>
          </cell>
          <cell r="I224" t="str">
            <v>в рамках инвентаризации 2022 года
не определена</v>
          </cell>
          <cell r="J224" t="str">
            <v>ограниченный</v>
          </cell>
          <cell r="K224" t="str">
            <v>бетонная плита</v>
          </cell>
          <cell r="L224">
            <v>2</v>
          </cell>
          <cell r="M224" t="str">
            <v>отсутствует</v>
          </cell>
          <cell r="N224" t="str">
            <v>отсутствует</v>
          </cell>
          <cell r="O224">
            <v>1</v>
          </cell>
          <cell r="P224">
            <v>1.1000000000000001</v>
          </cell>
          <cell r="Q224" t="str">
            <v>пластик</v>
          </cell>
          <cell r="U224" t="str">
            <v>-</v>
          </cell>
          <cell r="V224" t="str">
            <v>-</v>
          </cell>
          <cell r="W224" t="str">
            <v>-</v>
          </cell>
          <cell r="AA224" t="str">
            <v>-</v>
          </cell>
          <cell r="AB224" t="str">
            <v>-</v>
          </cell>
          <cell r="AC224" t="str">
            <v>-</v>
          </cell>
          <cell r="AD224" t="str">
            <v>-</v>
          </cell>
          <cell r="AH224" t="str">
            <v>ЮЛ - ООО Геокартекс</v>
          </cell>
          <cell r="AL224" t="str">
            <v xml:space="preserve"> ЮЛ - ООО Геокартекс</v>
          </cell>
        </row>
        <row r="225">
          <cell r="B225">
            <v>209</v>
          </cell>
          <cell r="C225"/>
          <cell r="D225">
            <v>44900</v>
          </cell>
          <cell r="E225"/>
          <cell r="F225" t="str">
            <v>в рамках проведения инвентаризации 2022 года
не установлен</v>
          </cell>
          <cell r="G225"/>
          <cell r="H225"/>
          <cell r="I225" t="str">
            <v>в рамках инвентаризации 2022 года
не определена</v>
          </cell>
          <cell r="J225"/>
          <cell r="K225"/>
          <cell r="L225"/>
          <cell r="M225"/>
          <cell r="N225"/>
          <cell r="O225"/>
          <cell r="P225"/>
          <cell r="Q225"/>
          <cell r="U225"/>
          <cell r="V225"/>
          <cell r="W225"/>
          <cell r="AA225"/>
          <cell r="AB225"/>
          <cell r="AC225"/>
          <cell r="AD225"/>
          <cell r="AH225"/>
          <cell r="AL225"/>
        </row>
        <row r="226">
          <cell r="B226">
            <v>210</v>
          </cell>
          <cell r="C226"/>
          <cell r="D226">
            <v>44900</v>
          </cell>
          <cell r="E226"/>
          <cell r="F226" t="str">
            <v>в рамках проведения инвентаризации 2022 года
не установлен</v>
          </cell>
          <cell r="G226"/>
          <cell r="H226"/>
          <cell r="I226" t="str">
            <v>в рамках инвентаризации 2022 года
не определена</v>
          </cell>
          <cell r="J226"/>
          <cell r="K226"/>
          <cell r="L226"/>
          <cell r="M226"/>
          <cell r="N226"/>
          <cell r="O226"/>
          <cell r="P226"/>
          <cell r="Q226"/>
          <cell r="U226"/>
          <cell r="V226"/>
          <cell r="W226"/>
          <cell r="AA226"/>
          <cell r="AB226"/>
          <cell r="AC226"/>
          <cell r="AD226"/>
          <cell r="AH226"/>
          <cell r="AL226"/>
        </row>
        <row r="227">
          <cell r="B227">
            <v>211</v>
          </cell>
          <cell r="C227"/>
          <cell r="D227">
            <v>44900</v>
          </cell>
          <cell r="E227"/>
          <cell r="F227" t="str">
            <v>в рамках проведения инвентаризации 2022 года
не установлен</v>
          </cell>
          <cell r="G227"/>
          <cell r="H227"/>
          <cell r="I227" t="str">
            <v>в рамках инвентаризации 2022 года
не определена</v>
          </cell>
          <cell r="J227"/>
          <cell r="K227"/>
          <cell r="L227"/>
          <cell r="M227"/>
          <cell r="N227"/>
          <cell r="O227"/>
          <cell r="P227"/>
          <cell r="Q227"/>
          <cell r="U227"/>
          <cell r="V227"/>
          <cell r="W227"/>
          <cell r="AA227"/>
          <cell r="AB227"/>
          <cell r="AC227"/>
          <cell r="AD227"/>
          <cell r="AH227"/>
          <cell r="AL227"/>
        </row>
        <row r="228">
          <cell r="B228">
            <v>212</v>
          </cell>
          <cell r="C228" t="str">
            <v>ранее существовавшая до 01.01.2019</v>
          </cell>
          <cell r="D228">
            <v>44900</v>
          </cell>
          <cell r="E228" t="str">
            <v>Дзержинского 16</v>
          </cell>
          <cell r="F228" t="str">
            <v>в рамках проведения инвентаризации 2022 года
не установлен</v>
          </cell>
          <cell r="G228" t="str">
            <v>61.006760</v>
          </cell>
          <cell r="H228" t="str">
            <v>69.020517</v>
          </cell>
          <cell r="I228" t="str">
            <v>в рамках инвентаризации 2022 года
не определена</v>
          </cell>
          <cell r="J228" t="str">
            <v>ограниченный</v>
          </cell>
          <cell r="K228" t="str">
            <v>бетонная плита</v>
          </cell>
          <cell r="L228">
            <v>6</v>
          </cell>
          <cell r="M228" t="str">
            <v>отсутствует</v>
          </cell>
          <cell r="N228" t="str">
            <v>есть</v>
          </cell>
          <cell r="O228">
            <v>2</v>
          </cell>
          <cell r="P228">
            <v>0.75</v>
          </cell>
          <cell r="Q228" t="str">
            <v>металл</v>
          </cell>
          <cell r="U228" t="str">
            <v>-</v>
          </cell>
          <cell r="V228" t="str">
            <v>-</v>
          </cell>
          <cell r="W228" t="str">
            <v>-</v>
          </cell>
          <cell r="AA228" t="str">
            <v>-</v>
          </cell>
          <cell r="AB228" t="str">
            <v>-</v>
          </cell>
          <cell r="AC228" t="str">
            <v>-</v>
          </cell>
          <cell r="AD228" t="str">
            <v>-</v>
          </cell>
          <cell r="AH228" t="str">
            <v>ЮЛ - ПАО Сбербанк России</v>
          </cell>
          <cell r="AL228" t="str">
            <v>ПАО Сбербанк России</v>
          </cell>
        </row>
        <row r="229">
          <cell r="B229">
            <v>213</v>
          </cell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U229"/>
          <cell r="V229"/>
          <cell r="W229"/>
          <cell r="AA229"/>
          <cell r="AB229"/>
          <cell r="AC229"/>
          <cell r="AD229"/>
          <cell r="AH229"/>
          <cell r="AL229"/>
        </row>
        <row r="230">
          <cell r="B230">
            <v>214</v>
          </cell>
          <cell r="C230"/>
          <cell r="D230">
            <v>44900</v>
          </cell>
          <cell r="E230"/>
          <cell r="F230" t="str">
            <v>в рамках проведения инвентаризации 2022 года
не установлен</v>
          </cell>
          <cell r="G230"/>
          <cell r="H230"/>
          <cell r="I230" t="str">
            <v>в рамках инвентаризации 2022 года
не определена</v>
          </cell>
          <cell r="J230"/>
          <cell r="K230"/>
          <cell r="L230"/>
          <cell r="M230"/>
          <cell r="N230"/>
          <cell r="O230"/>
          <cell r="P230"/>
          <cell r="Q230"/>
          <cell r="U230"/>
          <cell r="V230"/>
          <cell r="W230"/>
          <cell r="AA230"/>
          <cell r="AB230"/>
          <cell r="AC230"/>
          <cell r="AD230"/>
          <cell r="AH230"/>
          <cell r="AL230"/>
        </row>
        <row r="231">
          <cell r="B231">
            <v>215</v>
          </cell>
          <cell r="C231" t="str">
            <v>ранее существовавшая до 01.01.2019</v>
          </cell>
          <cell r="D231">
            <v>44900</v>
          </cell>
          <cell r="E231" t="str">
            <v>Объездная 17</v>
          </cell>
          <cell r="F231" t="str">
            <v>в рамках проведения инвентаризации 2022 года
не установлен</v>
          </cell>
          <cell r="G231" t="str">
            <v>60.999638</v>
          </cell>
          <cell r="H231" t="str">
            <v>68.987667</v>
          </cell>
          <cell r="I231" t="str">
            <v>в рамках инвентаризации 2022 года
не определена</v>
          </cell>
          <cell r="J231" t="str">
            <v>ограниченный</v>
          </cell>
          <cell r="K231" t="str">
            <v>бетонная плита</v>
          </cell>
          <cell r="L231">
            <v>2</v>
          </cell>
          <cell r="M231" t="str">
            <v>отсутствует</v>
          </cell>
          <cell r="N231" t="str">
            <v>отсутствует</v>
          </cell>
          <cell r="O231">
            <v>1</v>
          </cell>
          <cell r="P231">
            <v>1.1000000000000001</v>
          </cell>
          <cell r="Q231" t="str">
            <v>пластик</v>
          </cell>
          <cell r="U231" t="str">
            <v>-</v>
          </cell>
          <cell r="V231" t="str">
            <v>-</v>
          </cell>
          <cell r="W231" t="str">
            <v>-</v>
          </cell>
          <cell r="AA231" t="str">
            <v>-</v>
          </cell>
          <cell r="AB231" t="str">
            <v>-</v>
          </cell>
          <cell r="AC231" t="str">
            <v>-</v>
          </cell>
          <cell r="AD231" t="str">
            <v>-</v>
          </cell>
          <cell r="AH231" t="str">
            <v>ЮЛ - ООО РегионПиво</v>
          </cell>
          <cell r="AL231" t="str">
            <v>ООО РегионПиво</v>
          </cell>
        </row>
        <row r="232">
          <cell r="B232">
            <v>216</v>
          </cell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U232"/>
          <cell r="V232"/>
          <cell r="W232"/>
          <cell r="AA232"/>
          <cell r="AB232"/>
          <cell r="AC232"/>
          <cell r="AD232"/>
          <cell r="AH232"/>
          <cell r="AL232"/>
        </row>
        <row r="233">
          <cell r="B233">
            <v>217</v>
          </cell>
          <cell r="C233" t="str">
            <v>ранее существовавшая до 01.01.2019</v>
          </cell>
          <cell r="D233">
            <v>44900</v>
          </cell>
          <cell r="E233" t="str">
            <v>Мира 46</v>
          </cell>
          <cell r="F233" t="str">
            <v>в рамках проведения инвентаризации 2022 года
не установлен</v>
          </cell>
          <cell r="G233" t="str">
            <v>61.006600</v>
          </cell>
          <cell r="H233" t="str">
            <v>69.033924</v>
          </cell>
          <cell r="I233" t="str">
            <v>в рамках инвентаризации 2022 года
не определена</v>
          </cell>
          <cell r="J233" t="str">
            <v>ограниченный</v>
          </cell>
          <cell r="K233" t="str">
            <v>бетонная плита</v>
          </cell>
          <cell r="L233">
            <v>10</v>
          </cell>
          <cell r="M233" t="str">
            <v>отсутствует</v>
          </cell>
          <cell r="N233" t="str">
            <v>есть</v>
          </cell>
          <cell r="O233">
            <v>3</v>
          </cell>
          <cell r="P233">
            <v>0.75</v>
          </cell>
          <cell r="Q233" t="str">
            <v>металл</v>
          </cell>
          <cell r="U233" t="str">
            <v>-</v>
          </cell>
          <cell r="V233" t="str">
            <v>-</v>
          </cell>
          <cell r="W233" t="str">
            <v>-</v>
          </cell>
          <cell r="AA233" t="str">
            <v>-</v>
          </cell>
          <cell r="AB233" t="str">
            <v>-</v>
          </cell>
          <cell r="AC233" t="str">
            <v>-</v>
          </cell>
          <cell r="AD233" t="str">
            <v>-</v>
          </cell>
          <cell r="AH233" t="str">
            <v>ЮЛ - ООО Печатный мир</v>
          </cell>
          <cell r="AL233" t="str">
            <v xml:space="preserve"> ООО Печатный мир</v>
          </cell>
        </row>
        <row r="234">
          <cell r="B234">
            <v>218</v>
          </cell>
          <cell r="C234"/>
          <cell r="D234">
            <v>44900</v>
          </cell>
          <cell r="E234"/>
          <cell r="F234" t="str">
            <v>в рамках проведения инвентаризации 2022 года
не установлен</v>
          </cell>
          <cell r="G234"/>
          <cell r="H234"/>
          <cell r="I234" t="str">
            <v>в рамках инвентаризации 2022 года
не определена</v>
          </cell>
          <cell r="J234"/>
          <cell r="K234"/>
          <cell r="L234"/>
          <cell r="M234"/>
          <cell r="N234"/>
          <cell r="O234"/>
          <cell r="P234"/>
          <cell r="Q234"/>
          <cell r="U234"/>
          <cell r="V234"/>
          <cell r="W234"/>
          <cell r="AA234"/>
          <cell r="AB234"/>
          <cell r="AC234"/>
          <cell r="AD234"/>
          <cell r="AH234"/>
          <cell r="AL234"/>
        </row>
        <row r="235">
          <cell r="B235">
            <v>219</v>
          </cell>
          <cell r="C235"/>
          <cell r="D235">
            <v>44900</v>
          </cell>
          <cell r="E235"/>
          <cell r="F235" t="str">
            <v>в рамках проведения инвентаризации 2022 года
не установлен</v>
          </cell>
          <cell r="G235"/>
          <cell r="H235"/>
          <cell r="I235" t="str">
            <v>в рамках инвентаризации 2022 года
не определена</v>
          </cell>
          <cell r="J235"/>
          <cell r="K235"/>
          <cell r="L235"/>
          <cell r="M235"/>
          <cell r="N235"/>
          <cell r="O235"/>
          <cell r="P235"/>
          <cell r="Q235"/>
          <cell r="U235"/>
          <cell r="V235"/>
          <cell r="W235"/>
          <cell r="AA235"/>
          <cell r="AB235"/>
          <cell r="AC235"/>
          <cell r="AD235"/>
          <cell r="AH235"/>
          <cell r="AL235"/>
        </row>
        <row r="236">
          <cell r="B236">
            <v>220</v>
          </cell>
          <cell r="C236" t="str">
            <v>ранее существовавшая до 01.01.2019</v>
          </cell>
          <cell r="D236">
            <v>44900</v>
          </cell>
          <cell r="E236" t="str">
            <v>Сутормина 9</v>
          </cell>
          <cell r="F236" t="str">
            <v>в рамках проведения инвентаризации 2022 года
не установлен</v>
          </cell>
          <cell r="G236" t="str">
            <v>60.984825</v>
          </cell>
          <cell r="H236" t="str">
            <v>69.062946</v>
          </cell>
          <cell r="I236" t="str">
            <v>в рамках инвентаризации 2022 года
не определена</v>
          </cell>
          <cell r="J236" t="str">
            <v>открытый</v>
          </cell>
          <cell r="K236" t="str">
            <v>бетонная плита</v>
          </cell>
          <cell r="L236">
            <v>12</v>
          </cell>
          <cell r="M236" t="str">
            <v>есть</v>
          </cell>
          <cell r="N236" t="str">
            <v>есть</v>
          </cell>
          <cell r="O236">
            <v>3</v>
          </cell>
          <cell r="P236">
            <v>1.1000000000000001</v>
          </cell>
          <cell r="Q236" t="str">
            <v>пластик</v>
          </cell>
          <cell r="U236" t="str">
            <v>-</v>
          </cell>
          <cell r="V236" t="str">
            <v>-</v>
          </cell>
          <cell r="W236" t="str">
            <v>-</v>
          </cell>
          <cell r="AA236" t="str">
            <v>-</v>
          </cell>
          <cell r="AB236" t="str">
            <v>-</v>
          </cell>
          <cell r="AC236" t="str">
            <v>-</v>
          </cell>
          <cell r="AD236" t="str">
            <v>-</v>
          </cell>
          <cell r="AH236" t="str">
            <v>МО - Администрация города Ханты-Мансийска</v>
          </cell>
          <cell r="AL236" t="str">
            <v xml:space="preserve">ИЖС ул. Сутормина </v>
          </cell>
        </row>
        <row r="237">
          <cell r="B237">
            <v>221</v>
          </cell>
          <cell r="C237" t="str">
            <v>ранее существовавшая до 01.01.2019</v>
          </cell>
          <cell r="D237">
            <v>44900</v>
          </cell>
          <cell r="E237" t="str">
            <v>Мира 116</v>
          </cell>
          <cell r="F237" t="str">
            <v>в рамках проведения инвентаризации 2022 года
не установлен</v>
          </cell>
          <cell r="G237" t="str">
            <v>61.012565</v>
          </cell>
          <cell r="H237" t="str">
            <v>69.060908</v>
          </cell>
          <cell r="I237" t="str">
            <v>в рамках инвентаризации 2022 года
не определена</v>
          </cell>
          <cell r="J237" t="str">
            <v>ограниченный</v>
          </cell>
          <cell r="K237" t="str">
            <v>бетонная плита</v>
          </cell>
          <cell r="L237">
            <v>6</v>
          </cell>
          <cell r="M237"/>
          <cell r="N237"/>
          <cell r="O237">
            <v>1</v>
          </cell>
          <cell r="P237">
            <v>0.75</v>
          </cell>
          <cell r="Q237" t="str">
            <v>металл</v>
          </cell>
          <cell r="U237" t="str">
            <v>-</v>
          </cell>
          <cell r="V237" t="str">
            <v>-</v>
          </cell>
          <cell r="W237" t="str">
            <v>-</v>
          </cell>
          <cell r="AA237" t="str">
            <v>-</v>
          </cell>
          <cell r="AB237" t="str">
            <v>-</v>
          </cell>
          <cell r="AC237" t="str">
            <v>-</v>
          </cell>
          <cell r="AD237" t="str">
            <v>-</v>
          </cell>
          <cell r="AH237" t="str">
            <v>ЮЛ- КУ ХМАО-Югры "Управление автомобильных дорог"</v>
          </cell>
          <cell r="AL237" t="str">
            <v xml:space="preserve">КУ  ХМАО-Югры "Управление автомобильных дорог" </v>
          </cell>
        </row>
        <row r="238">
          <cell r="B238">
            <v>222</v>
          </cell>
          <cell r="C238" t="str">
            <v>ранее существовавшая до 01.01.2019</v>
          </cell>
          <cell r="D238">
            <v>44900</v>
          </cell>
          <cell r="E238" t="str">
            <v>Мира 120А</v>
          </cell>
          <cell r="F238" t="str">
            <v>в рамках проведения инвентаризации 2022 года
не установлен</v>
          </cell>
          <cell r="G238" t="str">
            <v>61.014079</v>
          </cell>
          <cell r="H238" t="str">
            <v>69.070171</v>
          </cell>
          <cell r="I238" t="str">
            <v>в рамках инвентаризации 2022 года
не определена</v>
          </cell>
          <cell r="J238" t="str">
            <v>ограниченный</v>
          </cell>
          <cell r="K238" t="str">
            <v>бетонная плита</v>
          </cell>
          <cell r="L238">
            <v>6</v>
          </cell>
          <cell r="M238" t="str">
            <v>отсутствует</v>
          </cell>
          <cell r="N238" t="str">
            <v>есть</v>
          </cell>
          <cell r="O238">
            <v>1</v>
          </cell>
          <cell r="P238">
            <v>0.75</v>
          </cell>
          <cell r="Q238" t="str">
            <v>металл</v>
          </cell>
          <cell r="U238" t="str">
            <v>-</v>
          </cell>
          <cell r="V238" t="str">
            <v>-</v>
          </cell>
          <cell r="W238" t="str">
            <v>-</v>
          </cell>
          <cell r="AA238" t="str">
            <v>-</v>
          </cell>
          <cell r="AB238" t="str">
            <v>-</v>
          </cell>
          <cell r="AC238" t="str">
            <v>-</v>
          </cell>
          <cell r="AD238" t="str">
            <v>-</v>
          </cell>
          <cell r="AH238" t="str">
            <v>ЮЛ- КУ ХМАО-Югры "Управление автомобильных дорог"</v>
          </cell>
          <cell r="AL238" t="str">
            <v xml:space="preserve">КУ ХМАО-Югры "Управление автомобильных дорог" </v>
          </cell>
        </row>
        <row r="239">
          <cell r="B239">
            <v>223</v>
          </cell>
          <cell r="C239" t="str">
            <v>ранее существовавшая до 01.01.2019</v>
          </cell>
          <cell r="D239">
            <v>44900</v>
          </cell>
          <cell r="E239" t="str">
            <v>Ленина 52/1</v>
          </cell>
          <cell r="F239" t="str">
            <v>в рамках проведения инвентаризации 2022 года
не установлен</v>
          </cell>
          <cell r="G239" t="str">
            <v>61.007498</v>
          </cell>
          <cell r="H239" t="str">
            <v>69.023645</v>
          </cell>
          <cell r="I239" t="str">
            <v>в рамках инвентаризации 2022 года
не определена</v>
          </cell>
          <cell r="J239" t="str">
            <v>ограниченный</v>
          </cell>
          <cell r="K239" t="str">
            <v>бетонная плита</v>
          </cell>
          <cell r="L239">
            <v>6</v>
          </cell>
          <cell r="M239" t="str">
            <v>отсутствует</v>
          </cell>
          <cell r="N239" t="str">
            <v>отсутствует</v>
          </cell>
          <cell r="O239">
            <v>3</v>
          </cell>
          <cell r="P239">
            <v>1.1000000000000001</v>
          </cell>
          <cell r="Q239" t="str">
            <v>пластик</v>
          </cell>
          <cell r="U239" t="str">
            <v>-</v>
          </cell>
          <cell r="V239" t="str">
            <v>-</v>
          </cell>
          <cell r="W239" t="str">
            <v>-</v>
          </cell>
          <cell r="AA239" t="str">
            <v>-</v>
          </cell>
          <cell r="AB239" t="str">
            <v>-</v>
          </cell>
          <cell r="AC239" t="str">
            <v>-</v>
          </cell>
          <cell r="AD239" t="str">
            <v>-</v>
          </cell>
          <cell r="AH239" t="str">
            <v>ЮЛ- АО "ЮРЭСК"</v>
          </cell>
          <cell r="AL239" t="str">
            <v>АО "ЮРЭСК"</v>
          </cell>
        </row>
        <row r="240">
          <cell r="B240">
            <v>224</v>
          </cell>
          <cell r="C240" t="str">
            <v>ранее существовавшая до 01.01.2019</v>
          </cell>
          <cell r="D240">
            <v>44900</v>
          </cell>
          <cell r="E240" t="str">
            <v xml:space="preserve">Объездная 29 </v>
          </cell>
          <cell r="F240" t="str">
            <v>в рамках проведения инвентаризации 2022 года
не установлен</v>
          </cell>
          <cell r="G240" t="str">
            <v>60.985418</v>
          </cell>
          <cell r="H240" t="str">
            <v>68.996334</v>
          </cell>
          <cell r="I240" t="str">
            <v>в рамках инвентаризации 2022 года
не определена</v>
          </cell>
          <cell r="J240" t="str">
            <v>ограниченный</v>
          </cell>
          <cell r="K240" t="str">
            <v>асфальт</v>
          </cell>
          <cell r="L240">
            <v>6</v>
          </cell>
          <cell r="M240" t="str">
            <v>отсутствует</v>
          </cell>
          <cell r="N240" t="str">
            <v>отсутствует</v>
          </cell>
          <cell r="O240">
            <v>2</v>
          </cell>
          <cell r="P240">
            <v>1.1000000000000001</v>
          </cell>
          <cell r="Q240" t="str">
            <v>пластик</v>
          </cell>
          <cell r="U240" t="str">
            <v>-</v>
          </cell>
          <cell r="V240" t="str">
            <v>-</v>
          </cell>
          <cell r="W240" t="str">
            <v>-</v>
          </cell>
          <cell r="AA240" t="str">
            <v>-</v>
          </cell>
          <cell r="AB240" t="str">
            <v>-</v>
          </cell>
          <cell r="AC240" t="str">
            <v>-</v>
          </cell>
          <cell r="AD240" t="str">
            <v>-</v>
          </cell>
          <cell r="AH240" t="str">
            <v>ЮЛ - ООО ХМ Домостроительное предприятие</v>
          </cell>
          <cell r="AL240" t="str">
            <v xml:space="preserve"> ООО ХМ Домостроительное предприятие</v>
          </cell>
        </row>
        <row r="241">
          <cell r="B241">
            <v>225</v>
          </cell>
          <cell r="C241"/>
          <cell r="D241">
            <v>44900</v>
          </cell>
          <cell r="E241"/>
          <cell r="F241" t="str">
            <v>в рамках проведения инвентаризации 2022 года
не установлен</v>
          </cell>
          <cell r="G241"/>
          <cell r="H241"/>
          <cell r="I241" t="str">
            <v>в рамках инвентаризации 2022 года
не определена</v>
          </cell>
          <cell r="J241"/>
          <cell r="K241"/>
          <cell r="L241"/>
          <cell r="M241"/>
          <cell r="N241"/>
          <cell r="O241"/>
          <cell r="P241"/>
          <cell r="Q241"/>
          <cell r="U241"/>
          <cell r="V241"/>
          <cell r="W241"/>
          <cell r="AA241"/>
          <cell r="AB241"/>
          <cell r="AC241"/>
          <cell r="AD241"/>
          <cell r="AH241"/>
          <cell r="AL241"/>
        </row>
        <row r="242">
          <cell r="B242">
            <v>226</v>
          </cell>
          <cell r="C242" t="str">
            <v>ранее существовавшая до 01.01.2019</v>
          </cell>
          <cell r="D242">
            <v>44900</v>
          </cell>
          <cell r="E242" t="str">
            <v>Сирина 68Б</v>
          </cell>
          <cell r="F242" t="str">
            <v>в рамках проведения инвентаризации 2022 года
не установлен</v>
          </cell>
          <cell r="G242" t="str">
            <v>61.004362</v>
          </cell>
          <cell r="H242" t="str">
            <v>68.997331</v>
          </cell>
          <cell r="I242" t="str">
            <v>в рамках инвентаризации 2022 года
не определена</v>
          </cell>
          <cell r="J242" t="str">
            <v>открытый</v>
          </cell>
          <cell r="K242" t="str">
            <v>бетонная плита</v>
          </cell>
          <cell r="L242">
            <v>10</v>
          </cell>
          <cell r="M242" t="str">
            <v>отсутствует</v>
          </cell>
          <cell r="N242" t="str">
            <v>есть</v>
          </cell>
          <cell r="O242">
            <v>4</v>
          </cell>
          <cell r="P242">
            <v>1.1000000000000001</v>
          </cell>
          <cell r="Q242" t="str">
            <v>пластик</v>
          </cell>
          <cell r="U242" t="str">
            <v>-</v>
          </cell>
          <cell r="V242" t="str">
            <v>-</v>
          </cell>
          <cell r="W242" t="str">
            <v>-</v>
          </cell>
          <cell r="AA242" t="str">
            <v>-</v>
          </cell>
          <cell r="AB242" t="str">
            <v>-</v>
          </cell>
          <cell r="AC242" t="str">
            <v>-</v>
          </cell>
          <cell r="AD242" t="str">
            <v>-</v>
          </cell>
          <cell r="AH242" t="str">
            <v>СП МКД</v>
          </cell>
          <cell r="AL242" t="str">
            <v>МКД ул.Сирина,68Б</v>
          </cell>
        </row>
        <row r="243">
          <cell r="B243">
            <v>227</v>
          </cell>
          <cell r="C243" t="str">
            <v>ранее существовавшая до 01.01.2019</v>
          </cell>
          <cell r="D243">
            <v>44900</v>
          </cell>
          <cell r="E243" t="str">
            <v>Энгельса 52,54,56</v>
          </cell>
          <cell r="F243" t="str">
            <v>в рамках проведения инвентаризации 2022 года
не установлен</v>
          </cell>
          <cell r="G243" t="str">
            <v>61.006723</v>
          </cell>
          <cell r="H243" t="str">
            <v>68.999370</v>
          </cell>
          <cell r="I243" t="str">
            <v>в рамках инвентаризации 2022 года
не определена</v>
          </cell>
          <cell r="J243" t="str">
            <v>открытый</v>
          </cell>
          <cell r="K243" t="str">
            <v>бетонная плита</v>
          </cell>
          <cell r="L243">
            <v>12</v>
          </cell>
          <cell r="M243" t="str">
            <v>есть</v>
          </cell>
          <cell r="N243" t="str">
            <v>есть</v>
          </cell>
          <cell r="O243">
            <v>4</v>
          </cell>
          <cell r="P243">
            <v>1.1000000000000001</v>
          </cell>
          <cell r="Q243" t="str">
            <v>пластик</v>
          </cell>
          <cell r="U243">
            <v>1</v>
          </cell>
          <cell r="V243">
            <v>4</v>
          </cell>
          <cell r="W243" t="str">
            <v>отсек</v>
          </cell>
          <cell r="AA243" t="str">
            <v>пластик</v>
          </cell>
          <cell r="AB243">
            <v>2</v>
          </cell>
          <cell r="AC243">
            <v>1</v>
          </cell>
          <cell r="AD243" t="str">
            <v>металлическая сетка АО "РЭС-Сервис"</v>
          </cell>
          <cell r="AH243" t="str">
            <v>МО - Администрация города Ханты-Мансийска</v>
          </cell>
          <cell r="AL243" t="str">
            <v>МКД ул.Энгельса 52,54,56</v>
          </cell>
        </row>
        <row r="244">
          <cell r="B244">
            <v>227</v>
          </cell>
          <cell r="C244"/>
          <cell r="D244">
            <v>44900</v>
          </cell>
          <cell r="E244"/>
          <cell r="F244" t="str">
            <v>в рамках проведения инвентаризации 2022 года
не установлен</v>
          </cell>
          <cell r="G244"/>
          <cell r="H244"/>
          <cell r="I244" t="str">
            <v>в рамках инвентаризации 2022 года
не определена</v>
          </cell>
          <cell r="J244"/>
          <cell r="K244"/>
          <cell r="L244"/>
          <cell r="M244"/>
          <cell r="N244"/>
          <cell r="O244"/>
          <cell r="P244"/>
          <cell r="Q244"/>
          <cell r="U244"/>
          <cell r="V244"/>
          <cell r="W244"/>
          <cell r="AA244" t="str">
            <v>бумажные отходы</v>
          </cell>
          <cell r="AB244">
            <v>1</v>
          </cell>
          <cell r="AC244">
            <v>0.75</v>
          </cell>
          <cell r="AD244" t="str">
            <v>контейнер ООО "Экобаланс"</v>
          </cell>
          <cell r="AH244"/>
          <cell r="AL244"/>
        </row>
        <row r="245">
          <cell r="B245">
            <v>228</v>
          </cell>
          <cell r="C245" t="str">
            <v>ранее существовавшая до 01.01.2019</v>
          </cell>
          <cell r="D245">
            <v>44900</v>
          </cell>
          <cell r="E245" t="str">
            <v>Энгельса 58</v>
          </cell>
          <cell r="F245" t="str">
            <v>в рамках проведения инвентаризации 2022 года
не установлен</v>
          </cell>
          <cell r="G245" t="str">
            <v xml:space="preserve">
61.005654 </v>
          </cell>
          <cell r="H245" t="str">
            <v>68.996646</v>
          </cell>
          <cell r="I245" t="str">
            <v>в рамках инвентаризации 2022 года
не определена</v>
          </cell>
          <cell r="J245" t="str">
            <v>открытый</v>
          </cell>
          <cell r="K245" t="str">
            <v>бетонная плита</v>
          </cell>
          <cell r="L245">
            <v>10</v>
          </cell>
          <cell r="M245" t="str">
            <v>отсутствует</v>
          </cell>
          <cell r="N245" t="str">
            <v>есть</v>
          </cell>
          <cell r="O245">
            <v>3</v>
          </cell>
          <cell r="P245">
            <v>1.1000000000000001</v>
          </cell>
          <cell r="Q245" t="str">
            <v>пластик</v>
          </cell>
          <cell r="U245"/>
          <cell r="V245"/>
          <cell r="W245"/>
          <cell r="AA245"/>
          <cell r="AB245"/>
          <cell r="AC245"/>
          <cell r="AD245"/>
          <cell r="AH245" t="str">
            <v>СП МКД</v>
          </cell>
          <cell r="AL245" t="str">
            <v>МКД ул.Энгельса,58</v>
          </cell>
        </row>
        <row r="246">
          <cell r="B246">
            <v>229</v>
          </cell>
          <cell r="C246" t="str">
            <v>ранее существовавшая до 01.01.2019</v>
          </cell>
          <cell r="D246">
            <v>44900</v>
          </cell>
          <cell r="E246" t="str">
            <v>Песчаная 7</v>
          </cell>
          <cell r="F246" t="str">
            <v>в рамках проведения инвентаризации 2022 года
не установлен</v>
          </cell>
          <cell r="G246" t="str">
            <v xml:space="preserve">61.011396 </v>
          </cell>
          <cell r="H246" t="str">
            <v>69.042058</v>
          </cell>
          <cell r="I246" t="str">
            <v>в рамках инвентаризации 2022 года
не определена</v>
          </cell>
          <cell r="J246" t="str">
            <v>открытый</v>
          </cell>
          <cell r="K246" t="str">
            <v>бетонная плита</v>
          </cell>
          <cell r="L246">
            <v>6</v>
          </cell>
          <cell r="M246" t="str">
            <v>есть</v>
          </cell>
          <cell r="N246" t="str">
            <v>есть</v>
          </cell>
          <cell r="O246">
            <v>2</v>
          </cell>
          <cell r="P246">
            <v>1.1000000000000001</v>
          </cell>
          <cell r="Q246" t="str">
            <v>пластик</v>
          </cell>
          <cell r="U246">
            <v>1</v>
          </cell>
          <cell r="V246">
            <v>4</v>
          </cell>
          <cell r="W246" t="str">
            <v>отсек</v>
          </cell>
          <cell r="AA246" t="str">
            <v>-</v>
          </cell>
          <cell r="AB246" t="str">
            <v>-</v>
          </cell>
          <cell r="AC246" t="str">
            <v>-</v>
          </cell>
          <cell r="AD246" t="str">
            <v>-</v>
          </cell>
          <cell r="AH246" t="str">
            <v>МО - Администрация города Ханты-Мансийска</v>
          </cell>
          <cell r="AL246" t="str">
            <v xml:space="preserve"> ИЖС д.№№2,4,6,8,9,11, МКД №7 по ул. Песчаная</v>
          </cell>
        </row>
        <row r="247">
          <cell r="B247">
            <v>230</v>
          </cell>
          <cell r="C247" t="str">
            <v>ранее существовавшая до 01.01.2019</v>
          </cell>
          <cell r="D247">
            <v>44900</v>
          </cell>
          <cell r="E247" t="str">
            <v>Чехова 80</v>
          </cell>
          <cell r="F247" t="str">
            <v>в рамках проведения инвентаризации 2022 года
не установлен</v>
          </cell>
          <cell r="G247" t="str">
            <v>61.003965</v>
          </cell>
          <cell r="H247" t="str">
            <v>69.051425</v>
          </cell>
          <cell r="I247" t="str">
            <v>в рамках инвентаризации 2022 года
не определена</v>
          </cell>
          <cell r="J247" t="str">
            <v>открытый</v>
          </cell>
          <cell r="K247" t="str">
            <v>бетонная плита</v>
          </cell>
          <cell r="L247">
            <v>10</v>
          </cell>
          <cell r="M247" t="str">
            <v>есть</v>
          </cell>
          <cell r="N247" t="str">
            <v>есть</v>
          </cell>
          <cell r="O247">
            <v>3</v>
          </cell>
          <cell r="P247">
            <v>1.1000000000000001</v>
          </cell>
          <cell r="Q247" t="str">
            <v>пластик</v>
          </cell>
          <cell r="U247">
            <v>1</v>
          </cell>
          <cell r="V247">
            <v>4</v>
          </cell>
          <cell r="W247" t="str">
            <v>отсек</v>
          </cell>
          <cell r="AA247" t="str">
            <v>пластик</v>
          </cell>
          <cell r="AB247">
            <v>1</v>
          </cell>
          <cell r="AC247">
            <v>1</v>
          </cell>
          <cell r="AD247" t="str">
            <v>металлическая сетка АО "РЭС-Сервис"</v>
          </cell>
          <cell r="AH247" t="str">
            <v>МО - Администрация города Ханты-Мансийска</v>
          </cell>
          <cell r="AL247" t="str">
            <v xml:space="preserve"> МКД  ул. Чехова 80</v>
          </cell>
        </row>
        <row r="248">
          <cell r="B248">
            <v>231</v>
          </cell>
          <cell r="C248" t="str">
            <v>ранее существовавшая до 01.01.2019</v>
          </cell>
          <cell r="D248">
            <v>44900</v>
          </cell>
          <cell r="E248" t="str">
            <v>Маяковского 19</v>
          </cell>
          <cell r="F248" t="str">
            <v>в рамках проведения инвентаризации 2022 года
не установлен</v>
          </cell>
          <cell r="G248" t="str">
            <v>61.000605</v>
          </cell>
          <cell r="H248" t="str">
            <v>69.034717</v>
          </cell>
          <cell r="I248" t="str">
            <v>в рамках инвентаризации 2022 года
не определена</v>
          </cell>
          <cell r="J248" t="str">
            <v>открытый</v>
          </cell>
          <cell r="K248" t="str">
            <v>бетонная плита</v>
          </cell>
          <cell r="L248">
            <v>12</v>
          </cell>
          <cell r="M248" t="str">
            <v>есть</v>
          </cell>
          <cell r="N248" t="str">
            <v>есть</v>
          </cell>
          <cell r="O248">
            <v>2</v>
          </cell>
          <cell r="P248">
            <v>1.1000000000000001</v>
          </cell>
          <cell r="Q248" t="str">
            <v>пластик</v>
          </cell>
          <cell r="U248">
            <v>1</v>
          </cell>
          <cell r="V248">
            <v>4</v>
          </cell>
          <cell r="W248" t="str">
            <v>отсек</v>
          </cell>
          <cell r="AA248" t="str">
            <v>-</v>
          </cell>
          <cell r="AB248" t="str">
            <v>-</v>
          </cell>
          <cell r="AC248" t="str">
            <v>-</v>
          </cell>
          <cell r="AD248" t="str">
            <v>-</v>
          </cell>
          <cell r="AH248" t="str">
            <v>МО - Администрация города Ханты-Мансийска</v>
          </cell>
          <cell r="AL248" t="str">
            <v>МКД ул. Маяковского,19,21,17, ИЖС ул. Маяковского, 38,40,42,44</v>
          </cell>
        </row>
        <row r="249">
          <cell r="B249">
            <v>232</v>
          </cell>
          <cell r="C249"/>
          <cell r="D249">
            <v>44900</v>
          </cell>
          <cell r="E249"/>
          <cell r="F249" t="str">
            <v>в рамках проведения инвентаризации 2022 года
не установлен</v>
          </cell>
          <cell r="G249"/>
          <cell r="H249"/>
          <cell r="I249" t="str">
            <v>в рамках инвентаризации 2022 года
не определена</v>
          </cell>
          <cell r="J249"/>
          <cell r="K249"/>
          <cell r="L249"/>
          <cell r="M249"/>
          <cell r="N249"/>
          <cell r="O249"/>
          <cell r="P249"/>
          <cell r="Q249"/>
          <cell r="U249"/>
          <cell r="V249"/>
          <cell r="W249"/>
          <cell r="AA249"/>
          <cell r="AB249"/>
          <cell r="AC249"/>
          <cell r="AD249"/>
          <cell r="AH249"/>
          <cell r="AL249"/>
        </row>
        <row r="250">
          <cell r="B250">
            <v>233</v>
          </cell>
          <cell r="C250" t="str">
            <v>ранее существовавшая до 01.01.2019</v>
          </cell>
          <cell r="D250">
            <v>44900</v>
          </cell>
          <cell r="E250" t="str">
            <v>Чехова 81</v>
          </cell>
          <cell r="F250" t="str">
            <v>в рамках проведения инвентаризации 2022 года
не установлен</v>
          </cell>
          <cell r="G250" t="str">
            <v>61.004867</v>
          </cell>
          <cell r="H250" t="str">
            <v>69.055353</v>
          </cell>
          <cell r="I250" t="str">
            <v>в рамках инвентаризации 2022 года
не определена</v>
          </cell>
          <cell r="J250" t="str">
            <v>ограниченный</v>
          </cell>
          <cell r="K250" t="str">
            <v>бетонная плита</v>
          </cell>
          <cell r="L250">
            <v>10</v>
          </cell>
          <cell r="M250" t="str">
            <v>отсутствует</v>
          </cell>
          <cell r="N250" t="str">
            <v>есть</v>
          </cell>
          <cell r="O250">
            <v>4</v>
          </cell>
          <cell r="P250">
            <v>0.75</v>
          </cell>
          <cell r="Q250" t="str">
            <v>металл</v>
          </cell>
          <cell r="U250" t="str">
            <v>-</v>
          </cell>
          <cell r="V250" t="str">
            <v>-</v>
          </cell>
          <cell r="W250" t="str">
            <v>-</v>
          </cell>
          <cell r="AA250" t="str">
            <v>-</v>
          </cell>
          <cell r="AB250" t="str">
            <v>-</v>
          </cell>
          <cell r="AC250" t="str">
            <v>-</v>
          </cell>
          <cell r="AD250" t="str">
            <v>-</v>
          </cell>
          <cell r="AH250" t="str">
            <v>ЮЛ - АО "УТС"</v>
          </cell>
          <cell r="AL250" t="str">
            <v xml:space="preserve">ЮЛ - АО "УТС" </v>
          </cell>
        </row>
        <row r="251">
          <cell r="B251">
            <v>234</v>
          </cell>
          <cell r="C251" t="str">
            <v>ранее существовавшая до 01.01.2019</v>
          </cell>
          <cell r="D251">
            <v>44900</v>
          </cell>
          <cell r="E251" t="str">
            <v>Шевченко 8 -Чехова 27а</v>
          </cell>
          <cell r="F251" t="str">
            <v>в рамках проведения инвентаризации 2022 года
не установлен</v>
          </cell>
          <cell r="G251" t="str">
            <v>61.004043</v>
          </cell>
          <cell r="H251" t="str">
            <v>69.035242</v>
          </cell>
          <cell r="I251" t="str">
            <v>в рамках инвентаризации 2022 года
не определена</v>
          </cell>
          <cell r="J251" t="str">
            <v>открытый</v>
          </cell>
          <cell r="K251" t="str">
            <v>контейнер заглубленного типа</v>
          </cell>
          <cell r="L251">
            <v>6</v>
          </cell>
          <cell r="M251" t="str">
            <v>отсутствует</v>
          </cell>
          <cell r="N251" t="str">
            <v>отсутствует</v>
          </cell>
          <cell r="O251">
            <v>2</v>
          </cell>
          <cell r="P251">
            <v>5</v>
          </cell>
          <cell r="Q251" t="str">
            <v>пластик</v>
          </cell>
          <cell r="U251" t="str">
            <v>-</v>
          </cell>
          <cell r="V251" t="str">
            <v>-</v>
          </cell>
          <cell r="W251" t="str">
            <v>-</v>
          </cell>
          <cell r="AA251" t="str">
            <v>пластик</v>
          </cell>
          <cell r="AB251">
            <v>1</v>
          </cell>
          <cell r="AC251">
            <v>1</v>
          </cell>
          <cell r="AD251" t="str">
            <v>металлическая сетка АО "РЭС-Сервис"</v>
          </cell>
          <cell r="AH251" t="str">
            <v>СП МКД</v>
          </cell>
          <cell r="AL251" t="str">
            <v>МКД ул. Шевченко 8 , ул. Чехова 27а</v>
          </cell>
        </row>
        <row r="252">
          <cell r="B252">
            <v>235</v>
          </cell>
          <cell r="C252" t="str">
            <v>ранее существовавшая до 01.01.2019</v>
          </cell>
          <cell r="D252">
            <v>44900</v>
          </cell>
          <cell r="E252" t="str">
            <v>Строителей 102</v>
          </cell>
          <cell r="F252" t="str">
            <v>в рамках проведения инвентаризации 2022 года
не установлен</v>
          </cell>
          <cell r="G252" t="str">
            <v>61.011909</v>
          </cell>
          <cell r="H252" t="str">
            <v>69.048047</v>
          </cell>
          <cell r="I252" t="str">
            <v>в рамках инвентаризации 2022 года
не определена</v>
          </cell>
          <cell r="J252" t="str">
            <v>открытый</v>
          </cell>
          <cell r="K252" t="str">
            <v>контейнер заглубленного типа</v>
          </cell>
          <cell r="L252">
            <v>8</v>
          </cell>
          <cell r="M252" t="str">
            <v>отсутствует</v>
          </cell>
          <cell r="N252" t="str">
            <v>отсутствует</v>
          </cell>
          <cell r="O252">
            <v>2</v>
          </cell>
          <cell r="P252">
            <v>5</v>
          </cell>
          <cell r="Q252" t="str">
            <v>пластик</v>
          </cell>
          <cell r="U252" t="str">
            <v>-</v>
          </cell>
          <cell r="V252" t="str">
            <v>-</v>
          </cell>
          <cell r="W252" t="str">
            <v>-</v>
          </cell>
          <cell r="AA252" t="str">
            <v>-</v>
          </cell>
          <cell r="AB252" t="str">
            <v>-</v>
          </cell>
          <cell r="AC252" t="str">
            <v>-</v>
          </cell>
          <cell r="AD252" t="str">
            <v>-</v>
          </cell>
          <cell r="AH252" t="str">
            <v>СП МКД</v>
          </cell>
          <cell r="AL252" t="str">
            <v>МКД ул. Строителей 102</v>
          </cell>
        </row>
        <row r="253">
          <cell r="B253">
            <v>236</v>
          </cell>
          <cell r="C253" t="str">
            <v>ранее существовавшая до 01.01.2019</v>
          </cell>
          <cell r="D253">
            <v>44900</v>
          </cell>
          <cell r="E253" t="str">
            <v>Строителей 100</v>
          </cell>
          <cell r="F253" t="str">
            <v>в рамках проведения инвентаризации 2022 года
не установлен</v>
          </cell>
          <cell r="G253" t="str">
            <v>61.008734</v>
          </cell>
          <cell r="H253" t="str">
            <v>69.049996</v>
          </cell>
          <cell r="I253" t="str">
            <v>в рамках инвентаризации 2022 года
не определена</v>
          </cell>
          <cell r="J253" t="str">
            <v>открытый</v>
          </cell>
          <cell r="K253" t="str">
            <v>контейнер заглубленного типа</v>
          </cell>
          <cell r="L253">
            <v>10</v>
          </cell>
          <cell r="M253" t="str">
            <v>отсутствует</v>
          </cell>
          <cell r="N253" t="str">
            <v>есть</v>
          </cell>
          <cell r="O253">
            <v>4</v>
          </cell>
          <cell r="P253">
            <v>1.1000000000000001</v>
          </cell>
          <cell r="Q253" t="str">
            <v>пластик</v>
          </cell>
          <cell r="U253" t="str">
            <v>-</v>
          </cell>
          <cell r="V253" t="str">
            <v>-</v>
          </cell>
          <cell r="W253" t="str">
            <v>-</v>
          </cell>
          <cell r="AA253" t="str">
            <v>пластик</v>
          </cell>
          <cell r="AB253">
            <v>1</v>
          </cell>
          <cell r="AC253">
            <v>1</v>
          </cell>
          <cell r="AD253" t="str">
            <v>металлическая сетка АО "РЭС-Сервис"</v>
          </cell>
          <cell r="AH253" t="str">
            <v>СП МКД</v>
          </cell>
          <cell r="AL253" t="str">
            <v xml:space="preserve">МКД ул. Строителей 100 </v>
          </cell>
        </row>
        <row r="254">
          <cell r="B254">
            <v>236</v>
          </cell>
          <cell r="C254"/>
          <cell r="D254">
            <v>44900</v>
          </cell>
          <cell r="E254"/>
          <cell r="F254" t="str">
            <v>в рамках проведения инвентаризации 2022 года
не установлен</v>
          </cell>
          <cell r="G254"/>
          <cell r="H254"/>
          <cell r="I254" t="str">
            <v>в рамках инвентаризации 2022 года
не определена</v>
          </cell>
          <cell r="J254"/>
          <cell r="K254"/>
          <cell r="L254"/>
          <cell r="M254"/>
          <cell r="N254"/>
          <cell r="O254"/>
          <cell r="P254"/>
          <cell r="Q254"/>
          <cell r="U254"/>
          <cell r="V254"/>
          <cell r="W254"/>
          <cell r="AA254" t="str">
            <v>бумажные отходы</v>
          </cell>
          <cell r="AB254">
            <v>1</v>
          </cell>
          <cell r="AC254">
            <v>0.75</v>
          </cell>
          <cell r="AD254" t="str">
            <v>контейнер ООО "Экобаланс"</v>
          </cell>
          <cell r="AH254"/>
          <cell r="AL254"/>
        </row>
        <row r="255">
          <cell r="B255">
            <v>237</v>
          </cell>
          <cell r="C255" t="str">
            <v>ранее существовавшая до 01.01.2019</v>
          </cell>
          <cell r="D255">
            <v>44900</v>
          </cell>
          <cell r="E255" t="str">
            <v>Строителей 104</v>
          </cell>
          <cell r="F255" t="str">
            <v>в рамках проведения инвентаризации 2022 года
не установлен</v>
          </cell>
          <cell r="G255" t="str">
            <v>61.012559</v>
          </cell>
          <cell r="H255" t="str">
            <v>69.046947</v>
          </cell>
          <cell r="I255" t="str">
            <v>в рамках инвентаризации 2022 года
не определена</v>
          </cell>
          <cell r="J255" t="str">
            <v>открытый</v>
          </cell>
          <cell r="K255" t="str">
            <v>контейнер заглубленного типа</v>
          </cell>
          <cell r="L255">
            <v>10</v>
          </cell>
          <cell r="M255" t="str">
            <v>отсутствует</v>
          </cell>
          <cell r="N255" t="str">
            <v>отсутствует</v>
          </cell>
          <cell r="O255">
            <v>2</v>
          </cell>
          <cell r="P255">
            <v>2.5</v>
          </cell>
          <cell r="Q255"/>
          <cell r="U255" t="str">
            <v>-</v>
          </cell>
          <cell r="V255" t="str">
            <v>-</v>
          </cell>
          <cell r="W255" t="str">
            <v>-</v>
          </cell>
          <cell r="AA255" t="str">
            <v>-</v>
          </cell>
          <cell r="AB255" t="str">
            <v>-</v>
          </cell>
          <cell r="AC255" t="str">
            <v>-</v>
          </cell>
          <cell r="AD255" t="str">
            <v>-</v>
          </cell>
          <cell r="AH255" t="str">
            <v>СП МКД</v>
          </cell>
          <cell r="AL255" t="str">
            <v>МКД ул.Строителей.104</v>
          </cell>
        </row>
        <row r="256">
          <cell r="B256">
            <v>238</v>
          </cell>
          <cell r="C256" t="str">
            <v>ранее существовавшая до 01.01.2019</v>
          </cell>
          <cell r="D256">
            <v>44900</v>
          </cell>
          <cell r="E256" t="str">
            <v>Гагарина 35</v>
          </cell>
          <cell r="F256" t="str">
            <v>в рамках проведения инвентаризации 2022 года
не установлен</v>
          </cell>
          <cell r="G256" t="str">
            <v>60.995245</v>
          </cell>
          <cell r="H256" t="str">
            <v>69.025614</v>
          </cell>
          <cell r="I256" t="str">
            <v>в рамках инвентаризации 2022 года
не определена</v>
          </cell>
          <cell r="J256" t="str">
            <v>открытый</v>
          </cell>
          <cell r="K256" t="str">
            <v>бетонная плита</v>
          </cell>
          <cell r="L256">
            <v>12</v>
          </cell>
          <cell r="M256" t="str">
            <v>есть</v>
          </cell>
          <cell r="N256" t="str">
            <v>есть</v>
          </cell>
          <cell r="O256">
            <v>5</v>
          </cell>
          <cell r="P256">
            <v>1.1000000000000001</v>
          </cell>
          <cell r="Q256" t="str">
            <v>пластик</v>
          </cell>
          <cell r="U256" t="str">
            <v>-</v>
          </cell>
          <cell r="V256" t="str">
            <v>-</v>
          </cell>
          <cell r="W256" t="str">
            <v>-</v>
          </cell>
          <cell r="AA256" t="str">
            <v>пластик</v>
          </cell>
          <cell r="AB256">
            <v>1</v>
          </cell>
          <cell r="AC256">
            <v>1</v>
          </cell>
          <cell r="AD256" t="str">
            <v>металлическая сетка АО "РЭС-Сервис"</v>
          </cell>
          <cell r="AH256" t="str">
            <v>СП МКД</v>
          </cell>
          <cell r="AL256" t="str">
            <v>МКД ул.Гагарина,35</v>
          </cell>
        </row>
        <row r="257">
          <cell r="B257">
            <v>238</v>
          </cell>
          <cell r="C257"/>
          <cell r="D257">
            <v>44900</v>
          </cell>
          <cell r="E257"/>
          <cell r="F257" t="str">
            <v>в рамках проведения инвентаризации 2022 года
не установлен</v>
          </cell>
          <cell r="G257"/>
          <cell r="H257"/>
          <cell r="I257" t="str">
            <v>в рамках инвентаризации 2022 года
не определена</v>
          </cell>
          <cell r="J257"/>
          <cell r="K257"/>
          <cell r="L257"/>
          <cell r="M257"/>
          <cell r="N257"/>
          <cell r="O257"/>
          <cell r="P257"/>
          <cell r="Q257"/>
          <cell r="U257"/>
          <cell r="V257"/>
          <cell r="W257"/>
          <cell r="AA257" t="str">
            <v>бумажные отходы</v>
          </cell>
          <cell r="AB257">
            <v>1</v>
          </cell>
          <cell r="AC257">
            <v>0.75</v>
          </cell>
          <cell r="AD257" t="str">
            <v>контейнер ООО "Экобаланс"</v>
          </cell>
          <cell r="AH257"/>
          <cell r="AL257"/>
        </row>
        <row r="258">
          <cell r="B258">
            <v>239</v>
          </cell>
          <cell r="C258" t="str">
            <v>ранее существовавшая до 01.01.2019</v>
          </cell>
          <cell r="D258">
            <v>44900</v>
          </cell>
          <cell r="E258" t="str">
            <v>Гагарина 149</v>
          </cell>
          <cell r="F258" t="str">
            <v>в рамках проведения инвентаризации 2022 года
не установлен</v>
          </cell>
          <cell r="G258" t="str">
            <v>60.985664</v>
          </cell>
          <cell r="H258" t="str">
            <v>69.039520</v>
          </cell>
          <cell r="I258" t="str">
            <v>в рамках инвентаризации 2022 года
не определена</v>
          </cell>
          <cell r="J258" t="str">
            <v>открытый</v>
          </cell>
          <cell r="K258" t="str">
            <v>бетонная плита</v>
          </cell>
          <cell r="L258">
            <v>8</v>
          </cell>
          <cell r="M258" t="str">
            <v>есть</v>
          </cell>
          <cell r="N258" t="str">
            <v>есть</v>
          </cell>
          <cell r="O258">
            <v>2</v>
          </cell>
          <cell r="P258">
            <v>1.1000000000000001</v>
          </cell>
          <cell r="Q258" t="str">
            <v>пластик</v>
          </cell>
          <cell r="U258" t="str">
            <v>-</v>
          </cell>
          <cell r="V258" t="str">
            <v>-</v>
          </cell>
          <cell r="W258" t="str">
            <v>-</v>
          </cell>
          <cell r="AA258" t="str">
            <v>пластик</v>
          </cell>
          <cell r="AB258">
            <v>1</v>
          </cell>
          <cell r="AC258">
            <v>1</v>
          </cell>
          <cell r="AD258" t="str">
            <v>металлическая сетка АО "РЭС-Сервис"</v>
          </cell>
          <cell r="AH258" t="str">
            <v>СП МКД</v>
          </cell>
          <cell r="AL258" t="str">
            <v>МКД ул. Гагарина,149</v>
          </cell>
        </row>
        <row r="259">
          <cell r="B259">
            <v>240</v>
          </cell>
          <cell r="C259" t="str">
            <v>ранее существовавшая до 01.01.2019</v>
          </cell>
          <cell r="D259">
            <v>44900</v>
          </cell>
          <cell r="E259" t="str">
            <v>Строителей 123</v>
          </cell>
          <cell r="F259" t="str">
            <v>в рамках проведения инвентаризации 2022 года
не установлен</v>
          </cell>
          <cell r="G259" t="str">
            <v>61.012015</v>
          </cell>
          <cell r="H259" t="str">
            <v>69.053822</v>
          </cell>
          <cell r="I259" t="str">
            <v>в рамках инвентаризации 2022 года
не определена</v>
          </cell>
          <cell r="J259" t="str">
            <v>открытый</v>
          </cell>
          <cell r="K259" t="str">
            <v>бетонная плита</v>
          </cell>
          <cell r="L259">
            <v>10</v>
          </cell>
          <cell r="M259" t="str">
            <v>отсутствует</v>
          </cell>
          <cell r="N259" t="str">
            <v>есть</v>
          </cell>
          <cell r="O259">
            <v>4</v>
          </cell>
          <cell r="P259">
            <v>0.75</v>
          </cell>
          <cell r="Q259" t="str">
            <v>металл</v>
          </cell>
          <cell r="U259">
            <v>1</v>
          </cell>
          <cell r="V259">
            <v>4</v>
          </cell>
          <cell r="W259" t="str">
            <v>отсек</v>
          </cell>
          <cell r="AA259" t="str">
            <v>бумажные отходы</v>
          </cell>
          <cell r="AB259">
            <v>1</v>
          </cell>
          <cell r="AC259">
            <v>0.75</v>
          </cell>
          <cell r="AD259" t="str">
            <v>контейнер ООО "Экобаланс"</v>
          </cell>
          <cell r="AH259" t="str">
            <v>СП МКД</v>
          </cell>
          <cell r="AL259" t="str">
            <v>МКД ул.Строителей,123</v>
          </cell>
        </row>
        <row r="260">
          <cell r="B260">
            <v>240</v>
          </cell>
          <cell r="C260"/>
          <cell r="D260">
            <v>44900</v>
          </cell>
          <cell r="E260"/>
          <cell r="F260" t="str">
            <v>в рамках проведения инвентаризации 2022 года
не установлен</v>
          </cell>
          <cell r="G260"/>
          <cell r="H260"/>
          <cell r="I260" t="str">
            <v>в рамках инвентаризации 2022 года
не определена</v>
          </cell>
          <cell r="J260"/>
          <cell r="K260"/>
          <cell r="L260"/>
          <cell r="M260"/>
          <cell r="N260"/>
          <cell r="O260"/>
          <cell r="P260"/>
          <cell r="Q260"/>
          <cell r="U260"/>
          <cell r="V260"/>
          <cell r="W260"/>
          <cell r="AA260" t="str">
            <v>пластик</v>
          </cell>
          <cell r="AB260">
            <v>1</v>
          </cell>
          <cell r="AC260">
            <v>1</v>
          </cell>
          <cell r="AD260" t="str">
            <v>металлическая сетка АО "РЭС-Сервис"</v>
          </cell>
          <cell r="AH260"/>
          <cell r="AL260"/>
        </row>
        <row r="261">
          <cell r="B261">
            <v>241</v>
          </cell>
          <cell r="C261">
            <v>43549</v>
          </cell>
          <cell r="D261">
            <v>44900</v>
          </cell>
          <cell r="E261" t="str">
            <v>Мира 2</v>
          </cell>
          <cell r="F261" t="str">
            <v>в рамках проведения инвентаризации 2022 года
не установлен</v>
          </cell>
          <cell r="G261" t="str">
            <v xml:space="preserve">61.001322 </v>
          </cell>
          <cell r="H261" t="str">
            <v>69.016271</v>
          </cell>
          <cell r="I261" t="str">
            <v>в рамках инвентаризации 2022 года
не определена</v>
          </cell>
          <cell r="J261" t="str">
            <v>ограниченный</v>
          </cell>
          <cell r="K261" t="str">
            <v>бетонная плита</v>
          </cell>
          <cell r="L261">
            <v>10</v>
          </cell>
          <cell r="M261" t="str">
            <v>есть</v>
          </cell>
          <cell r="N261" t="str">
            <v>есть</v>
          </cell>
          <cell r="O261">
            <v>2</v>
          </cell>
          <cell r="P261">
            <v>0.75</v>
          </cell>
          <cell r="Q261" t="str">
            <v>металл</v>
          </cell>
          <cell r="U261" t="str">
            <v>-</v>
          </cell>
          <cell r="V261" t="str">
            <v>-</v>
          </cell>
          <cell r="W261" t="str">
            <v>-</v>
          </cell>
          <cell r="AA261" t="str">
            <v>-</v>
          </cell>
          <cell r="AB261" t="str">
            <v>-</v>
          </cell>
          <cell r="AC261" t="str">
            <v>-</v>
          </cell>
          <cell r="AD261" t="str">
            <v>-</v>
          </cell>
          <cell r="AH261" t="str">
            <v xml:space="preserve">ЮЛ - Бюджетное учреждение Ханты-Мансийского автономного округа - Югры "Государственный художественный музей" </v>
          </cell>
          <cell r="AL261" t="str">
            <v xml:space="preserve">Бюджетное учреждение Ханты-Мансийского автономного округа - Югры "Государственный художественный музей" </v>
          </cell>
        </row>
        <row r="262">
          <cell r="B262">
            <v>242</v>
          </cell>
          <cell r="C262">
            <v>43549</v>
          </cell>
          <cell r="D262">
            <v>44900</v>
          </cell>
          <cell r="E262" t="str">
            <v>Чехова 1</v>
          </cell>
          <cell r="F262" t="str">
            <v>в рамках проведения инвентаризации 2022 года
не установлен</v>
          </cell>
          <cell r="G262" t="str">
            <v>61.000604</v>
          </cell>
          <cell r="H262" t="str">
            <v>69.022270</v>
          </cell>
          <cell r="I262" t="str">
            <v>в рамках инвентаризации 2022 года
не определена</v>
          </cell>
          <cell r="J262" t="str">
            <v>ограниченный</v>
          </cell>
          <cell r="K262" t="str">
            <v>асфальт</v>
          </cell>
          <cell r="L262">
            <v>6</v>
          </cell>
          <cell r="M262" t="str">
            <v>отсутствует</v>
          </cell>
          <cell r="N262" t="str">
            <v>есть</v>
          </cell>
          <cell r="O262">
            <v>1</v>
          </cell>
          <cell r="P262">
            <v>0.75</v>
          </cell>
          <cell r="Q262" t="str">
            <v>металл</v>
          </cell>
          <cell r="U262" t="str">
            <v>-</v>
          </cell>
          <cell r="V262" t="str">
            <v>-</v>
          </cell>
          <cell r="W262" t="str">
            <v>-</v>
          </cell>
          <cell r="AA262" t="str">
            <v>-</v>
          </cell>
          <cell r="AB262" t="str">
            <v>-</v>
          </cell>
          <cell r="AC262" t="str">
            <v>-</v>
          </cell>
          <cell r="AD262" t="str">
            <v>-</v>
          </cell>
          <cell r="AH262" t="str">
            <v xml:space="preserve">ЮЛ-Бюджетное учреждение Ханты-Мансийского автономного округа - Югры "Государственный художественный музей" </v>
          </cell>
          <cell r="AL262" t="str">
            <v xml:space="preserve">Бюджетное учреждение Ханты-Мансийского автономного округа - Югры "Государственный художественный музей" </v>
          </cell>
        </row>
        <row r="263">
          <cell r="B263">
            <v>243</v>
          </cell>
          <cell r="C263">
            <v>43549</v>
          </cell>
          <cell r="D263">
            <v>44900</v>
          </cell>
          <cell r="E263" t="str">
            <v>Лопарева 7</v>
          </cell>
          <cell r="F263" t="str">
            <v>в рамках проведения инвентаризации 2022 года
не установлен</v>
          </cell>
          <cell r="G263" t="str">
            <v>61.004788</v>
          </cell>
          <cell r="H263" t="str">
            <v>69.029066</v>
          </cell>
          <cell r="I263" t="str">
            <v>в рамках инвентаризации 2022 года
не определена</v>
          </cell>
          <cell r="J263" t="str">
            <v>ограниченный</v>
          </cell>
          <cell r="K263" t="str">
            <v>бетонная плита</v>
          </cell>
          <cell r="L263">
            <v>8</v>
          </cell>
          <cell r="M263" t="str">
            <v>отсутствует</v>
          </cell>
          <cell r="N263" t="str">
            <v>есть</v>
          </cell>
          <cell r="O263">
            <v>1</v>
          </cell>
          <cell r="P263">
            <v>0.75</v>
          </cell>
          <cell r="Q263" t="str">
            <v>металл</v>
          </cell>
          <cell r="U263" t="str">
            <v>-</v>
          </cell>
          <cell r="V263" t="str">
            <v>-</v>
          </cell>
          <cell r="W263" t="str">
            <v>-</v>
          </cell>
          <cell r="AA263" t="str">
            <v>-</v>
          </cell>
          <cell r="AB263" t="str">
            <v>-</v>
          </cell>
          <cell r="AC263" t="str">
            <v>-</v>
          </cell>
          <cell r="AD263" t="str">
            <v>-</v>
          </cell>
          <cell r="AH263" t="str">
            <v xml:space="preserve">ЮЛ - Бюджетное учреждение Ханты-Мансийского автономного округа - Югры "Государственный художественный музей" </v>
          </cell>
          <cell r="AL263" t="str">
            <v xml:space="preserve">Бюджетное учреждение Ханты-Мансийского автономного округа - Югры "Государственный художественный музей" </v>
          </cell>
        </row>
        <row r="264">
          <cell r="B264">
            <v>244</v>
          </cell>
          <cell r="C264" t="str">
            <v>ранее существовавшая до 01.01.2019</v>
          </cell>
          <cell r="D264">
            <v>44900</v>
          </cell>
          <cell r="E264" t="str">
            <v>Свободы 1</v>
          </cell>
          <cell r="F264" t="str">
            <v>в рамках проведения инвентаризации 2022 года
не установлен</v>
          </cell>
          <cell r="G264" t="str">
            <v>60.969910</v>
          </cell>
          <cell r="H264" t="str">
            <v>69.062421</v>
          </cell>
          <cell r="I264" t="str">
            <v>в рамках инвентаризации 2022 года
не определена</v>
          </cell>
          <cell r="J264" t="str">
            <v>ограниченный</v>
          </cell>
          <cell r="K264" t="str">
            <v>асфальт</v>
          </cell>
          <cell r="L264">
            <v>8</v>
          </cell>
          <cell r="M264" t="str">
            <v>отсутствует</v>
          </cell>
          <cell r="N264" t="str">
            <v>отсутствует</v>
          </cell>
          <cell r="O264">
            <v>3</v>
          </cell>
          <cell r="P264">
            <v>1.1000000000000001</v>
          </cell>
          <cell r="Q264" t="str">
            <v>пластик</v>
          </cell>
          <cell r="U264" t="str">
            <v>-</v>
          </cell>
          <cell r="V264" t="str">
            <v>-</v>
          </cell>
          <cell r="W264" t="str">
            <v>-</v>
          </cell>
          <cell r="AA264" t="str">
            <v>-</v>
          </cell>
          <cell r="AB264" t="str">
            <v>-</v>
          </cell>
          <cell r="AC264" t="str">
            <v>-</v>
          </cell>
          <cell r="AD264" t="str">
            <v>-</v>
          </cell>
          <cell r="AH264" t="str">
            <v>ЮЛ - ООО Вереск</v>
          </cell>
          <cell r="AL264" t="str">
            <v xml:space="preserve"> ООО Вереск</v>
          </cell>
        </row>
        <row r="265">
          <cell r="B265">
            <v>245</v>
          </cell>
          <cell r="C265" t="str">
            <v>ранее существовавшая до 01.01.2019</v>
          </cell>
          <cell r="D265">
            <v>44900</v>
          </cell>
          <cell r="E265" t="str">
            <v>Мира 43</v>
          </cell>
          <cell r="F265" t="str">
            <v>в рамках проведения инвентаризации 2022 года
не установлен</v>
          </cell>
          <cell r="G265" t="str">
            <v>61.005427</v>
          </cell>
          <cell r="H265" t="str">
            <v>69.040574</v>
          </cell>
          <cell r="I265" t="str">
            <v>в рамках инвентаризации 2022 года
не определена</v>
          </cell>
          <cell r="J265" t="str">
            <v>открытый</v>
          </cell>
          <cell r="K265" t="str">
            <v>бетонная плита</v>
          </cell>
          <cell r="L265">
            <v>8</v>
          </cell>
          <cell r="M265" t="str">
            <v>отсутствует</v>
          </cell>
          <cell r="N265" t="str">
            <v>есть</v>
          </cell>
          <cell r="O265">
            <v>1</v>
          </cell>
          <cell r="P265">
            <v>1.1000000000000001</v>
          </cell>
          <cell r="Q265" t="str">
            <v>металл</v>
          </cell>
          <cell r="U265" t="str">
            <v>-</v>
          </cell>
          <cell r="V265" t="str">
            <v>-</v>
          </cell>
          <cell r="W265" t="str">
            <v>-</v>
          </cell>
          <cell r="AA265" t="str">
            <v>-</v>
          </cell>
          <cell r="AB265" t="str">
            <v>-</v>
          </cell>
          <cell r="AC265" t="str">
            <v>-</v>
          </cell>
          <cell r="AD265" t="str">
            <v>-</v>
          </cell>
          <cell r="AH265" t="str">
            <v>СП МКД</v>
          </cell>
          <cell r="AL265" t="str">
            <v>МКД ул. Мира, 43</v>
          </cell>
        </row>
        <row r="266">
          <cell r="B266">
            <v>246</v>
          </cell>
          <cell r="C266" t="str">
            <v>ранее существовавшая до 01.01.2019</v>
          </cell>
          <cell r="D266">
            <v>44900</v>
          </cell>
          <cell r="E266" t="str">
            <v>Мира 72</v>
          </cell>
          <cell r="F266" t="str">
            <v>в рамках проведения инвентаризации 2022 года
не установлен</v>
          </cell>
          <cell r="G266" t="str">
            <v>61.007548</v>
          </cell>
          <cell r="H266" t="str">
            <v>69.043307</v>
          </cell>
          <cell r="I266" t="str">
            <v>в рамках инвентаризации 2022 года
не определена</v>
          </cell>
          <cell r="J266" t="str">
            <v>открытый</v>
          </cell>
          <cell r="K266" t="str">
            <v>бетонная плита</v>
          </cell>
          <cell r="L266">
            <v>8</v>
          </cell>
          <cell r="M266" t="str">
            <v>отсутствует</v>
          </cell>
          <cell r="N266" t="str">
            <v>есть</v>
          </cell>
          <cell r="O266">
            <v>2</v>
          </cell>
          <cell r="P266">
            <v>1.1000000000000001</v>
          </cell>
          <cell r="Q266" t="str">
            <v>пластик</v>
          </cell>
          <cell r="U266">
            <v>1</v>
          </cell>
          <cell r="V266">
            <v>4</v>
          </cell>
          <cell r="W266" t="str">
            <v>отсек</v>
          </cell>
          <cell r="AA266" t="str">
            <v>-</v>
          </cell>
          <cell r="AB266" t="str">
            <v>-</v>
          </cell>
          <cell r="AC266" t="str">
            <v>-</v>
          </cell>
          <cell r="AD266" t="str">
            <v>-</v>
          </cell>
          <cell r="AH266" t="str">
            <v>СП МКД</v>
          </cell>
          <cell r="AL266" t="str">
            <v>МКД ул.Мира,72</v>
          </cell>
        </row>
        <row r="267">
          <cell r="B267">
            <v>247</v>
          </cell>
          <cell r="C267" t="str">
            <v>ранее существовавшая до 01.01.2019</v>
          </cell>
          <cell r="D267">
            <v>44900</v>
          </cell>
          <cell r="E267" t="str">
            <v>Мира 63</v>
          </cell>
          <cell r="F267" t="str">
            <v>в рамках проведения инвентаризации 2022 года
не установлен</v>
          </cell>
          <cell r="G267" t="str">
            <v>61.007813</v>
          </cell>
          <cell r="H267" t="str">
            <v>69.047363</v>
          </cell>
          <cell r="I267" t="str">
            <v>в рамках инвентаризации 2022 года
не определена</v>
          </cell>
          <cell r="J267" t="str">
            <v>открытый</v>
          </cell>
          <cell r="K267" t="str">
            <v>бетонная плита</v>
          </cell>
          <cell r="L267">
            <v>8</v>
          </cell>
          <cell r="M267" t="str">
            <v>отсутствует</v>
          </cell>
          <cell r="N267" t="str">
            <v>есть</v>
          </cell>
          <cell r="O267">
            <v>4</v>
          </cell>
          <cell r="P267">
            <v>1.1000000000000001</v>
          </cell>
          <cell r="Q267" t="str">
            <v>пластик</v>
          </cell>
          <cell r="U267" t="str">
            <v>-</v>
          </cell>
          <cell r="V267" t="str">
            <v>-</v>
          </cell>
          <cell r="W267" t="str">
            <v>-</v>
          </cell>
          <cell r="AA267" t="str">
            <v>-</v>
          </cell>
          <cell r="AB267" t="str">
            <v>-</v>
          </cell>
          <cell r="AC267" t="str">
            <v>-</v>
          </cell>
          <cell r="AD267" t="str">
            <v>-</v>
          </cell>
          <cell r="AH267" t="str">
            <v>СП МКД</v>
          </cell>
          <cell r="AL267" t="str">
            <v>МКД ул.Мира,63</v>
          </cell>
        </row>
        <row r="268">
          <cell r="B268">
            <v>248</v>
          </cell>
          <cell r="C268" t="str">
            <v>ранее существовавшая до 01.01.2019</v>
          </cell>
          <cell r="D268">
            <v>44900</v>
          </cell>
          <cell r="E268" t="str">
            <v>Мира 52</v>
          </cell>
          <cell r="F268" t="str">
            <v>в рамках проведения инвентаризации 2022 года
не установлен</v>
          </cell>
          <cell r="G268" t="str">
            <v xml:space="preserve">61.007293 
</v>
          </cell>
          <cell r="H268" t="str">
            <v>69.036198</v>
          </cell>
          <cell r="I268" t="str">
            <v>в рамках инвентаризации 2022 года
не определена</v>
          </cell>
          <cell r="J268" t="str">
            <v>открытый</v>
          </cell>
          <cell r="K268" t="str">
            <v>бетонная плита</v>
          </cell>
          <cell r="L268">
            <v>10</v>
          </cell>
          <cell r="M268" t="str">
            <v>есть</v>
          </cell>
          <cell r="N268" t="str">
            <v>есть</v>
          </cell>
          <cell r="O268">
            <v>2</v>
          </cell>
          <cell r="P268">
            <v>1.1000000000000001</v>
          </cell>
          <cell r="Q268" t="str">
            <v>пластик</v>
          </cell>
          <cell r="U268" t="str">
            <v>-</v>
          </cell>
          <cell r="V268" t="str">
            <v>-</v>
          </cell>
          <cell r="W268" t="str">
            <v>-</v>
          </cell>
          <cell r="AA268" t="str">
            <v>пластик</v>
          </cell>
          <cell r="AB268">
            <v>1</v>
          </cell>
          <cell r="AC268">
            <v>1</v>
          </cell>
          <cell r="AD268" t="str">
            <v>металлическая сетка АО "РЭС-Сервис"</v>
          </cell>
          <cell r="AH268" t="str">
            <v>МО - Администрация города Ханты-Мансийска</v>
          </cell>
          <cell r="AL268" t="str">
            <v>МКД ул.Мира,52, ул. Крупской 5, 85/7</v>
          </cell>
        </row>
        <row r="269">
          <cell r="B269">
            <v>249</v>
          </cell>
          <cell r="C269"/>
          <cell r="D269">
            <v>44900</v>
          </cell>
          <cell r="E269"/>
          <cell r="F269" t="str">
            <v>в рамках проведения инвентаризации 2022 года
не установлен</v>
          </cell>
          <cell r="G269"/>
          <cell r="H269"/>
          <cell r="I269" t="str">
            <v>в рамках инвентаризации 2022 года
не определена</v>
          </cell>
          <cell r="J269"/>
          <cell r="K269"/>
          <cell r="L269"/>
          <cell r="M269"/>
          <cell r="N269"/>
          <cell r="O269"/>
          <cell r="P269"/>
          <cell r="Q269"/>
          <cell r="U269"/>
          <cell r="V269"/>
          <cell r="W269"/>
          <cell r="AA269"/>
          <cell r="AB269"/>
          <cell r="AC269"/>
          <cell r="AD269"/>
          <cell r="AH269"/>
          <cell r="AL269"/>
        </row>
        <row r="270">
          <cell r="B270">
            <v>250</v>
          </cell>
          <cell r="C270"/>
          <cell r="D270">
            <v>44900</v>
          </cell>
          <cell r="E270"/>
          <cell r="F270" t="str">
            <v>в рамках проведения инвентаризации 2022 года
не установлен</v>
          </cell>
          <cell r="G270"/>
          <cell r="H270"/>
          <cell r="I270" t="str">
            <v>в рамках инвентаризации 2022 года
не определена</v>
          </cell>
          <cell r="J270"/>
          <cell r="K270"/>
          <cell r="L270"/>
          <cell r="M270"/>
          <cell r="N270"/>
          <cell r="O270"/>
          <cell r="P270"/>
          <cell r="Q270"/>
          <cell r="U270"/>
          <cell r="V270"/>
          <cell r="W270"/>
          <cell r="AA270"/>
          <cell r="AB270"/>
          <cell r="AC270"/>
          <cell r="AD270"/>
          <cell r="AH270"/>
          <cell r="AL270"/>
        </row>
        <row r="271">
          <cell r="B271">
            <v>251</v>
          </cell>
          <cell r="C271" t="str">
            <v>ранее существовавшая до 01.01.2019</v>
          </cell>
          <cell r="D271">
            <v>44900</v>
          </cell>
          <cell r="E271" t="str">
            <v>Мира 107а</v>
          </cell>
          <cell r="F271" t="str">
            <v>в рамках проведения инвентаризации 2022 года
не установлен</v>
          </cell>
          <cell r="G271" t="str">
            <v>61.008737</v>
          </cell>
          <cell r="H271" t="str">
            <v>69.056767</v>
          </cell>
          <cell r="I271" t="str">
            <v>в рамках инвентаризации 2022 года
не определена</v>
          </cell>
          <cell r="J271" t="str">
            <v>открытый</v>
          </cell>
          <cell r="K271" t="str">
            <v>бетонная плита</v>
          </cell>
          <cell r="L271">
            <v>8</v>
          </cell>
          <cell r="M271" t="str">
            <v>отсутствует</v>
          </cell>
          <cell r="N271" t="str">
            <v>есть</v>
          </cell>
          <cell r="O271">
            <v>2</v>
          </cell>
          <cell r="P271">
            <v>1.1000000000000001</v>
          </cell>
          <cell r="Q271" t="str">
            <v>пластик</v>
          </cell>
          <cell r="U271">
            <v>1</v>
          </cell>
          <cell r="V271">
            <v>4</v>
          </cell>
          <cell r="W271" t="str">
            <v>отсек</v>
          </cell>
          <cell r="AA271" t="str">
            <v>-</v>
          </cell>
          <cell r="AB271" t="str">
            <v>-</v>
          </cell>
          <cell r="AC271" t="str">
            <v>-</v>
          </cell>
          <cell r="AD271" t="str">
            <v>-</v>
          </cell>
          <cell r="AH271" t="str">
            <v>СП МКД</v>
          </cell>
          <cell r="AL271" t="str">
            <v>МКД ул.Мира 107а, 107в</v>
          </cell>
        </row>
        <row r="272">
          <cell r="B272">
            <v>252</v>
          </cell>
          <cell r="C272"/>
          <cell r="D272">
            <v>44900</v>
          </cell>
          <cell r="E272"/>
          <cell r="F272" t="str">
            <v>в рамках проведения инвентаризации 2022 года
не установлен</v>
          </cell>
          <cell r="G272"/>
          <cell r="H272"/>
          <cell r="I272" t="str">
            <v>в рамках инвентаризации 2022 года
не определена</v>
          </cell>
          <cell r="J272"/>
          <cell r="K272"/>
          <cell r="L272"/>
          <cell r="M272"/>
          <cell r="N272"/>
          <cell r="O272"/>
          <cell r="P272"/>
          <cell r="Q272"/>
          <cell r="U272"/>
          <cell r="V272"/>
          <cell r="W272"/>
          <cell r="AA272"/>
          <cell r="AB272"/>
          <cell r="AC272"/>
          <cell r="AD272"/>
          <cell r="AH272"/>
          <cell r="AL272"/>
        </row>
        <row r="273">
          <cell r="B273">
            <v>253</v>
          </cell>
          <cell r="C273" t="str">
            <v>ранее существовавшая до 01.01.2019</v>
          </cell>
          <cell r="D273">
            <v>44900</v>
          </cell>
          <cell r="E273" t="str">
            <v>Газовиков 21</v>
          </cell>
          <cell r="F273" t="str">
            <v>в рамках проведения инвентаризации 2022 года
не установлен</v>
          </cell>
          <cell r="G273" t="str">
            <v xml:space="preserve">61.019336, </v>
          </cell>
          <cell r="H273" t="str">
            <v>69.072640</v>
          </cell>
          <cell r="I273" t="str">
            <v>в рамках инвентаризации 2022 года
не определена</v>
          </cell>
          <cell r="J273" t="str">
            <v>ограниченный</v>
          </cell>
          <cell r="K273" t="str">
            <v>бетонная плита</v>
          </cell>
          <cell r="L273">
            <v>6</v>
          </cell>
          <cell r="M273" t="str">
            <v>отсутствует</v>
          </cell>
          <cell r="N273" t="str">
            <v>есть</v>
          </cell>
          <cell r="O273">
            <v>1</v>
          </cell>
          <cell r="P273">
            <v>0.75</v>
          </cell>
          <cell r="Q273" t="str">
            <v>металл</v>
          </cell>
          <cell r="U273" t="str">
            <v>-</v>
          </cell>
          <cell r="V273" t="str">
            <v>-</v>
          </cell>
          <cell r="W273" t="str">
            <v>-</v>
          </cell>
          <cell r="AA273" t="str">
            <v>-</v>
          </cell>
          <cell r="AB273" t="str">
            <v>-</v>
          </cell>
          <cell r="AC273" t="str">
            <v>-</v>
          </cell>
          <cell r="AD273" t="str">
            <v>-</v>
          </cell>
          <cell r="AH273" t="str">
            <v xml:space="preserve">ЮЛ - ООО "Ханты-Мансийск газон" </v>
          </cell>
          <cell r="AL273" t="str">
            <v xml:space="preserve">ЮЛ - ООО "Ханты-Мансийск газон" </v>
          </cell>
        </row>
        <row r="274">
          <cell r="B274">
            <v>254</v>
          </cell>
          <cell r="C274" t="str">
            <v>ранее существовавшая до 01.01.2019</v>
          </cell>
          <cell r="D274">
            <v>44900</v>
          </cell>
          <cell r="E274" t="str">
            <v>Мира 117</v>
          </cell>
          <cell r="F274" t="str">
            <v>в рамках проведения инвентаризации 2022 года
не установлен</v>
          </cell>
          <cell r="G274" t="str">
            <v>61.008694</v>
          </cell>
          <cell r="H274" t="str">
            <v>69.058785</v>
          </cell>
          <cell r="I274" t="str">
            <v>в рамках инвентаризации 2022 года
не определена</v>
          </cell>
          <cell r="J274" t="str">
            <v>открытый</v>
          </cell>
          <cell r="K274" t="str">
            <v>бетонная плита</v>
          </cell>
          <cell r="L274">
            <v>12</v>
          </cell>
          <cell r="M274" t="str">
            <v>есть</v>
          </cell>
          <cell r="N274" t="str">
            <v>есть</v>
          </cell>
          <cell r="O274">
            <v>2</v>
          </cell>
          <cell r="P274">
            <v>1.1000000000000001</v>
          </cell>
          <cell r="Q274" t="str">
            <v>пластик</v>
          </cell>
          <cell r="U274">
            <v>1</v>
          </cell>
          <cell r="V274">
            <v>4</v>
          </cell>
          <cell r="W274" t="str">
            <v>отсек</v>
          </cell>
          <cell r="AA274" t="str">
            <v>-</v>
          </cell>
          <cell r="AB274" t="str">
            <v>-</v>
          </cell>
          <cell r="AC274" t="str">
            <v>-</v>
          </cell>
          <cell r="AD274" t="str">
            <v>-</v>
          </cell>
          <cell r="AH274" t="str">
            <v>МО - Администрация города Ханты-Мансийска</v>
          </cell>
          <cell r="AL274" t="str">
            <v>МКД ул.Мира 117</v>
          </cell>
        </row>
        <row r="275">
          <cell r="B275">
            <v>255</v>
          </cell>
          <cell r="C275" t="str">
            <v>ранее существовавшая до 01.01.2019</v>
          </cell>
          <cell r="D275">
            <v>44900</v>
          </cell>
          <cell r="E275" t="str">
            <v>Мира 127</v>
          </cell>
          <cell r="F275" t="str">
            <v>в рамках проведения инвентаризации 2022 года
не установлен</v>
          </cell>
          <cell r="G275" t="str">
            <v>61.010044</v>
          </cell>
          <cell r="H275" t="str">
            <v>69.059501</v>
          </cell>
          <cell r="I275" t="str">
            <v>в рамках инвентаризации 2022 года
не определена</v>
          </cell>
          <cell r="J275" t="str">
            <v>открытый</v>
          </cell>
          <cell r="K275" t="str">
            <v>бетонная плита</v>
          </cell>
          <cell r="L275">
            <v>12</v>
          </cell>
          <cell r="M275" t="str">
            <v>есть</v>
          </cell>
          <cell r="N275" t="str">
            <v>есть</v>
          </cell>
          <cell r="O275">
            <v>2</v>
          </cell>
          <cell r="P275">
            <v>1.1000000000000001</v>
          </cell>
          <cell r="Q275" t="str">
            <v>пластик</v>
          </cell>
          <cell r="U275">
            <v>1</v>
          </cell>
          <cell r="V275">
            <v>4</v>
          </cell>
          <cell r="W275" t="str">
            <v>отсек</v>
          </cell>
          <cell r="AA275" t="str">
            <v>-</v>
          </cell>
          <cell r="AB275" t="str">
            <v>-</v>
          </cell>
          <cell r="AC275" t="str">
            <v>-</v>
          </cell>
          <cell r="AD275" t="str">
            <v>-</v>
          </cell>
          <cell r="AH275" t="str">
            <v>МО - Администрация города Ханты-Мансийска</v>
          </cell>
          <cell r="AL275" t="str">
            <v>МКД ул.Мира 127,125</v>
          </cell>
        </row>
        <row r="276">
          <cell r="B276">
            <v>256</v>
          </cell>
          <cell r="C276" t="str">
            <v>ранее существовавшая до 01.01.2019</v>
          </cell>
          <cell r="D276">
            <v>44900</v>
          </cell>
          <cell r="E276" t="str">
            <v>Мира 129</v>
          </cell>
          <cell r="F276" t="str">
            <v>в рамках проведения инвентаризации 2022 года
не установлен</v>
          </cell>
          <cell r="G276" t="str">
            <v>61.009817</v>
          </cell>
          <cell r="H276" t="str">
            <v>69.060681</v>
          </cell>
          <cell r="I276" t="str">
            <v>в рамках инвентаризации 2022 года
не определена</v>
          </cell>
          <cell r="J276" t="str">
            <v>открытый</v>
          </cell>
          <cell r="K276" t="str">
            <v>бетонная плита</v>
          </cell>
          <cell r="L276">
            <v>12</v>
          </cell>
          <cell r="M276" t="str">
            <v>есть</v>
          </cell>
          <cell r="N276" t="str">
            <v>есть</v>
          </cell>
          <cell r="O276">
            <v>1</v>
          </cell>
          <cell r="P276">
            <v>1.1000000000000001</v>
          </cell>
          <cell r="Q276" t="str">
            <v>пластик</v>
          </cell>
          <cell r="U276">
            <v>1</v>
          </cell>
          <cell r="V276">
            <v>4</v>
          </cell>
          <cell r="W276" t="str">
            <v>отсек</v>
          </cell>
          <cell r="AA276" t="str">
            <v>-</v>
          </cell>
          <cell r="AB276" t="str">
            <v>-</v>
          </cell>
          <cell r="AC276" t="str">
            <v>-</v>
          </cell>
          <cell r="AD276" t="str">
            <v>-</v>
          </cell>
          <cell r="AH276" t="str">
            <v>МО - Администрация города Ханты-Мансийска</v>
          </cell>
          <cell r="AL276" t="str">
            <v>МКД ул.Мира 129</v>
          </cell>
        </row>
        <row r="277">
          <cell r="B277">
            <v>257</v>
          </cell>
          <cell r="C277" t="str">
            <v>ранее существовавшая до 01.01.2019</v>
          </cell>
          <cell r="D277">
            <v>44900</v>
          </cell>
          <cell r="E277" t="str">
            <v>Строителей 107</v>
          </cell>
          <cell r="F277" t="str">
            <v>в рамках проведения инвентаризации 2022 года
не установлен</v>
          </cell>
          <cell r="G277" t="str">
            <v>61.007709</v>
          </cell>
          <cell r="H277" t="str">
            <v>69.052184</v>
          </cell>
          <cell r="I277" t="str">
            <v>в рамках инвентаризации 2022 года
не определена</v>
          </cell>
          <cell r="J277" t="str">
            <v>открытый</v>
          </cell>
          <cell r="K277" t="str">
            <v>бетонная плита</v>
          </cell>
          <cell r="L277">
            <v>12</v>
          </cell>
          <cell r="M277" t="str">
            <v>есть</v>
          </cell>
          <cell r="N277" t="str">
            <v>есть</v>
          </cell>
          <cell r="O277">
            <v>2</v>
          </cell>
          <cell r="P277">
            <v>1.1000000000000001</v>
          </cell>
          <cell r="Q277" t="str">
            <v>пластик</v>
          </cell>
          <cell r="U277">
            <v>1</v>
          </cell>
          <cell r="V277">
            <v>4</v>
          </cell>
          <cell r="W277" t="str">
            <v>отсек</v>
          </cell>
          <cell r="AA277" t="str">
            <v>пластик</v>
          </cell>
          <cell r="AB277">
            <v>1</v>
          </cell>
          <cell r="AC277">
            <v>1</v>
          </cell>
          <cell r="AD277" t="str">
            <v>металлическая сетка АО "РЭС-Сервис"</v>
          </cell>
          <cell r="AH277" t="str">
            <v>МО - Администрация города Ханты-Мансийска</v>
          </cell>
          <cell r="AL277" t="str">
            <v>МКД ул. Строителей, 105,107,105А</v>
          </cell>
        </row>
        <row r="278">
          <cell r="B278">
            <v>258</v>
          </cell>
          <cell r="C278" t="str">
            <v>ранее существовавшая до 01.01.2019</v>
          </cell>
          <cell r="D278">
            <v>44900</v>
          </cell>
          <cell r="E278" t="str">
            <v>Строителей 103</v>
          </cell>
          <cell r="F278" t="str">
            <v>в рамках проведения инвентаризации 2022 года
не установлен</v>
          </cell>
          <cell r="G278" t="str">
            <v>61.006865</v>
          </cell>
          <cell r="H278" t="str">
            <v>69.052902</v>
          </cell>
          <cell r="I278" t="str">
            <v>в рамках инвентаризации 2022 года
не определена</v>
          </cell>
          <cell r="J278" t="str">
            <v>открытый</v>
          </cell>
          <cell r="K278" t="str">
            <v>бетонная плита</v>
          </cell>
          <cell r="L278">
            <v>12</v>
          </cell>
          <cell r="M278" t="str">
            <v>есть</v>
          </cell>
          <cell r="N278" t="str">
            <v>есть</v>
          </cell>
          <cell r="O278">
            <v>2</v>
          </cell>
          <cell r="P278">
            <v>1.1000000000000001</v>
          </cell>
          <cell r="Q278" t="str">
            <v>пластик</v>
          </cell>
          <cell r="U278">
            <v>1</v>
          </cell>
          <cell r="V278">
            <v>4</v>
          </cell>
          <cell r="W278" t="str">
            <v>отсек</v>
          </cell>
          <cell r="AA278" t="str">
            <v>-</v>
          </cell>
          <cell r="AB278" t="str">
            <v>-</v>
          </cell>
          <cell r="AC278" t="str">
            <v>-</v>
          </cell>
          <cell r="AD278" t="str">
            <v>-</v>
          </cell>
          <cell r="AH278" t="str">
            <v>МО - Администрация города Ханты-Мансийска</v>
          </cell>
          <cell r="AL278" t="str">
            <v>МКД ул. Строителей,103,101,99</v>
          </cell>
        </row>
        <row r="279">
          <cell r="B279">
            <v>259</v>
          </cell>
          <cell r="C279" t="str">
            <v>ранее существовавшая до 01.01.2019</v>
          </cell>
          <cell r="D279">
            <v>44900</v>
          </cell>
          <cell r="E279" t="str">
            <v>Строителей 101</v>
          </cell>
          <cell r="F279" t="str">
            <v>в рамках проведения инвентаризации 2022 года
не установлен</v>
          </cell>
          <cell r="G279" t="str">
            <v>61.006189</v>
          </cell>
          <cell r="H279" t="str">
            <v>69.052997</v>
          </cell>
          <cell r="I279" t="str">
            <v>в рамках инвентаризации 2022 года
не определена</v>
          </cell>
          <cell r="J279" t="str">
            <v>открытый</v>
          </cell>
          <cell r="K279" t="str">
            <v>контейнер заглубленного типа</v>
          </cell>
          <cell r="L279">
            <v>4</v>
          </cell>
          <cell r="M279" t="str">
            <v>отсутствует</v>
          </cell>
          <cell r="N279" t="str">
            <v>отсутствует</v>
          </cell>
          <cell r="O279">
            <v>1</v>
          </cell>
          <cell r="P279">
            <v>3</v>
          </cell>
          <cell r="Q279" t="str">
            <v>пластик</v>
          </cell>
          <cell r="U279" t="str">
            <v>-</v>
          </cell>
          <cell r="V279" t="str">
            <v>-</v>
          </cell>
          <cell r="W279" t="str">
            <v>-</v>
          </cell>
          <cell r="AA279" t="str">
            <v>-</v>
          </cell>
          <cell r="AB279" t="str">
            <v>-</v>
          </cell>
          <cell r="AC279" t="str">
            <v>-</v>
          </cell>
          <cell r="AD279" t="str">
            <v>-</v>
          </cell>
          <cell r="AH279" t="str">
            <v>СП МКД</v>
          </cell>
          <cell r="AL279" t="str">
            <v>МКД ул. Строителей, 103,101,99</v>
          </cell>
        </row>
        <row r="280">
          <cell r="B280">
            <v>260</v>
          </cell>
          <cell r="C280" t="str">
            <v>ранее существовавшая до 01.01.2019</v>
          </cell>
          <cell r="D280">
            <v>44900</v>
          </cell>
          <cell r="E280" t="str">
            <v>Строителей 91</v>
          </cell>
          <cell r="F280" t="str">
            <v>в рамках проведения инвентаризации 2022 года
не установлен</v>
          </cell>
          <cell r="G280" t="str">
            <v>61.003756</v>
          </cell>
          <cell r="H280" t="str">
            <v>69.055360</v>
          </cell>
          <cell r="I280" t="str">
            <v>в рамках инвентаризации 2022 года
не определена</v>
          </cell>
          <cell r="J280" t="str">
            <v>открытый</v>
          </cell>
          <cell r="K280" t="str">
            <v>бетонная плита</v>
          </cell>
          <cell r="L280">
            <v>12</v>
          </cell>
          <cell r="M280" t="str">
            <v>отсутствует</v>
          </cell>
          <cell r="N280" t="str">
            <v>есть</v>
          </cell>
          <cell r="O280">
            <v>2</v>
          </cell>
          <cell r="P280">
            <v>0.75</v>
          </cell>
          <cell r="Q280" t="str">
            <v>металл</v>
          </cell>
          <cell r="U280" t="str">
            <v>-</v>
          </cell>
          <cell r="V280" t="str">
            <v>-</v>
          </cell>
          <cell r="W280" t="str">
            <v>-</v>
          </cell>
          <cell r="AA280" t="str">
            <v>-</v>
          </cell>
          <cell r="AB280" t="str">
            <v>-</v>
          </cell>
          <cell r="AC280" t="str">
            <v>-</v>
          </cell>
          <cell r="AD280" t="str">
            <v>-</v>
          </cell>
          <cell r="AH280" t="str">
            <v>СП МКД</v>
          </cell>
          <cell r="AL280" t="str">
            <v>МКД ул. Строителей 91</v>
          </cell>
        </row>
        <row r="281">
          <cell r="B281">
            <v>261</v>
          </cell>
          <cell r="C281" t="str">
            <v>ранее существовавшая до 01.01.2019</v>
          </cell>
          <cell r="D281">
            <v>44900</v>
          </cell>
          <cell r="E281" t="str">
            <v>Строителей 78</v>
          </cell>
          <cell r="F281" t="str">
            <v>в рамках проведения инвентаризации 2022 года
не установлен</v>
          </cell>
          <cell r="G281" t="str">
            <v>61.002868</v>
          </cell>
          <cell r="H281" t="str">
            <v>69.055302</v>
          </cell>
          <cell r="I281" t="str">
            <v>в рамках инвентаризации 2022 года
не определена</v>
          </cell>
          <cell r="J281" t="str">
            <v>открытый</v>
          </cell>
          <cell r="K281" t="str">
            <v>бетонная плита</v>
          </cell>
          <cell r="L281">
            <v>12</v>
          </cell>
          <cell r="M281" t="str">
            <v>отсутствует</v>
          </cell>
          <cell r="N281" t="str">
            <v>есть</v>
          </cell>
          <cell r="O281">
            <v>2</v>
          </cell>
          <cell r="P281">
            <v>0.75</v>
          </cell>
          <cell r="Q281" t="str">
            <v>металл</v>
          </cell>
          <cell r="U281" t="str">
            <v>-</v>
          </cell>
          <cell r="V281" t="str">
            <v>-</v>
          </cell>
          <cell r="W281" t="str">
            <v>-</v>
          </cell>
          <cell r="AA281" t="str">
            <v>-</v>
          </cell>
          <cell r="AB281" t="str">
            <v>-</v>
          </cell>
          <cell r="AC281" t="str">
            <v>-</v>
          </cell>
          <cell r="AD281" t="str">
            <v>-</v>
          </cell>
          <cell r="AH281" t="str">
            <v>СП МКД</v>
          </cell>
          <cell r="AL281" t="str">
            <v>МКД ул. Строителей,78,80,82</v>
          </cell>
        </row>
        <row r="282">
          <cell r="B282">
            <v>262</v>
          </cell>
          <cell r="C282" t="str">
            <v>ранее существовавшая до 01.01.2019</v>
          </cell>
          <cell r="D282">
            <v>44900</v>
          </cell>
          <cell r="E282" t="str">
            <v>Строителей 71</v>
          </cell>
          <cell r="F282" t="str">
            <v>в рамках проведения инвентаризации 2022 года
не установлен</v>
          </cell>
          <cell r="G282" t="str">
            <v>61.001607</v>
          </cell>
          <cell r="H282" t="str">
            <v>69.057808</v>
          </cell>
          <cell r="I282" t="str">
            <v>в рамках инвентаризации 2022 года
не определена</v>
          </cell>
          <cell r="J282" t="str">
            <v>открытый</v>
          </cell>
          <cell r="K282" t="str">
            <v>бетонная плита</v>
          </cell>
          <cell r="L282">
            <v>12</v>
          </cell>
          <cell r="M282" t="str">
            <v>есть</v>
          </cell>
          <cell r="N282" t="str">
            <v>есть</v>
          </cell>
          <cell r="O282">
            <v>2</v>
          </cell>
          <cell r="P282">
            <v>1.1000000000000001</v>
          </cell>
          <cell r="Q282" t="str">
            <v>пластик</v>
          </cell>
          <cell r="U282">
            <v>1</v>
          </cell>
          <cell r="V282">
            <v>4</v>
          </cell>
          <cell r="W282" t="str">
            <v>отсек</v>
          </cell>
          <cell r="AA282" t="str">
            <v>-</v>
          </cell>
          <cell r="AB282" t="str">
            <v>-</v>
          </cell>
          <cell r="AC282" t="str">
            <v>-</v>
          </cell>
          <cell r="AD282" t="str">
            <v>-</v>
          </cell>
          <cell r="AH282" t="str">
            <v>МО - Администрация города Ханты-Мансийска</v>
          </cell>
          <cell r="AL282" t="str">
            <v>МКД ул. Строителей,71,73,75</v>
          </cell>
        </row>
        <row r="283">
          <cell r="B283">
            <v>263</v>
          </cell>
          <cell r="C283" t="str">
            <v>ранее существовавшая до 01.01.2019</v>
          </cell>
          <cell r="D283">
            <v>44900</v>
          </cell>
          <cell r="E283" t="str">
            <v>Строителей 75-79</v>
          </cell>
          <cell r="F283" t="str">
            <v>в рамках проведения инвентаризации 2022 года
не установлен</v>
          </cell>
          <cell r="G283" t="str">
            <v>61.002154</v>
          </cell>
          <cell r="H283" t="str">
            <v>69.059944</v>
          </cell>
          <cell r="I283" t="str">
            <v>в рамках инвентаризации 2022 года
не определена</v>
          </cell>
          <cell r="J283" t="str">
            <v>открытый</v>
          </cell>
          <cell r="K283" t="str">
            <v>бетонная плита</v>
          </cell>
          <cell r="L283">
            <v>12</v>
          </cell>
          <cell r="M283" t="str">
            <v>есть</v>
          </cell>
          <cell r="N283" t="str">
            <v>есть</v>
          </cell>
          <cell r="O283">
            <v>2</v>
          </cell>
          <cell r="P283">
            <v>1.1000000000000001</v>
          </cell>
          <cell r="Q283" t="str">
            <v>пластик</v>
          </cell>
          <cell r="U283">
            <v>1</v>
          </cell>
          <cell r="V283">
            <v>4</v>
          </cell>
          <cell r="W283" t="str">
            <v>отсек</v>
          </cell>
          <cell r="AA283" t="str">
            <v>-</v>
          </cell>
          <cell r="AB283" t="str">
            <v>-</v>
          </cell>
          <cell r="AC283" t="str">
            <v>-</v>
          </cell>
          <cell r="AD283" t="str">
            <v>-</v>
          </cell>
          <cell r="AH283" t="str">
            <v>МО - Администрация города Ханты-Мансийска</v>
          </cell>
          <cell r="AL283" t="str">
            <v>МКД ул. Строителей 75-79</v>
          </cell>
        </row>
        <row r="284">
          <cell r="B284">
            <v>264</v>
          </cell>
          <cell r="C284" t="str">
            <v>ранее существовавшая до 01.01.2019</v>
          </cell>
          <cell r="D284">
            <v>44900</v>
          </cell>
          <cell r="E284" t="str">
            <v>Строителей 83</v>
          </cell>
          <cell r="F284" t="str">
            <v>в рамках проведения инвентаризации 2022 года
не установлен</v>
          </cell>
          <cell r="G284" t="str">
            <v>61.002142</v>
          </cell>
          <cell r="H284" t="str">
            <v>69.057128</v>
          </cell>
          <cell r="I284" t="str">
            <v>в рамках инвентаризации 2022 года
не определена</v>
          </cell>
          <cell r="J284" t="str">
            <v>открытый</v>
          </cell>
          <cell r="K284" t="str">
            <v>бетонная плита</v>
          </cell>
          <cell r="L284">
            <v>12</v>
          </cell>
          <cell r="M284" t="str">
            <v>есть</v>
          </cell>
          <cell r="N284" t="str">
            <v>есть</v>
          </cell>
          <cell r="O284">
            <v>2</v>
          </cell>
          <cell r="P284">
            <v>1.1000000000000001</v>
          </cell>
          <cell r="Q284" t="str">
            <v>пластик</v>
          </cell>
          <cell r="U284">
            <v>1</v>
          </cell>
          <cell r="V284">
            <v>4</v>
          </cell>
          <cell r="W284" t="str">
            <v>отсек</v>
          </cell>
          <cell r="AA284" t="str">
            <v>-</v>
          </cell>
          <cell r="AB284" t="str">
            <v>-</v>
          </cell>
          <cell r="AC284" t="str">
            <v>-</v>
          </cell>
          <cell r="AD284" t="str">
            <v>-</v>
          </cell>
          <cell r="AH284" t="str">
            <v>МО - Администрация города Ханты-Мансийска</v>
          </cell>
          <cell r="AL284" t="str">
            <v>МКД ул. Строителей,83,61,85</v>
          </cell>
        </row>
        <row r="285">
          <cell r="B285">
            <v>265</v>
          </cell>
          <cell r="C285" t="str">
            <v>ранее существовавшая до 01.01.2019</v>
          </cell>
          <cell r="D285">
            <v>44900</v>
          </cell>
          <cell r="E285" t="str">
            <v>Строителей 90а</v>
          </cell>
          <cell r="F285" t="str">
            <v>в рамках проведения инвентаризации 2022 года
не установлен</v>
          </cell>
          <cell r="G285" t="str">
            <v>61.0062</v>
          </cell>
          <cell r="H285" t="str">
            <v>69.0469</v>
          </cell>
          <cell r="I285" t="str">
            <v>в рамках инвентаризации 2022 года
не определена</v>
          </cell>
          <cell r="J285" t="str">
            <v>открытый</v>
          </cell>
          <cell r="K285" t="str">
            <v>бетонная плита</v>
          </cell>
          <cell r="L285">
            <v>8</v>
          </cell>
          <cell r="M285" t="str">
            <v>есть</v>
          </cell>
          <cell r="N285" t="str">
            <v>есть</v>
          </cell>
          <cell r="O285">
            <v>2</v>
          </cell>
          <cell r="P285">
            <v>0.75</v>
          </cell>
          <cell r="Q285" t="str">
            <v>металл</v>
          </cell>
          <cell r="U285" t="str">
            <v>-</v>
          </cell>
          <cell r="V285" t="str">
            <v>-</v>
          </cell>
          <cell r="W285" t="str">
            <v>-</v>
          </cell>
          <cell r="AA285" t="str">
            <v>-</v>
          </cell>
          <cell r="AB285" t="str">
            <v>-</v>
          </cell>
          <cell r="AC285" t="str">
            <v>-</v>
          </cell>
          <cell r="AD285" t="str">
            <v>-</v>
          </cell>
          <cell r="AH285" t="str">
            <v>СП МКД</v>
          </cell>
          <cell r="AL285" t="str">
            <v>МКД ул. Строителей 90 А</v>
          </cell>
        </row>
        <row r="286">
          <cell r="B286">
            <v>266</v>
          </cell>
          <cell r="C286" t="str">
            <v>ранее существовавшая до 01.01.2019</v>
          </cell>
          <cell r="D286">
            <v>44900</v>
          </cell>
          <cell r="E286" t="str">
            <v>Кооперативная 34</v>
          </cell>
          <cell r="F286" t="str">
            <v>в рамках проведения инвентаризации 2022 года
не установлен</v>
          </cell>
          <cell r="G286" t="str">
            <v xml:space="preserve">61.042327 </v>
          </cell>
          <cell r="H286" t="str">
            <v>69.071804</v>
          </cell>
          <cell r="I286" t="str">
            <v>в рамках инвентаризации 2022 года
не определена</v>
          </cell>
          <cell r="J286" t="str">
            <v>открытый</v>
          </cell>
          <cell r="K286" t="str">
            <v>бетонная плита</v>
          </cell>
          <cell r="L286">
            <v>12</v>
          </cell>
          <cell r="M286" t="str">
            <v>есть</v>
          </cell>
          <cell r="N286" t="str">
            <v>есть</v>
          </cell>
          <cell r="O286">
            <v>2</v>
          </cell>
          <cell r="P286">
            <v>1.1000000000000001</v>
          </cell>
          <cell r="Q286" t="str">
            <v>пластик</v>
          </cell>
          <cell r="U286">
            <v>1</v>
          </cell>
          <cell r="V286">
            <v>4</v>
          </cell>
          <cell r="W286" t="str">
            <v>отсек</v>
          </cell>
          <cell r="AA286" t="str">
            <v>-</v>
          </cell>
          <cell r="AB286" t="str">
            <v>-</v>
          </cell>
          <cell r="AC286" t="str">
            <v>-</v>
          </cell>
          <cell r="AD286" t="str">
            <v>-</v>
          </cell>
          <cell r="AH286" t="str">
            <v>МО - Администрация города Ханты-Мансийска</v>
          </cell>
          <cell r="AL286" t="str">
            <v>МКД ул. Кооперативная 34</v>
          </cell>
        </row>
        <row r="287">
          <cell r="B287">
            <v>267</v>
          </cell>
          <cell r="C287" t="str">
            <v>ранее существовавшая до 01.01.2019</v>
          </cell>
          <cell r="D287">
            <v>44900</v>
          </cell>
          <cell r="E287" t="str">
            <v>Иртышская 18</v>
          </cell>
          <cell r="F287" t="str">
            <v>в рамках проведения инвентаризации 2022 года
не установлен</v>
          </cell>
          <cell r="G287" t="str">
            <v xml:space="preserve">60.968004 </v>
          </cell>
          <cell r="H287" t="str">
            <v>69.036192</v>
          </cell>
          <cell r="I287" t="str">
            <v>в рамках инвентаризации 2022 года
не определена</v>
          </cell>
          <cell r="J287" t="str">
            <v>открытый</v>
          </cell>
          <cell r="K287" t="str">
            <v>грунт</v>
          </cell>
          <cell r="L287">
            <v>4</v>
          </cell>
          <cell r="M287" t="str">
            <v>отсутствует</v>
          </cell>
          <cell r="N287" t="str">
            <v>отсутствует</v>
          </cell>
          <cell r="O287">
            <v>1</v>
          </cell>
          <cell r="P287">
            <v>1.1000000000000001</v>
          </cell>
          <cell r="Q287" t="str">
            <v>пластик</v>
          </cell>
          <cell r="U287" t="str">
            <v>-</v>
          </cell>
          <cell r="V287" t="str">
            <v>-</v>
          </cell>
          <cell r="W287" t="str">
            <v>-</v>
          </cell>
          <cell r="AA287" t="str">
            <v>-</v>
          </cell>
          <cell r="AB287" t="str">
            <v>-</v>
          </cell>
          <cell r="AC287" t="str">
            <v>-</v>
          </cell>
          <cell r="AD287" t="str">
            <v>-</v>
          </cell>
          <cell r="AH287" t="str">
            <v>МО - Администрация города Ханты-Мансийска</v>
          </cell>
          <cell r="AL287" t="str">
            <v xml:space="preserve">ИЖС ул. Иртышская </v>
          </cell>
        </row>
        <row r="288">
          <cell r="B288">
            <v>268</v>
          </cell>
          <cell r="C288" t="str">
            <v>ранее существовавшая до 01.01.2019</v>
          </cell>
          <cell r="D288">
            <v>44900</v>
          </cell>
          <cell r="E288" t="str">
            <v>Чехова 64, 66</v>
          </cell>
          <cell r="F288" t="str">
            <v>в рамках проведения инвентаризации 2022 года
не установлен</v>
          </cell>
          <cell r="G288" t="str">
            <v>61.003231</v>
          </cell>
          <cell r="H288" t="str">
            <v>69.047519</v>
          </cell>
          <cell r="I288" t="str">
            <v>в рамках инвентаризации 2022 года
не определена</v>
          </cell>
          <cell r="J288" t="str">
            <v>открытый</v>
          </cell>
          <cell r="K288" t="str">
            <v>бетонная плита</v>
          </cell>
          <cell r="L288">
            <v>12</v>
          </cell>
          <cell r="M288" t="str">
            <v>есть</v>
          </cell>
          <cell r="N288" t="str">
            <v>есть</v>
          </cell>
          <cell r="O288">
            <v>1</v>
          </cell>
          <cell r="P288">
            <v>1.1000000000000001</v>
          </cell>
          <cell r="Q288" t="str">
            <v>пластик</v>
          </cell>
          <cell r="U288">
            <v>1</v>
          </cell>
          <cell r="V288">
            <v>4</v>
          </cell>
          <cell r="W288" t="str">
            <v>отсек</v>
          </cell>
          <cell r="AA288" t="str">
            <v>-</v>
          </cell>
          <cell r="AB288" t="str">
            <v>-</v>
          </cell>
          <cell r="AC288" t="str">
            <v>-</v>
          </cell>
          <cell r="AD288" t="str">
            <v>-</v>
          </cell>
          <cell r="AH288" t="str">
            <v>МО - Администрация города Ханты-Мансийска</v>
          </cell>
          <cell r="AL288" t="str">
            <v>МКД ул. Чехова,64,66</v>
          </cell>
        </row>
        <row r="289">
          <cell r="B289">
            <v>269</v>
          </cell>
          <cell r="C289" t="str">
            <v>ранее существовавшая до 01.01.2019</v>
          </cell>
          <cell r="D289">
            <v>44900</v>
          </cell>
          <cell r="E289" t="str">
            <v>Чехова 62а, 64</v>
          </cell>
          <cell r="F289" t="str">
            <v>в рамках проведения инвентаризации 2022 года
не установлен</v>
          </cell>
          <cell r="G289" t="str">
            <v>61.003594</v>
          </cell>
          <cell r="H289" t="str">
            <v>69.046223</v>
          </cell>
          <cell r="I289" t="str">
            <v>в рамках инвентаризации 2022 года
не определена</v>
          </cell>
          <cell r="J289" t="str">
            <v>открытый</v>
          </cell>
          <cell r="K289" t="str">
            <v>бетонная плита</v>
          </cell>
          <cell r="L289">
            <v>12</v>
          </cell>
          <cell r="M289" t="str">
            <v>есть</v>
          </cell>
          <cell r="N289" t="str">
            <v>есть</v>
          </cell>
          <cell r="O289">
            <v>2</v>
          </cell>
          <cell r="P289">
            <v>1.1000000000000001</v>
          </cell>
          <cell r="Q289" t="str">
            <v>пластик</v>
          </cell>
          <cell r="U289">
            <v>1</v>
          </cell>
          <cell r="V289">
            <v>4</v>
          </cell>
          <cell r="W289" t="str">
            <v>отсек</v>
          </cell>
          <cell r="AA289" t="str">
            <v>-</v>
          </cell>
          <cell r="AB289" t="str">
            <v>-</v>
          </cell>
          <cell r="AC289" t="str">
            <v>-</v>
          </cell>
          <cell r="AD289" t="str">
            <v>-</v>
          </cell>
          <cell r="AH289" t="str">
            <v>МО - Администрация города Ханты-Мансийска</v>
          </cell>
          <cell r="AL289" t="str">
            <v>МКД ул. Чехова,62,62а,64</v>
          </cell>
        </row>
        <row r="290">
          <cell r="B290">
            <v>270</v>
          </cell>
          <cell r="C290" t="str">
            <v>ранее существовавшая до 01.01.2019</v>
          </cell>
          <cell r="D290">
            <v>44900</v>
          </cell>
          <cell r="E290" t="str">
            <v>Чехова 63</v>
          </cell>
          <cell r="F290" t="str">
            <v>в рамках проведения инвентаризации 2022 года
не установлен</v>
          </cell>
          <cell r="G290" t="str">
            <v>61.003692</v>
          </cell>
          <cell r="H290" t="str">
            <v>69.045221</v>
          </cell>
          <cell r="I290" t="str">
            <v>в рамках инвентаризации 2022 года
не определена</v>
          </cell>
          <cell r="J290" t="str">
            <v>открытый</v>
          </cell>
          <cell r="K290" t="str">
            <v>бетонная плита</v>
          </cell>
          <cell r="L290">
            <v>12</v>
          </cell>
          <cell r="M290" t="str">
            <v>отсутствует</v>
          </cell>
          <cell r="N290" t="str">
            <v>есть</v>
          </cell>
          <cell r="O290">
            <v>2</v>
          </cell>
          <cell r="P290">
            <v>1.1000000000000001</v>
          </cell>
          <cell r="Q290" t="str">
            <v>пластик</v>
          </cell>
          <cell r="U290" t="str">
            <v>-</v>
          </cell>
          <cell r="V290" t="str">
            <v>-</v>
          </cell>
          <cell r="W290" t="str">
            <v>-</v>
          </cell>
          <cell r="AA290" t="str">
            <v>-</v>
          </cell>
          <cell r="AB290" t="str">
            <v>-</v>
          </cell>
          <cell r="AC290" t="str">
            <v>-</v>
          </cell>
          <cell r="AD290" t="str">
            <v>-</v>
          </cell>
          <cell r="AH290" t="str">
            <v>СП МКД</v>
          </cell>
          <cell r="AL290" t="str">
            <v>МКД ул. Чехова, 63,61</v>
          </cell>
        </row>
        <row r="291">
          <cell r="B291">
            <v>271</v>
          </cell>
          <cell r="C291" t="str">
            <v>ранее существовавшая до 01.01.2019</v>
          </cell>
          <cell r="D291">
            <v>44900</v>
          </cell>
          <cell r="E291" t="str">
            <v>Чехова 75</v>
          </cell>
          <cell r="F291" t="str">
            <v>в рамках проведения инвентаризации 2022 года
не установлен</v>
          </cell>
          <cell r="G291" t="str">
            <v>61.004712</v>
          </cell>
          <cell r="H291" t="str">
            <v>69.051084</v>
          </cell>
          <cell r="I291" t="str">
            <v>в рамках инвентаризации 2022 года
не определена</v>
          </cell>
          <cell r="J291" t="str">
            <v>открытый</v>
          </cell>
          <cell r="K291" t="str">
            <v>контейнер заглубленного типа</v>
          </cell>
          <cell r="L291">
            <v>6</v>
          </cell>
          <cell r="M291" t="str">
            <v>отсутствует</v>
          </cell>
          <cell r="N291" t="str">
            <v>отсутствует</v>
          </cell>
          <cell r="O291">
            <v>1</v>
          </cell>
          <cell r="P291">
            <v>3</v>
          </cell>
          <cell r="Q291" t="str">
            <v>пластик</v>
          </cell>
          <cell r="U291" t="str">
            <v>-</v>
          </cell>
          <cell r="V291" t="str">
            <v>-</v>
          </cell>
          <cell r="W291" t="str">
            <v>-</v>
          </cell>
          <cell r="AA291" t="str">
            <v>-</v>
          </cell>
          <cell r="AB291" t="str">
            <v>-</v>
          </cell>
          <cell r="AC291" t="str">
            <v>-</v>
          </cell>
          <cell r="AD291" t="str">
            <v>-</v>
          </cell>
          <cell r="AH291" t="str">
            <v>СП МКД</v>
          </cell>
          <cell r="AL291" t="str">
            <v>МКД ул. Чехова 73,73/1,75</v>
          </cell>
        </row>
        <row r="292">
          <cell r="B292">
            <v>272</v>
          </cell>
          <cell r="C292" t="str">
            <v>ранее существовавшая до 01.01.2019</v>
          </cell>
          <cell r="D292">
            <v>44900</v>
          </cell>
          <cell r="E292" t="str">
            <v>Шевченко  46-48</v>
          </cell>
          <cell r="F292" t="str">
            <v>в рамках проведения инвентаризации 2022 года
не установлен</v>
          </cell>
          <cell r="G292" t="str">
            <v>61.005692</v>
          </cell>
          <cell r="H292" t="str">
            <v>69.051743</v>
          </cell>
          <cell r="I292" t="str">
            <v>в рамках инвентаризации 2022 года
не определена</v>
          </cell>
          <cell r="J292" t="str">
            <v>открытый</v>
          </cell>
          <cell r="K292" t="str">
            <v>бетонная плита</v>
          </cell>
          <cell r="L292">
            <v>12</v>
          </cell>
          <cell r="M292" t="str">
            <v>есть</v>
          </cell>
          <cell r="N292" t="str">
            <v>есть</v>
          </cell>
          <cell r="O292">
            <v>3</v>
          </cell>
          <cell r="P292">
            <v>1.1000000000000001</v>
          </cell>
          <cell r="Q292" t="str">
            <v>пластик</v>
          </cell>
          <cell r="U292">
            <v>1</v>
          </cell>
          <cell r="V292">
            <v>4</v>
          </cell>
          <cell r="W292" t="str">
            <v>отсек</v>
          </cell>
          <cell r="AA292" t="str">
            <v>-</v>
          </cell>
          <cell r="AB292" t="str">
            <v>-</v>
          </cell>
          <cell r="AC292" t="str">
            <v>-</v>
          </cell>
          <cell r="AD292" t="str">
            <v>-</v>
          </cell>
          <cell r="AH292" t="str">
            <v>МО - Администрация города Ханты-Мансийска</v>
          </cell>
          <cell r="AL292" t="str">
            <v>МКД ул. Шевченко, 46,48</v>
          </cell>
        </row>
        <row r="293">
          <cell r="B293">
            <v>273</v>
          </cell>
          <cell r="C293" t="str">
            <v>ранее существовавшая до 01.01.2019</v>
          </cell>
          <cell r="D293">
            <v>44900</v>
          </cell>
          <cell r="E293" t="str">
            <v>Шевченко 53</v>
          </cell>
          <cell r="F293" t="str">
            <v>в рамках проведения инвентаризации 2022 года
не установлен</v>
          </cell>
          <cell r="G293" t="str">
            <v>61.007150</v>
          </cell>
          <cell r="H293" t="str">
            <v>69.056534</v>
          </cell>
          <cell r="I293" t="str">
            <v>в рамках инвентаризации 2022 года
не определена</v>
          </cell>
          <cell r="J293" t="str">
            <v>открытый</v>
          </cell>
          <cell r="K293" t="str">
            <v>бетонная плита</v>
          </cell>
          <cell r="L293">
            <v>12</v>
          </cell>
          <cell r="M293" t="str">
            <v>есть</v>
          </cell>
          <cell r="N293" t="str">
            <v>есть</v>
          </cell>
          <cell r="O293">
            <v>1</v>
          </cell>
          <cell r="P293">
            <v>1.1000000000000001</v>
          </cell>
          <cell r="Q293" t="str">
            <v>пластик</v>
          </cell>
          <cell r="U293">
            <v>1</v>
          </cell>
          <cell r="V293">
            <v>4</v>
          </cell>
          <cell r="W293" t="str">
            <v>отсек</v>
          </cell>
          <cell r="AA293" t="str">
            <v>-</v>
          </cell>
          <cell r="AB293" t="str">
            <v>-</v>
          </cell>
          <cell r="AC293" t="str">
            <v>-</v>
          </cell>
          <cell r="AD293" t="str">
            <v>-</v>
          </cell>
          <cell r="AH293" t="str">
            <v>МО - Администрация города Ханты-Мансийска</v>
          </cell>
          <cell r="AL293" t="str">
            <v>МКД ул. Шевченко, 53,55</v>
          </cell>
        </row>
        <row r="294">
          <cell r="B294">
            <v>274</v>
          </cell>
          <cell r="C294" t="str">
            <v>ранее существовавшая до 01.01.2019</v>
          </cell>
          <cell r="D294">
            <v>44900</v>
          </cell>
          <cell r="E294" t="str">
            <v>Шевченко 36</v>
          </cell>
          <cell r="F294" t="str">
            <v>в рамках проведения инвентаризации 2022 года
не установлен</v>
          </cell>
          <cell r="G294" t="str">
            <v>61.005467</v>
          </cell>
          <cell r="H294" t="str">
            <v>69.051355</v>
          </cell>
          <cell r="I294" t="str">
            <v>в рамках инвентаризации 2022 года
не определена</v>
          </cell>
          <cell r="J294" t="str">
            <v>открытый</v>
          </cell>
          <cell r="K294" t="str">
            <v>контейнер заглубленного типа</v>
          </cell>
          <cell r="L294">
            <v>6</v>
          </cell>
          <cell r="M294" t="str">
            <v>отсутствует</v>
          </cell>
          <cell r="N294" t="str">
            <v>отсутствует</v>
          </cell>
          <cell r="O294">
            <v>1</v>
          </cell>
          <cell r="P294">
            <v>3</v>
          </cell>
          <cell r="Q294" t="str">
            <v>пластик</v>
          </cell>
          <cell r="U294" t="str">
            <v>-</v>
          </cell>
          <cell r="V294" t="str">
            <v>-</v>
          </cell>
          <cell r="W294" t="str">
            <v>-</v>
          </cell>
          <cell r="AA294" t="str">
            <v>-</v>
          </cell>
          <cell r="AB294" t="str">
            <v>-</v>
          </cell>
          <cell r="AC294" t="str">
            <v>-</v>
          </cell>
          <cell r="AD294" t="str">
            <v>-</v>
          </cell>
          <cell r="AH294" t="str">
            <v>МО - Администрация города Ханты-Мансийска</v>
          </cell>
          <cell r="AL294" t="str">
            <v xml:space="preserve">МКД ул. Шевченко, 38,40,42,44 </v>
          </cell>
        </row>
        <row r="295">
          <cell r="B295">
            <v>275</v>
          </cell>
          <cell r="C295" t="str">
            <v>ранее существовавшая до 01.01.2019</v>
          </cell>
          <cell r="D295">
            <v>44900</v>
          </cell>
          <cell r="E295" t="str">
            <v>Шевченко 45</v>
          </cell>
          <cell r="F295" t="str">
            <v>в рамках проведения инвентаризации 2022 года
не установлен</v>
          </cell>
          <cell r="G295" t="str">
            <v>61.005556</v>
          </cell>
          <cell r="H295" t="str">
            <v>69.049076</v>
          </cell>
          <cell r="I295" t="str">
            <v>в рамках инвентаризации 2022 года
не определена</v>
          </cell>
          <cell r="J295" t="str">
            <v>открытый</v>
          </cell>
          <cell r="K295" t="str">
            <v>бетонная плита</v>
          </cell>
          <cell r="L295">
            <v>12</v>
          </cell>
          <cell r="M295" t="str">
            <v>есть</v>
          </cell>
          <cell r="N295" t="str">
            <v>есть</v>
          </cell>
          <cell r="O295">
            <v>2</v>
          </cell>
          <cell r="P295">
            <v>1.1000000000000001</v>
          </cell>
          <cell r="Q295" t="str">
            <v>пластик</v>
          </cell>
          <cell r="U295">
            <v>1</v>
          </cell>
          <cell r="V295">
            <v>4</v>
          </cell>
          <cell r="W295" t="str">
            <v>отсек</v>
          </cell>
          <cell r="AA295" t="str">
            <v>-</v>
          </cell>
          <cell r="AB295" t="str">
            <v>-</v>
          </cell>
          <cell r="AC295" t="str">
            <v>-</v>
          </cell>
          <cell r="AD295" t="str">
            <v>-</v>
          </cell>
          <cell r="AH295" t="str">
            <v>МО - Администрация города Ханты-Мансийска</v>
          </cell>
          <cell r="AL295" t="str">
            <v>МКД ул. Шевченко, 41,43,45</v>
          </cell>
        </row>
        <row r="296">
          <cell r="B296">
            <v>276</v>
          </cell>
          <cell r="C296" t="str">
            <v>ранее существовавшая до 01.01.2019</v>
          </cell>
          <cell r="D296">
            <v>44900</v>
          </cell>
          <cell r="E296" t="str">
            <v>Шевченко 32</v>
          </cell>
          <cell r="F296" t="str">
            <v>в рамках проведения инвентаризации 2022 года
не установлен</v>
          </cell>
          <cell r="G296" t="str">
            <v>61.005294</v>
          </cell>
          <cell r="H296" t="str">
            <v>69.049742</v>
          </cell>
          <cell r="I296" t="str">
            <v>в рамках инвентаризации 2022 года
не определена</v>
          </cell>
          <cell r="J296" t="str">
            <v>открытый</v>
          </cell>
          <cell r="K296" t="str">
            <v>бетонная плита</v>
          </cell>
          <cell r="L296">
            <v>12</v>
          </cell>
          <cell r="M296" t="str">
            <v>есть</v>
          </cell>
          <cell r="N296" t="str">
            <v>есть</v>
          </cell>
          <cell r="O296">
            <v>2</v>
          </cell>
          <cell r="P296">
            <v>1.1000000000000001</v>
          </cell>
          <cell r="Q296" t="str">
            <v>пластик</v>
          </cell>
          <cell r="U296">
            <v>1</v>
          </cell>
          <cell r="V296">
            <v>4</v>
          </cell>
          <cell r="W296" t="str">
            <v>отсек</v>
          </cell>
          <cell r="AA296" t="str">
            <v>-</v>
          </cell>
          <cell r="AB296" t="str">
            <v>-</v>
          </cell>
          <cell r="AC296" t="str">
            <v>-</v>
          </cell>
          <cell r="AD296" t="str">
            <v>-</v>
          </cell>
          <cell r="AH296" t="str">
            <v>МО - Администрация города Ханты-Мансийска</v>
          </cell>
          <cell r="AL296" t="str">
            <v>МКД ул. Шевченко, 32,34,36</v>
          </cell>
        </row>
        <row r="297">
          <cell r="B297">
            <v>277</v>
          </cell>
          <cell r="C297">
            <v>44545</v>
          </cell>
          <cell r="D297">
            <v>44900</v>
          </cell>
          <cell r="E297" t="str">
            <v>Павла Моденцова 2</v>
          </cell>
          <cell r="F297" t="str">
            <v>в рамках проведения инвентаризации 2022 года
не установлен</v>
          </cell>
          <cell r="G297" t="str">
            <v>61.015838</v>
          </cell>
          <cell r="H297" t="str">
            <v>69.049473</v>
          </cell>
          <cell r="I297" t="str">
            <v>в рамках инвентаризации 2022 года
не определена</v>
          </cell>
          <cell r="J297" t="str">
            <v>ограниченный</v>
          </cell>
          <cell r="K297" t="str">
            <v>асфальт</v>
          </cell>
          <cell r="L297">
            <v>12</v>
          </cell>
          <cell r="M297" t="str">
            <v>отсутствует</v>
          </cell>
          <cell r="N297" t="str">
            <v>есть</v>
          </cell>
          <cell r="O297">
            <v>3</v>
          </cell>
          <cell r="P297">
            <v>1.1000000000000001</v>
          </cell>
          <cell r="Q297" t="str">
            <v>пластик</v>
          </cell>
          <cell r="U297" t="str">
            <v>-</v>
          </cell>
          <cell r="V297" t="str">
            <v>-</v>
          </cell>
          <cell r="W297" t="str">
            <v>-</v>
          </cell>
          <cell r="AA297" t="str">
            <v>-</v>
          </cell>
          <cell r="AB297" t="str">
            <v>-</v>
          </cell>
          <cell r="AC297" t="str">
            <v>-</v>
          </cell>
          <cell r="AD297" t="str">
            <v>-</v>
          </cell>
          <cell r="AH297" t="str">
            <v>ЮЛ - БУ ХМАО-Югры "Юграмегаспорт"</v>
          </cell>
          <cell r="AL297" t="str">
            <v>БУ ХМАО-Югры "Юграмегаспорт"</v>
          </cell>
        </row>
        <row r="298">
          <cell r="B298">
            <v>278</v>
          </cell>
          <cell r="C298" t="str">
            <v>ранее существовавшая до 01.01.2019</v>
          </cell>
          <cell r="D298">
            <v>44900</v>
          </cell>
          <cell r="E298" t="str">
            <v>Шевченко 35</v>
          </cell>
          <cell r="F298" t="str">
            <v>в рамках проведения инвентаризации 2022 года
не установлен</v>
          </cell>
          <cell r="G298" t="str">
            <v>61.032875</v>
          </cell>
          <cell r="H298" t="str">
            <v>69.153242</v>
          </cell>
          <cell r="I298" t="str">
            <v>в рамках инвентаризации 2022 года
не определена</v>
          </cell>
          <cell r="J298" t="str">
            <v>открытый</v>
          </cell>
          <cell r="K298" t="str">
            <v>бетонная плита</v>
          </cell>
          <cell r="L298">
            <v>6</v>
          </cell>
          <cell r="M298" t="str">
            <v>есть</v>
          </cell>
          <cell r="N298" t="str">
            <v>есть</v>
          </cell>
          <cell r="O298">
            <v>2</v>
          </cell>
          <cell r="P298">
            <v>1.1000000000000001</v>
          </cell>
          <cell r="Q298" t="str">
            <v>пластик</v>
          </cell>
          <cell r="U298" t="str">
            <v>-</v>
          </cell>
          <cell r="V298" t="str">
            <v>-</v>
          </cell>
          <cell r="W298" t="str">
            <v>-</v>
          </cell>
          <cell r="AA298" t="str">
            <v>пластик</v>
          </cell>
          <cell r="AB298">
            <v>1</v>
          </cell>
          <cell r="AC298">
            <v>1.5</v>
          </cell>
          <cell r="AD298" t="str">
            <v>металлическая сетка ООО "Экобаланс"</v>
          </cell>
          <cell r="AH298" t="str">
            <v>СП МКД</v>
          </cell>
          <cell r="AL298" t="str">
            <v>МКД ул. Шевченко, 35,33, ул. Красноармейская, 35,27</v>
          </cell>
        </row>
        <row r="299">
          <cell r="B299">
            <v>278</v>
          </cell>
          <cell r="C299"/>
          <cell r="D299">
            <v>44900</v>
          </cell>
          <cell r="E299"/>
          <cell r="F299" t="str">
            <v>в рамках проведения инвентаризации 2022 года
не установлен</v>
          </cell>
          <cell r="G299"/>
          <cell r="H299"/>
          <cell r="I299" t="str">
            <v>в рамках инвентаризации 2022 года
не определена</v>
          </cell>
          <cell r="J299"/>
          <cell r="K299"/>
          <cell r="L299"/>
          <cell r="M299"/>
          <cell r="N299"/>
          <cell r="O299"/>
          <cell r="P299"/>
          <cell r="Q299"/>
          <cell r="U299"/>
          <cell r="V299"/>
          <cell r="W299"/>
          <cell r="AA299" t="str">
            <v>бумажные отходы</v>
          </cell>
          <cell r="AB299">
            <v>1</v>
          </cell>
          <cell r="AC299">
            <v>0.75</v>
          </cell>
          <cell r="AD299" t="str">
            <v>контейнер ООО "Экобаланс"</v>
          </cell>
          <cell r="AH299"/>
          <cell r="AL299"/>
        </row>
        <row r="300">
          <cell r="B300">
            <v>279</v>
          </cell>
          <cell r="C300"/>
          <cell r="D300">
            <v>44900</v>
          </cell>
          <cell r="E300"/>
          <cell r="F300" t="str">
            <v>в рамках проведения инвентаризации 2022 года
не установлен</v>
          </cell>
          <cell r="G300"/>
          <cell r="H300"/>
          <cell r="I300" t="str">
            <v>в рамках инвентаризации 2022 года
не определена</v>
          </cell>
          <cell r="J300"/>
          <cell r="K300"/>
          <cell r="L300"/>
          <cell r="M300"/>
          <cell r="N300"/>
          <cell r="O300"/>
          <cell r="P300"/>
          <cell r="Q300"/>
          <cell r="U300"/>
          <cell r="V300"/>
          <cell r="W300"/>
          <cell r="AA300"/>
          <cell r="AB300"/>
          <cell r="AC300"/>
          <cell r="AD300"/>
          <cell r="AH300"/>
          <cell r="AL300"/>
        </row>
        <row r="301">
          <cell r="B301">
            <v>280</v>
          </cell>
          <cell r="C301" t="str">
            <v>ранее существовавшая до 01.01.2019</v>
          </cell>
          <cell r="D301">
            <v>44900</v>
          </cell>
          <cell r="E301" t="str">
            <v>Красноармейская 32</v>
          </cell>
          <cell r="F301" t="str">
            <v>в рамках проведения инвентаризации 2022 года
не установлен</v>
          </cell>
          <cell r="G301" t="str">
            <v>61.004199</v>
          </cell>
          <cell r="H301" t="str">
            <v>69.043952</v>
          </cell>
          <cell r="I301" t="str">
            <v>в рамках инвентаризации 2022 года
не определена</v>
          </cell>
          <cell r="J301" t="str">
            <v>открытый</v>
          </cell>
          <cell r="K301" t="str">
            <v>бетонная плита</v>
          </cell>
          <cell r="L301">
            <v>12</v>
          </cell>
          <cell r="M301" t="str">
            <v>есть</v>
          </cell>
          <cell r="N301" t="str">
            <v>есть</v>
          </cell>
          <cell r="O301">
            <v>3</v>
          </cell>
          <cell r="P301">
            <v>1.1000000000000001</v>
          </cell>
          <cell r="Q301" t="str">
            <v>пластик</v>
          </cell>
          <cell r="U301">
            <v>1</v>
          </cell>
          <cell r="V301">
            <v>4</v>
          </cell>
          <cell r="W301" t="str">
            <v>отсек</v>
          </cell>
          <cell r="AA301" t="str">
            <v>бумажные отходы</v>
          </cell>
          <cell r="AB301">
            <v>1</v>
          </cell>
          <cell r="AC301">
            <v>0.75</v>
          </cell>
          <cell r="AD301" t="str">
            <v>контейнер ООО "Экобаланс"</v>
          </cell>
          <cell r="AH301" t="str">
            <v>МО - Администрация города Ханты-Мансийска</v>
          </cell>
          <cell r="AL301" t="str">
            <v>МКД ул.Красноармейская,32,30, ул. Чехова, 51</v>
          </cell>
        </row>
        <row r="302">
          <cell r="B302">
            <v>281</v>
          </cell>
          <cell r="C302" t="str">
            <v>ранее существовавшая до 01.01.2019</v>
          </cell>
          <cell r="D302">
            <v>44900</v>
          </cell>
          <cell r="E302" t="str">
            <v>Красноармейская 42а</v>
          </cell>
          <cell r="F302" t="str">
            <v>в рамках проведения инвентаризации 2022 года
не установлен</v>
          </cell>
          <cell r="G302" t="str">
            <v>61.001413</v>
          </cell>
          <cell r="H302" t="str">
            <v>69.044288</v>
          </cell>
          <cell r="I302" t="str">
            <v>в рамках инвентаризации 2022 года
не определена</v>
          </cell>
          <cell r="J302" t="str">
            <v>ограниченный</v>
          </cell>
          <cell r="K302" t="str">
            <v>асфальт</v>
          </cell>
          <cell r="L302">
            <v>4</v>
          </cell>
          <cell r="M302" t="str">
            <v>отсутсвует</v>
          </cell>
          <cell r="N302" t="str">
            <v>отсутсвует</v>
          </cell>
          <cell r="O302">
            <v>1</v>
          </cell>
          <cell r="P302">
            <v>0.75</v>
          </cell>
          <cell r="Q302" t="str">
            <v>металл</v>
          </cell>
          <cell r="U302" t="str">
            <v>-</v>
          </cell>
          <cell r="V302" t="str">
            <v>-</v>
          </cell>
          <cell r="W302" t="str">
            <v>-</v>
          </cell>
          <cell r="AA302" t="str">
            <v>-</v>
          </cell>
          <cell r="AB302" t="str">
            <v>-</v>
          </cell>
          <cell r="AC302" t="str">
            <v>-</v>
          </cell>
          <cell r="AD302" t="str">
            <v>-</v>
          </cell>
          <cell r="AH302" t="str">
            <v xml:space="preserve">ИП - Набиев Вахид Асадулла Оглы </v>
          </cell>
          <cell r="AL302" t="str">
            <v>ИП Набиев В.А.</v>
          </cell>
        </row>
        <row r="303">
          <cell r="B303">
            <v>282</v>
          </cell>
          <cell r="C303" t="str">
            <v>ранее существовавшая до 01.01.2019</v>
          </cell>
          <cell r="D303">
            <v>44900</v>
          </cell>
          <cell r="E303" t="str">
            <v>Красноармейская 41</v>
          </cell>
          <cell r="F303" t="str">
            <v>в рамках проведения инвентаризации 2022 года
не установлен</v>
          </cell>
          <cell r="G303" t="str">
            <v>61.004186</v>
          </cell>
          <cell r="H303" t="str">
            <v>69.044730</v>
          </cell>
          <cell r="I303" t="str">
            <v>в рамках инвентаризации 2022 года
не определена</v>
          </cell>
          <cell r="J303" t="str">
            <v>открытый</v>
          </cell>
          <cell r="K303" t="str">
            <v>бетонная плита</v>
          </cell>
          <cell r="L303">
            <v>12</v>
          </cell>
          <cell r="M303" t="str">
            <v>есть</v>
          </cell>
          <cell r="N303" t="str">
            <v>есть</v>
          </cell>
          <cell r="O303">
            <v>2</v>
          </cell>
          <cell r="P303">
            <v>1.1000000000000001</v>
          </cell>
          <cell r="Q303" t="str">
            <v>пластик</v>
          </cell>
          <cell r="U303">
            <v>1</v>
          </cell>
          <cell r="V303">
            <v>4</v>
          </cell>
          <cell r="W303" t="str">
            <v>отсек</v>
          </cell>
          <cell r="AA303" t="str">
            <v>-</v>
          </cell>
          <cell r="AB303" t="str">
            <v>-</v>
          </cell>
          <cell r="AC303" t="str">
            <v>-</v>
          </cell>
          <cell r="AD303" t="str">
            <v>-</v>
          </cell>
          <cell r="AH303" t="str">
            <v>МО - Администрация города Ханты-Мансийска</v>
          </cell>
          <cell r="AL303" t="str">
            <v>МКД ул.Красноармейская 41, Чехова, 63А, ул. Шевченко, 22</v>
          </cell>
        </row>
        <row r="304">
          <cell r="B304">
            <v>283</v>
          </cell>
          <cell r="C304" t="str">
            <v>ранее существовавшая до 01.01.2019</v>
          </cell>
          <cell r="D304">
            <v>44900</v>
          </cell>
          <cell r="E304" t="str">
            <v>Патриса Лумумбы 57</v>
          </cell>
          <cell r="F304" t="str">
            <v>в рамках проведения инвентаризации 2022 года
не установлен</v>
          </cell>
          <cell r="G304" t="str">
            <v>61.002027</v>
          </cell>
          <cell r="H304" t="str">
            <v>69.048765</v>
          </cell>
          <cell r="I304" t="str">
            <v>в рамках инвентаризации 2022 года
не определена</v>
          </cell>
          <cell r="J304" t="str">
            <v>открытый</v>
          </cell>
          <cell r="K304" t="str">
            <v>бетонная плита</v>
          </cell>
          <cell r="L304">
            <v>12</v>
          </cell>
          <cell r="M304" t="str">
            <v>есть</v>
          </cell>
          <cell r="N304" t="str">
            <v>есть</v>
          </cell>
          <cell r="O304">
            <v>2</v>
          </cell>
          <cell r="P304">
            <v>1.1000000000000001</v>
          </cell>
          <cell r="Q304" t="str">
            <v>пластик</v>
          </cell>
          <cell r="U304">
            <v>1</v>
          </cell>
          <cell r="V304">
            <v>4</v>
          </cell>
          <cell r="W304" t="str">
            <v>отсек</v>
          </cell>
          <cell r="AA304" t="str">
            <v>-</v>
          </cell>
          <cell r="AB304" t="str">
            <v>-</v>
          </cell>
          <cell r="AC304" t="str">
            <v>-</v>
          </cell>
          <cell r="AD304" t="str">
            <v>-</v>
          </cell>
          <cell r="AH304" t="str">
            <v>МО - Администрация города Ханты-Мансийска</v>
          </cell>
          <cell r="AL304" t="str">
            <v>МКД ул.Патриса Лумумбы,57,57а,57б, ул. Чехова 66а</v>
          </cell>
        </row>
        <row r="305">
          <cell r="B305">
            <v>284</v>
          </cell>
          <cell r="C305" t="str">
            <v>ранее существовавшая до 01.01.2019</v>
          </cell>
          <cell r="D305">
            <v>44900</v>
          </cell>
          <cell r="E305" t="str">
            <v>Калинина 18</v>
          </cell>
          <cell r="F305" t="str">
            <v>в рамках проведения инвентаризации 2022 года
не установлен</v>
          </cell>
          <cell r="G305" t="str">
            <v>61.001745</v>
          </cell>
          <cell r="H305" t="str">
            <v>69.035148</v>
          </cell>
          <cell r="I305" t="str">
            <v>в рамках инвентаризации 2022 года
не определена</v>
          </cell>
          <cell r="J305" t="str">
            <v>открытый</v>
          </cell>
          <cell r="K305" t="str">
            <v>бетонная плита</v>
          </cell>
          <cell r="L305">
            <v>12</v>
          </cell>
          <cell r="M305" t="str">
            <v>есть</v>
          </cell>
          <cell r="N305" t="str">
            <v>есть</v>
          </cell>
          <cell r="O305">
            <v>3</v>
          </cell>
          <cell r="P305">
            <v>1.1000000000000001</v>
          </cell>
          <cell r="Q305" t="str">
            <v>пластик</v>
          </cell>
          <cell r="U305">
            <v>1</v>
          </cell>
          <cell r="V305">
            <v>4</v>
          </cell>
          <cell r="W305" t="str">
            <v>отсек</v>
          </cell>
          <cell r="AA305" t="str">
            <v>пластик</v>
          </cell>
          <cell r="AB305">
            <v>1</v>
          </cell>
          <cell r="AC305">
            <v>1</v>
          </cell>
          <cell r="AD305" t="str">
            <v>металлическая сетка АО "РЭС-Сервис"</v>
          </cell>
          <cell r="AH305" t="str">
            <v>МО - Администрация города Ханты-Мансийска</v>
          </cell>
          <cell r="AL305" t="str">
            <v>МКД ул. Маяковского 13, Калинина 18, Чехова 26</v>
          </cell>
        </row>
        <row r="306">
          <cell r="B306">
            <v>285</v>
          </cell>
          <cell r="C306" t="str">
            <v>ранее существовавшая до 01.01.2019</v>
          </cell>
          <cell r="D306">
            <v>44900</v>
          </cell>
          <cell r="E306" t="str">
            <v>Калинина 26</v>
          </cell>
          <cell r="F306" t="str">
            <v>в рамках проведения инвентаризации 2022 года
не установлен</v>
          </cell>
          <cell r="G306" t="str">
            <v>61.005141</v>
          </cell>
          <cell r="H306" t="str">
            <v>69.034437</v>
          </cell>
          <cell r="I306" t="str">
            <v>в рамках инвентаризации 2022 года
не определена</v>
          </cell>
          <cell r="J306" t="str">
            <v>открытый</v>
          </cell>
          <cell r="K306" t="str">
            <v>контейнер заглубленного типа</v>
          </cell>
          <cell r="L306">
            <v>4</v>
          </cell>
          <cell r="M306" t="str">
            <v>отсутсвует</v>
          </cell>
          <cell r="N306" t="str">
            <v>отсутсвует</v>
          </cell>
          <cell r="O306">
            <v>1</v>
          </cell>
          <cell r="P306">
            <v>3</v>
          </cell>
          <cell r="Q306" t="str">
            <v>пластик</v>
          </cell>
          <cell r="U306" t="str">
            <v>-</v>
          </cell>
          <cell r="V306" t="str">
            <v>-</v>
          </cell>
          <cell r="W306" t="str">
            <v>-</v>
          </cell>
          <cell r="AA306" t="str">
            <v>пластик</v>
          </cell>
          <cell r="AB306">
            <v>1</v>
          </cell>
          <cell r="AC306">
            <v>1</v>
          </cell>
          <cell r="AD306" t="str">
            <v>металлическая сетка АО "РЭС-Сервис"</v>
          </cell>
          <cell r="AH306" t="str">
            <v>МО - Администрация города Ханты-Мансийска</v>
          </cell>
          <cell r="AL306" t="str">
            <v>МКД ул. Калинина 26,22,22а, БУ ХМАО-Югры "Ханты-Мансийский комплексный центр социального обслуживания населения", МКУ "Служба муниципального заказа в ЖКХ"</v>
          </cell>
        </row>
        <row r="307">
          <cell r="B307">
            <v>286</v>
          </cell>
          <cell r="C307" t="str">
            <v>ранее существовавшая до 01.01.2019</v>
          </cell>
          <cell r="D307">
            <v>44900</v>
          </cell>
          <cell r="E307" t="str">
            <v>Маяковского 7</v>
          </cell>
          <cell r="F307" t="str">
            <v>в рамках проведения инвентаризации 2022 года
не установлен</v>
          </cell>
          <cell r="G307" t="str">
            <v>61.003444</v>
          </cell>
          <cell r="H307" t="str">
            <v>69.034272</v>
          </cell>
          <cell r="I307" t="str">
            <v>в рамках инвентаризации 2022 года
не определена</v>
          </cell>
          <cell r="J307" t="str">
            <v>открытый</v>
          </cell>
          <cell r="K307" t="str">
            <v>бетонная плита</v>
          </cell>
          <cell r="L307">
            <v>12</v>
          </cell>
          <cell r="M307" t="str">
            <v>есть</v>
          </cell>
          <cell r="N307" t="str">
            <v>есть</v>
          </cell>
          <cell r="O307">
            <v>3</v>
          </cell>
          <cell r="P307">
            <v>1.1000000000000001</v>
          </cell>
          <cell r="Q307" t="str">
            <v>пластик</v>
          </cell>
          <cell r="U307">
            <v>1</v>
          </cell>
          <cell r="V307">
            <v>4</v>
          </cell>
          <cell r="W307" t="str">
            <v>отсек</v>
          </cell>
          <cell r="AA307" t="str">
            <v>пластик</v>
          </cell>
          <cell r="AB307">
            <v>1</v>
          </cell>
          <cell r="AC307">
            <v>1</v>
          </cell>
          <cell r="AD307" t="str">
            <v>металлическая сетка АО "РЭС-Сервис"</v>
          </cell>
          <cell r="AH307" t="str">
            <v>СП МКД</v>
          </cell>
          <cell r="AL307" t="str">
            <v>МКД ул.Маяковского 7, 9, ул. Чехова 23</v>
          </cell>
        </row>
        <row r="308">
          <cell r="B308">
            <v>286</v>
          </cell>
          <cell r="C308"/>
          <cell r="D308">
            <v>44900</v>
          </cell>
          <cell r="E308"/>
          <cell r="F308" t="str">
            <v>в рамках проведения инвентаризации 2022 года
не установлен</v>
          </cell>
          <cell r="G308"/>
          <cell r="H308"/>
          <cell r="I308" t="str">
            <v>в рамках инвентаризации 2022 года
не определена</v>
          </cell>
          <cell r="J308"/>
          <cell r="K308"/>
          <cell r="L308"/>
          <cell r="M308"/>
          <cell r="N308"/>
          <cell r="O308"/>
          <cell r="P308"/>
          <cell r="Q308"/>
          <cell r="U308"/>
          <cell r="V308"/>
          <cell r="W308"/>
          <cell r="AA308" t="str">
            <v>бумажные отходы</v>
          </cell>
          <cell r="AB308">
            <v>1</v>
          </cell>
          <cell r="AC308">
            <v>0.75</v>
          </cell>
          <cell r="AD308" t="str">
            <v>контейнер ООО "Экобаланс"</v>
          </cell>
          <cell r="AH308"/>
          <cell r="AL308"/>
        </row>
        <row r="309">
          <cell r="B309">
            <v>287</v>
          </cell>
          <cell r="C309" t="str">
            <v>ранее существовавшая до 01.01.2019</v>
          </cell>
          <cell r="D309">
            <v>44900</v>
          </cell>
          <cell r="E309" t="str">
            <v>Островского  3</v>
          </cell>
          <cell r="F309" t="str">
            <v>в рамках проведения инвентаризации 2022 года
не установлен</v>
          </cell>
          <cell r="G309" t="str">
            <v>61.004959</v>
          </cell>
          <cell r="H309" t="str">
            <v>69.035732</v>
          </cell>
          <cell r="I309" t="str">
            <v>в рамках инвентаризации 2022 года
не определена</v>
          </cell>
          <cell r="J309" t="str">
            <v>открытый</v>
          </cell>
          <cell r="K309" t="str">
            <v>бетонная плита</v>
          </cell>
          <cell r="L309">
            <v>8</v>
          </cell>
          <cell r="M309" t="str">
            <v>отсутсвует</v>
          </cell>
          <cell r="N309" t="str">
            <v>есть</v>
          </cell>
          <cell r="O309">
            <v>1</v>
          </cell>
          <cell r="P309">
            <v>1.1000000000000001</v>
          </cell>
          <cell r="Q309" t="str">
            <v>пластик</v>
          </cell>
          <cell r="U309">
            <v>1</v>
          </cell>
          <cell r="V309">
            <v>4</v>
          </cell>
          <cell r="W309" t="str">
            <v>отсек</v>
          </cell>
          <cell r="AA309" t="str">
            <v>-</v>
          </cell>
          <cell r="AB309" t="str">
            <v>-</v>
          </cell>
          <cell r="AC309" t="str">
            <v>-</v>
          </cell>
          <cell r="AD309" t="str">
            <v>-</v>
          </cell>
          <cell r="AH309" t="str">
            <v>СП МКД</v>
          </cell>
          <cell r="AL309" t="str">
            <v>МКД ул. Островского 3,6, Маяковского 4,6, Мира 25</v>
          </cell>
        </row>
        <row r="310">
          <cell r="B310">
            <v>288</v>
          </cell>
          <cell r="C310" t="str">
            <v>ранее существовавшая до 01.01.2019</v>
          </cell>
          <cell r="D310">
            <v>44900</v>
          </cell>
          <cell r="E310" t="str">
            <v>Островского 38</v>
          </cell>
          <cell r="F310" t="str">
            <v>в рамках проведения инвентаризации 2022 года
не установлен</v>
          </cell>
          <cell r="G310" t="str">
            <v>61.001308</v>
          </cell>
          <cell r="H310" t="str">
            <v>69.038876</v>
          </cell>
          <cell r="I310" t="str">
            <v>в рамках инвентаризации 2022 года
не определена</v>
          </cell>
          <cell r="J310" t="str">
            <v>открытый</v>
          </cell>
          <cell r="K310" t="str">
            <v>бетонная плита</v>
          </cell>
          <cell r="L310">
            <v>12</v>
          </cell>
          <cell r="M310" t="str">
            <v>есть</v>
          </cell>
          <cell r="N310" t="str">
            <v>есть</v>
          </cell>
          <cell r="O310">
            <v>2</v>
          </cell>
          <cell r="P310">
            <v>1.1000000000000001</v>
          </cell>
          <cell r="Q310" t="str">
            <v>пластик</v>
          </cell>
          <cell r="U310">
            <v>1</v>
          </cell>
          <cell r="V310">
            <v>4</v>
          </cell>
          <cell r="W310" t="str">
            <v>отсек</v>
          </cell>
          <cell r="AA310" t="str">
            <v>-</v>
          </cell>
          <cell r="AB310" t="str">
            <v>-</v>
          </cell>
          <cell r="AC310" t="str">
            <v>-</v>
          </cell>
          <cell r="AD310" t="str">
            <v>-</v>
          </cell>
          <cell r="AH310" t="str">
            <v>МО - Администрация города Ханты-Мансийска</v>
          </cell>
          <cell r="AL310" t="str">
            <v>МКД ул.Островского, 38</v>
          </cell>
        </row>
        <row r="311">
          <cell r="B311">
            <v>289</v>
          </cell>
          <cell r="C311" t="str">
            <v>ранее существовавшая до 01.01.2019</v>
          </cell>
          <cell r="D311">
            <v>44900</v>
          </cell>
          <cell r="E311" t="str">
            <v>Менделеева 3а</v>
          </cell>
          <cell r="F311" t="str">
            <v>в рамках проведения инвентаризации 2022 года
не установлен</v>
          </cell>
          <cell r="G311" t="str">
            <v>61.006799</v>
          </cell>
          <cell r="H311" t="str">
            <v>69.046117</v>
          </cell>
          <cell r="I311" t="str">
            <v>в рамках инвентаризации 2022 года
не определена</v>
          </cell>
          <cell r="J311" t="str">
            <v>открытый</v>
          </cell>
          <cell r="K311" t="str">
            <v>контейнер заглубленного типа</v>
          </cell>
          <cell r="L311">
            <v>4</v>
          </cell>
          <cell r="M311" t="str">
            <v>отсутсвует</v>
          </cell>
          <cell r="N311" t="str">
            <v>отсутсвует</v>
          </cell>
          <cell r="O311">
            <v>2</v>
          </cell>
          <cell r="P311">
            <v>3</v>
          </cell>
          <cell r="Q311" t="str">
            <v>пластик</v>
          </cell>
          <cell r="U311" t="str">
            <v>-</v>
          </cell>
          <cell r="V311" t="str">
            <v>-</v>
          </cell>
          <cell r="W311" t="str">
            <v>-</v>
          </cell>
          <cell r="AA311" t="str">
            <v>пластик</v>
          </cell>
          <cell r="AB311">
            <v>1</v>
          </cell>
          <cell r="AC311">
            <v>1</v>
          </cell>
          <cell r="AD311" t="str">
            <v>металлическая сетка АО "РЭС-Сервис"</v>
          </cell>
          <cell r="AH311" t="str">
            <v>СП МКД</v>
          </cell>
          <cell r="AL311" t="str">
            <v>МКД ул.Менделеева 3а, 7</v>
          </cell>
        </row>
        <row r="312">
          <cell r="B312">
            <v>289</v>
          </cell>
          <cell r="C312"/>
          <cell r="D312">
            <v>44900</v>
          </cell>
          <cell r="E312"/>
          <cell r="F312" t="str">
            <v>в рамках проведения инвентаризации 2022 года
не установлен</v>
          </cell>
          <cell r="G312"/>
          <cell r="H312"/>
          <cell r="I312" t="str">
            <v>в рамках инвентаризации 2022 года
не определена</v>
          </cell>
          <cell r="J312"/>
          <cell r="K312"/>
          <cell r="L312"/>
          <cell r="M312"/>
          <cell r="N312"/>
          <cell r="O312"/>
          <cell r="P312"/>
          <cell r="Q312"/>
          <cell r="U312"/>
          <cell r="V312"/>
          <cell r="W312"/>
          <cell r="AA312" t="str">
            <v>бумажные отходы</v>
          </cell>
          <cell r="AB312">
            <v>1</v>
          </cell>
          <cell r="AC312">
            <v>0.75</v>
          </cell>
          <cell r="AD312" t="str">
            <v>контейнер ООО "Экобаланс"</v>
          </cell>
          <cell r="AH312"/>
          <cell r="AL312"/>
        </row>
        <row r="313">
          <cell r="B313">
            <v>290</v>
          </cell>
          <cell r="C313" t="str">
            <v>ранее существовавшая до 01.01.2019</v>
          </cell>
          <cell r="D313">
            <v>44900</v>
          </cell>
          <cell r="E313" t="str">
            <v>Горная 3</v>
          </cell>
          <cell r="F313" t="str">
            <v>в рамках проведения инвентаризации 2022 года
не установлен</v>
          </cell>
          <cell r="G313" t="str">
            <v>61.022890</v>
          </cell>
          <cell r="H313" t="str">
            <v>69.143420</v>
          </cell>
          <cell r="I313" t="str">
            <v>в рамках инвентаризации 2022 года
не определена</v>
          </cell>
          <cell r="J313" t="str">
            <v>открытый</v>
          </cell>
          <cell r="K313" t="str">
            <v>бетонная плита</v>
          </cell>
          <cell r="L313">
            <v>12</v>
          </cell>
          <cell r="M313" t="str">
            <v>есть</v>
          </cell>
          <cell r="N313" t="str">
            <v>есть</v>
          </cell>
          <cell r="O313">
            <v>2</v>
          </cell>
          <cell r="P313">
            <v>1.1000000000000001</v>
          </cell>
          <cell r="Q313" t="str">
            <v>пластик</v>
          </cell>
          <cell r="U313">
            <v>1</v>
          </cell>
          <cell r="V313">
            <v>4</v>
          </cell>
          <cell r="W313" t="str">
            <v>отсек</v>
          </cell>
          <cell r="AA313" t="str">
            <v>-</v>
          </cell>
          <cell r="AB313" t="str">
            <v>-</v>
          </cell>
          <cell r="AC313" t="str">
            <v>-</v>
          </cell>
          <cell r="AD313" t="str">
            <v>-</v>
          </cell>
          <cell r="AH313" t="str">
            <v>МО - Администрация города Ханты-Мансийска</v>
          </cell>
          <cell r="AL313" t="str">
            <v>МКД ул. Горная 3,2,4,5,6,8, ИЖС по ул. Горная</v>
          </cell>
        </row>
        <row r="314">
          <cell r="B314">
            <v>291</v>
          </cell>
          <cell r="C314" t="str">
            <v>ранее существовавшая до 01.01.2019</v>
          </cell>
          <cell r="D314">
            <v>44900</v>
          </cell>
          <cell r="E314" t="str">
            <v>Горная 19</v>
          </cell>
          <cell r="F314" t="str">
            <v>в рамках проведения инвентаризации 2022 года
не установлен</v>
          </cell>
          <cell r="G314" t="str">
            <v>61.022189</v>
          </cell>
          <cell r="H314" t="str">
            <v>69.146045</v>
          </cell>
          <cell r="I314" t="str">
            <v>в рамках инвентаризации 2022 года
не определена</v>
          </cell>
          <cell r="J314" t="str">
            <v>открытый</v>
          </cell>
          <cell r="K314" t="str">
            <v>бетонная плита</v>
          </cell>
          <cell r="L314">
            <v>12</v>
          </cell>
          <cell r="M314" t="str">
            <v>есть</v>
          </cell>
          <cell r="N314" t="str">
            <v>есть</v>
          </cell>
          <cell r="O314">
            <v>2</v>
          </cell>
          <cell r="P314">
            <v>1.1000000000000001</v>
          </cell>
          <cell r="Q314" t="str">
            <v>пластик</v>
          </cell>
          <cell r="U314">
            <v>1</v>
          </cell>
          <cell r="V314">
            <v>4</v>
          </cell>
          <cell r="W314" t="str">
            <v>отсек</v>
          </cell>
          <cell r="AA314" t="str">
            <v>-</v>
          </cell>
          <cell r="AB314" t="str">
            <v>-</v>
          </cell>
          <cell r="AC314" t="str">
            <v>-</v>
          </cell>
          <cell r="AD314" t="str">
            <v>-</v>
          </cell>
          <cell r="AH314" t="str">
            <v>МО - Администрация города Ханты-Мансийска</v>
          </cell>
          <cell r="AL314" t="str">
            <v>МКД ул. Горная 19,7,10,12,14,16, 19, ИЖС по ул. Горная</v>
          </cell>
        </row>
        <row r="315">
          <cell r="B315">
            <v>292</v>
          </cell>
          <cell r="C315" t="str">
            <v>ранее существовавшая до 01.01.2019</v>
          </cell>
          <cell r="D315">
            <v>44900</v>
          </cell>
          <cell r="E315" t="str">
            <v>Уральская 10а</v>
          </cell>
          <cell r="F315" t="str">
            <v>в рамках проведения инвентаризации 2022 года
не установлен</v>
          </cell>
          <cell r="G315" t="str">
            <v>61.029626</v>
          </cell>
          <cell r="H315" t="str">
            <v>69.044234</v>
          </cell>
          <cell r="I315" t="str">
            <v>в рамках инвентаризации 2022 года
не определена</v>
          </cell>
          <cell r="J315" t="str">
            <v>открытый</v>
          </cell>
          <cell r="K315" t="str">
            <v>бетонная плита</v>
          </cell>
          <cell r="L315">
            <v>12</v>
          </cell>
          <cell r="M315" t="str">
            <v>есть</v>
          </cell>
          <cell r="N315" t="str">
            <v>есть</v>
          </cell>
          <cell r="O315">
            <v>2</v>
          </cell>
          <cell r="P315">
            <v>1.1000000000000001</v>
          </cell>
          <cell r="Q315" t="str">
            <v>пластик</v>
          </cell>
          <cell r="U315">
            <v>1</v>
          </cell>
          <cell r="V315">
            <v>4</v>
          </cell>
          <cell r="W315" t="str">
            <v>отсек</v>
          </cell>
          <cell r="AA315" t="str">
            <v>1, 2 класс опасности</v>
          </cell>
          <cell r="AB315">
            <v>1</v>
          </cell>
          <cell r="AC315">
            <v>0.3</v>
          </cell>
          <cell r="AD315" t="str">
            <v>металлический контейнер (3 секции)</v>
          </cell>
          <cell r="AH315" t="str">
            <v>МО - Администрация города Ханты-Мансийска</v>
          </cell>
          <cell r="AL315" t="str">
            <v>МКД ул. Уральская 10, 10а</v>
          </cell>
        </row>
        <row r="316">
          <cell r="B316">
            <v>293</v>
          </cell>
          <cell r="C316" t="str">
            <v>ранее существовавшая до 01.01.2019</v>
          </cell>
          <cell r="D316">
            <v>44900</v>
          </cell>
          <cell r="E316" t="str">
            <v>Молодежная 5</v>
          </cell>
          <cell r="F316" t="str">
            <v>в рамках проведения инвентаризации 2022 года
не установлен</v>
          </cell>
          <cell r="G316" t="str">
            <v>61.028779</v>
          </cell>
          <cell r="H316" t="str">
            <v>69.039404</v>
          </cell>
          <cell r="I316" t="str">
            <v>в рамках инвентаризации 2022 года
не определена</v>
          </cell>
          <cell r="J316" t="str">
            <v>открытый</v>
          </cell>
          <cell r="K316" t="str">
            <v>бетонная плита</v>
          </cell>
          <cell r="L316">
            <v>12</v>
          </cell>
          <cell r="M316" t="str">
            <v>есть</v>
          </cell>
          <cell r="N316" t="str">
            <v>есть</v>
          </cell>
          <cell r="O316">
            <v>4</v>
          </cell>
          <cell r="P316">
            <v>1.1000000000000001</v>
          </cell>
          <cell r="Q316" t="str">
            <v>пластик</v>
          </cell>
          <cell r="U316">
            <v>1</v>
          </cell>
          <cell r="V316">
            <v>4</v>
          </cell>
          <cell r="W316" t="str">
            <v>отсек</v>
          </cell>
          <cell r="AA316" t="str">
            <v>пластик</v>
          </cell>
          <cell r="AB316">
            <v>1</v>
          </cell>
          <cell r="AC316">
            <v>1</v>
          </cell>
          <cell r="AD316" t="str">
            <v>металлическая сетка АО "РЭС-Сервис"</v>
          </cell>
          <cell r="AH316" t="str">
            <v>МО - Администрация города Ханты-Мансийска</v>
          </cell>
          <cell r="AL316" t="str">
            <v>МКД ул. Молодежная 5,7</v>
          </cell>
        </row>
        <row r="317">
          <cell r="B317">
            <v>294</v>
          </cell>
          <cell r="C317" t="str">
            <v>ранее существовавшая до 01.01.2019</v>
          </cell>
          <cell r="D317">
            <v>44900</v>
          </cell>
          <cell r="E317" t="str">
            <v>Кооперативная 36б</v>
          </cell>
          <cell r="F317" t="str">
            <v>в рамках проведения инвентаризации 2022 года
не установлен</v>
          </cell>
          <cell r="G317" t="str">
            <v>61.042236</v>
          </cell>
          <cell r="H317" t="str">
            <v>69.072428</v>
          </cell>
          <cell r="I317" t="str">
            <v>в рамках инвентаризации 2022 года
не определена</v>
          </cell>
          <cell r="J317" t="str">
            <v>открытый</v>
          </cell>
          <cell r="K317" t="str">
            <v>бетонная плита</v>
          </cell>
          <cell r="L317">
            <v>12</v>
          </cell>
          <cell r="M317" t="str">
            <v>есть</v>
          </cell>
          <cell r="N317" t="str">
            <v>есть</v>
          </cell>
          <cell r="O317">
            <v>2</v>
          </cell>
          <cell r="P317">
            <v>1.1000000000000001</v>
          </cell>
          <cell r="Q317" t="str">
            <v>пластик</v>
          </cell>
          <cell r="U317">
            <v>1</v>
          </cell>
          <cell r="V317">
            <v>4</v>
          </cell>
          <cell r="W317" t="str">
            <v>отсек</v>
          </cell>
          <cell r="AA317" t="str">
            <v>1, 2 класс опасности</v>
          </cell>
          <cell r="AB317">
            <v>1</v>
          </cell>
          <cell r="AC317">
            <v>0.3</v>
          </cell>
          <cell r="AD317" t="str">
            <v>металлический контейнер (3 секции)</v>
          </cell>
          <cell r="AH317" t="str">
            <v>МО - Администрация города Ханты-Мансийска</v>
          </cell>
          <cell r="AL317" t="str">
            <v>МКД ул. Кооперативная 36б</v>
          </cell>
        </row>
        <row r="318">
          <cell r="B318">
            <v>294</v>
          </cell>
          <cell r="C318"/>
          <cell r="D318">
            <v>44900</v>
          </cell>
          <cell r="E318"/>
          <cell r="F318" t="str">
            <v>в рамках проведения инвентаризации 2022 года
не установлен</v>
          </cell>
          <cell r="G318"/>
          <cell r="H318"/>
          <cell r="I318" t="str">
            <v>в рамках инвентаризации 2022 года
не определена</v>
          </cell>
          <cell r="J318"/>
          <cell r="K318"/>
          <cell r="L318"/>
          <cell r="M318"/>
          <cell r="N318"/>
          <cell r="O318"/>
          <cell r="P318"/>
          <cell r="Q318"/>
          <cell r="U318"/>
          <cell r="V318"/>
          <cell r="W318"/>
          <cell r="AA318" t="str">
            <v>пластик</v>
          </cell>
          <cell r="AB318">
            <v>1</v>
          </cell>
          <cell r="AC318">
            <v>1</v>
          </cell>
          <cell r="AD318" t="str">
            <v>металлическая сетка АО "РЭС-Сервис"</v>
          </cell>
          <cell r="AH318"/>
          <cell r="AL318"/>
        </row>
        <row r="319">
          <cell r="B319">
            <v>295</v>
          </cell>
          <cell r="C319" t="str">
            <v>ранее существовавшая до 01.01.2019</v>
          </cell>
          <cell r="D319">
            <v>44900</v>
          </cell>
          <cell r="E319" t="str">
            <v>Кооперативная 57</v>
          </cell>
          <cell r="F319" t="str">
            <v>в рамках проведения инвентаризации 2022 года
не установлен</v>
          </cell>
          <cell r="G319" t="str">
            <v>61.041392</v>
          </cell>
          <cell r="H319" t="str">
            <v>69.066213</v>
          </cell>
          <cell r="I319" t="str">
            <v>в рамках инвентаризации 2022 года
не определена</v>
          </cell>
          <cell r="J319" t="str">
            <v>открытый</v>
          </cell>
          <cell r="K319" t="str">
            <v>бетонная плита</v>
          </cell>
          <cell r="L319">
            <v>12</v>
          </cell>
          <cell r="M319" t="str">
            <v>есть</v>
          </cell>
          <cell r="N319" t="str">
            <v>есть</v>
          </cell>
          <cell r="O319">
            <v>2</v>
          </cell>
          <cell r="P319">
            <v>1.1000000000000001</v>
          </cell>
          <cell r="Q319" t="str">
            <v>пластик</v>
          </cell>
          <cell r="U319">
            <v>1</v>
          </cell>
          <cell r="V319">
            <v>4</v>
          </cell>
          <cell r="W319" t="str">
            <v>отсек</v>
          </cell>
          <cell r="AA319" t="str">
            <v>-</v>
          </cell>
          <cell r="AB319" t="str">
            <v>-</v>
          </cell>
          <cell r="AC319" t="str">
            <v>-</v>
          </cell>
          <cell r="AD319" t="str">
            <v>-</v>
          </cell>
          <cell r="AH319" t="str">
            <v>МО - Администрация города Ханты-Мансийска</v>
          </cell>
          <cell r="AL319" t="str">
            <v>МКД ул. Кооперативная 57,44,50,55</v>
          </cell>
        </row>
        <row r="320">
          <cell r="B320">
            <v>296</v>
          </cell>
          <cell r="C320" t="str">
            <v>ранее существовавшая до 01.01.2019</v>
          </cell>
          <cell r="D320">
            <v>44900</v>
          </cell>
          <cell r="E320" t="str">
            <v>Парковая 24</v>
          </cell>
          <cell r="F320" t="str">
            <v>в рамках проведения инвентаризации 2022 года
не установлен</v>
          </cell>
          <cell r="G320" t="str">
            <v>61.000450</v>
          </cell>
          <cell r="H320" t="str">
            <v>69.050971</v>
          </cell>
          <cell r="I320" t="str">
            <v>в рамках инвентаризации 2022 года
не определена</v>
          </cell>
          <cell r="J320" t="str">
            <v>открытый</v>
          </cell>
          <cell r="K320" t="str">
            <v>асфальт</v>
          </cell>
          <cell r="L320">
            <v>4</v>
          </cell>
          <cell r="M320" t="str">
            <v>отсутсвует</v>
          </cell>
          <cell r="N320" t="str">
            <v>отсутсвует</v>
          </cell>
          <cell r="O320">
            <v>1</v>
          </cell>
          <cell r="P320">
            <v>1.1000000000000001</v>
          </cell>
          <cell r="Q320" t="str">
            <v>металл</v>
          </cell>
          <cell r="U320" t="str">
            <v>-</v>
          </cell>
          <cell r="V320" t="str">
            <v>-</v>
          </cell>
          <cell r="W320" t="str">
            <v>-</v>
          </cell>
          <cell r="AA320" t="str">
            <v>-</v>
          </cell>
          <cell r="AB320" t="str">
            <v>-</v>
          </cell>
          <cell r="AC320" t="str">
            <v>-</v>
          </cell>
          <cell r="AD320" t="str">
            <v>-</v>
          </cell>
          <cell r="AH320" t="str">
            <v>ЮЛ - БУ ХМАО-Югры"Окружная клиническая больница"</v>
          </cell>
          <cell r="AL320" t="str">
            <v>БУ ХМАО-Югры"ОКБ"</v>
          </cell>
        </row>
        <row r="321">
          <cell r="B321">
            <v>297</v>
          </cell>
          <cell r="C321" t="str">
            <v>ранее существовавшая до 01.01.2019</v>
          </cell>
          <cell r="D321">
            <v>44900</v>
          </cell>
          <cell r="E321" t="str">
            <v>Новаторов 11</v>
          </cell>
          <cell r="F321" t="str">
            <v>в рамках проведения инвентаризации 2022 года
не установлен</v>
          </cell>
          <cell r="G321" t="str">
            <v>61.039042</v>
          </cell>
          <cell r="H321" t="str">
            <v>69.070651</v>
          </cell>
          <cell r="I321" t="str">
            <v>в рамках инвентаризации 2022 года
не определена</v>
          </cell>
          <cell r="J321" t="str">
            <v>открытый</v>
          </cell>
          <cell r="K321" t="str">
            <v>бетонная плита</v>
          </cell>
          <cell r="L321">
            <v>12</v>
          </cell>
          <cell r="M321" t="str">
            <v>есть</v>
          </cell>
          <cell r="N321" t="str">
            <v>есть</v>
          </cell>
          <cell r="O321">
            <v>2</v>
          </cell>
          <cell r="P321">
            <v>1.1000000000000001</v>
          </cell>
          <cell r="Q321" t="str">
            <v>пластик</v>
          </cell>
          <cell r="U321">
            <v>1</v>
          </cell>
          <cell r="V321">
            <v>4</v>
          </cell>
          <cell r="W321" t="str">
            <v>отсек</v>
          </cell>
          <cell r="AA321" t="str">
            <v>-</v>
          </cell>
          <cell r="AB321" t="str">
            <v>-</v>
          </cell>
          <cell r="AC321" t="str">
            <v>-</v>
          </cell>
          <cell r="AD321" t="str">
            <v>-</v>
          </cell>
          <cell r="AH321" t="str">
            <v>МО - Администрация города Ханты-Мансийска</v>
          </cell>
          <cell r="AL321" t="str">
            <v>ИЖС ул. Новаторов, пер. Дачный 1,2,3,4,5,6,7,8,9,10, пер.Юганский 3,4,5,6,7,10, ул.Аграрная 9,11,12,14,16</v>
          </cell>
        </row>
        <row r="322">
          <cell r="B322">
            <v>298</v>
          </cell>
          <cell r="C322" t="str">
            <v>ранее существовавшая до 01.01.2019</v>
          </cell>
          <cell r="D322">
            <v>44900</v>
          </cell>
          <cell r="E322" t="str">
            <v>Ленина 113</v>
          </cell>
          <cell r="F322" t="str">
            <v>в рамках проведения инвентаризации 2022 года
не установлен</v>
          </cell>
          <cell r="G322" t="str">
            <v>61.008792</v>
          </cell>
          <cell r="H322" t="str">
            <v>69.045887</v>
          </cell>
          <cell r="I322" t="str">
            <v>в рамках инвентаризации 2022 года
не определена</v>
          </cell>
          <cell r="J322" t="str">
            <v>открытый</v>
          </cell>
          <cell r="K322" t="str">
            <v>бетонная плита</v>
          </cell>
          <cell r="L322">
            <v>12</v>
          </cell>
          <cell r="M322" t="str">
            <v>есть</v>
          </cell>
          <cell r="N322" t="str">
            <v>есть</v>
          </cell>
          <cell r="O322">
            <v>3</v>
          </cell>
          <cell r="P322">
            <v>1.1000000000000001</v>
          </cell>
          <cell r="Q322" t="str">
            <v>пластик</v>
          </cell>
          <cell r="U322">
            <v>1</v>
          </cell>
          <cell r="V322">
            <v>4</v>
          </cell>
          <cell r="W322" t="str">
            <v>отсек</v>
          </cell>
          <cell r="AA322" t="str">
            <v>-</v>
          </cell>
          <cell r="AB322" t="str">
            <v>-</v>
          </cell>
          <cell r="AC322" t="str">
            <v>-</v>
          </cell>
          <cell r="AD322" t="str">
            <v>-</v>
          </cell>
          <cell r="AH322" t="str">
            <v>СП МКД</v>
          </cell>
          <cell r="AL322" t="str">
            <v>МКД ул. Ленина 111,113</v>
          </cell>
        </row>
        <row r="323">
          <cell r="B323">
            <v>299</v>
          </cell>
          <cell r="C323" t="str">
            <v>ранее существовавшая до 01.01.2019</v>
          </cell>
          <cell r="D323">
            <v>44900</v>
          </cell>
          <cell r="E323" t="str">
            <v>Ленина 115, 117</v>
          </cell>
          <cell r="F323" t="str">
            <v>в рамках проведения инвентаризации 2022 года
не установлен</v>
          </cell>
          <cell r="G323" t="str">
            <v>61.009272</v>
          </cell>
          <cell r="H323" t="str">
            <v>69.047890</v>
          </cell>
          <cell r="I323" t="str">
            <v>в рамках инвентаризации 2022 года
не определена</v>
          </cell>
          <cell r="J323" t="str">
            <v>открытый</v>
          </cell>
          <cell r="K323" t="str">
            <v>бетонная плита</v>
          </cell>
          <cell r="L323">
            <v>12</v>
          </cell>
          <cell r="M323" t="str">
            <v>есть</v>
          </cell>
          <cell r="N323" t="str">
            <v>есть</v>
          </cell>
          <cell r="O323">
            <v>2</v>
          </cell>
          <cell r="P323">
            <v>1.1000000000000001</v>
          </cell>
          <cell r="Q323" t="str">
            <v>пластик</v>
          </cell>
          <cell r="U323">
            <v>1</v>
          </cell>
          <cell r="V323">
            <v>4</v>
          </cell>
          <cell r="W323" t="str">
            <v>отсек</v>
          </cell>
          <cell r="AA323" t="str">
            <v>-</v>
          </cell>
          <cell r="AB323" t="str">
            <v>-</v>
          </cell>
          <cell r="AC323" t="str">
            <v>-</v>
          </cell>
          <cell r="AD323" t="str">
            <v>-</v>
          </cell>
          <cell r="AH323" t="str">
            <v>СП МКД</v>
          </cell>
          <cell r="AL323" t="str">
            <v>МКД ул. Ленина 115, 117</v>
          </cell>
        </row>
        <row r="324">
          <cell r="B324">
            <v>300</v>
          </cell>
          <cell r="C324" t="str">
            <v>ранее существовавшая до 01.01.2019</v>
          </cell>
          <cell r="D324">
            <v>44900</v>
          </cell>
          <cell r="E324" t="str">
            <v>Грибная 8</v>
          </cell>
          <cell r="F324" t="str">
            <v>в рамках проведения инвентаризации 2022 года
не установлен</v>
          </cell>
          <cell r="G324" t="str">
            <v xml:space="preserve">61.030808 </v>
          </cell>
          <cell r="H324" t="str">
            <v>69.158020</v>
          </cell>
          <cell r="I324" t="str">
            <v>в рамках инвентаризации 2022 года
не определена</v>
          </cell>
          <cell r="J324" t="str">
            <v>открытый</v>
          </cell>
          <cell r="K324" t="str">
            <v>бетонная плита</v>
          </cell>
          <cell r="L324">
            <v>12</v>
          </cell>
          <cell r="M324" t="str">
            <v>есть</v>
          </cell>
          <cell r="N324" t="str">
            <v>есть</v>
          </cell>
          <cell r="O324">
            <v>2</v>
          </cell>
          <cell r="P324">
            <v>1.1000000000000001</v>
          </cell>
          <cell r="Q324" t="str">
            <v>пластик</v>
          </cell>
          <cell r="U324">
            <v>1</v>
          </cell>
          <cell r="V324">
            <v>4</v>
          </cell>
          <cell r="W324" t="str">
            <v>отсек</v>
          </cell>
          <cell r="AA324" t="str">
            <v>-</v>
          </cell>
          <cell r="AB324" t="str">
            <v>-</v>
          </cell>
          <cell r="AC324" t="str">
            <v>-</v>
          </cell>
          <cell r="AD324" t="str">
            <v>-</v>
          </cell>
          <cell r="AH324" t="str">
            <v>МО - Администрация города Ханты-Мансийска</v>
          </cell>
          <cell r="AL324" t="str">
            <v>ИЖС ул. Грибная</v>
          </cell>
        </row>
        <row r="325">
          <cell r="B325">
            <v>301</v>
          </cell>
          <cell r="C325" t="str">
            <v>ранее существовавшая до 01.01.2019</v>
          </cell>
          <cell r="D325">
            <v>44900</v>
          </cell>
          <cell r="E325" t="str">
            <v>Дзержинского 23</v>
          </cell>
          <cell r="F325" t="str">
            <v>в рамках проведения инвентаризации 2022 года
не установлен</v>
          </cell>
          <cell r="G325" t="str">
            <v xml:space="preserve">61.006852 </v>
          </cell>
          <cell r="H325" t="str">
            <v>69.021898</v>
          </cell>
          <cell r="I325" t="str">
            <v>в рамках инвентаризации 2022 года
не определена</v>
          </cell>
          <cell r="J325" t="str">
            <v>ограниченный</v>
          </cell>
          <cell r="K325" t="str">
            <v>бетонная плита</v>
          </cell>
          <cell r="L325">
            <v>4</v>
          </cell>
          <cell r="M325" t="str">
            <v>отсутсвует</v>
          </cell>
          <cell r="N325" t="str">
            <v>отсутсвует</v>
          </cell>
          <cell r="O325">
            <v>2</v>
          </cell>
          <cell r="P325">
            <v>0.75</v>
          </cell>
          <cell r="Q325" t="str">
            <v>металл</v>
          </cell>
          <cell r="U325" t="str">
            <v>-</v>
          </cell>
          <cell r="V325" t="str">
            <v>-</v>
          </cell>
          <cell r="W325" t="str">
            <v>-</v>
          </cell>
          <cell r="AA325" t="str">
            <v>-</v>
          </cell>
          <cell r="AB325" t="str">
            <v>-</v>
          </cell>
          <cell r="AC325" t="str">
            <v>-</v>
          </cell>
          <cell r="AD325" t="str">
            <v>-</v>
          </cell>
          <cell r="AH325" t="str">
            <v>ЮЛ - Муниципальное предприятие "Жилищно-коммунальное управление"</v>
          </cell>
          <cell r="AL325" t="str">
            <v>Городская баня №1</v>
          </cell>
        </row>
        <row r="326">
          <cell r="B326">
            <v>302</v>
          </cell>
          <cell r="C326" t="str">
            <v>ранее существовавшая до 01.01.2019</v>
          </cell>
          <cell r="D326">
            <v>44900</v>
          </cell>
          <cell r="E326" t="str">
            <v>Механизаторов 4</v>
          </cell>
          <cell r="F326" t="str">
            <v>в рамках проведения инвентаризации 2022 года
не установлен</v>
          </cell>
          <cell r="G326" t="str">
            <v>60.999369</v>
          </cell>
          <cell r="H326" t="str">
            <v>69.000414</v>
          </cell>
          <cell r="I326" t="str">
            <v>в рамках инвентаризации 2022 года
не определена</v>
          </cell>
          <cell r="J326" t="str">
            <v>открытый</v>
          </cell>
          <cell r="K326" t="str">
            <v>бетонная плита</v>
          </cell>
          <cell r="L326">
            <v>8</v>
          </cell>
          <cell r="M326" t="str">
            <v>отсутствует</v>
          </cell>
          <cell r="N326" t="str">
            <v>отсутствует</v>
          </cell>
          <cell r="O326">
            <v>2</v>
          </cell>
          <cell r="P326">
            <v>0.75</v>
          </cell>
          <cell r="Q326" t="str">
            <v>металл</v>
          </cell>
          <cell r="U326" t="str">
            <v>-</v>
          </cell>
          <cell r="V326" t="str">
            <v>-</v>
          </cell>
          <cell r="W326" t="str">
            <v>-</v>
          </cell>
          <cell r="AA326" t="str">
            <v>-</v>
          </cell>
          <cell r="AB326" t="str">
            <v>-</v>
          </cell>
          <cell r="AC326" t="str">
            <v>-</v>
          </cell>
          <cell r="AD326" t="str">
            <v>-</v>
          </cell>
          <cell r="AH326" t="str">
            <v>СП МКД</v>
          </cell>
          <cell r="AL326" t="str">
            <v>МКД ул. Механизаторов 2,4</v>
          </cell>
        </row>
        <row r="327">
          <cell r="B327">
            <v>303</v>
          </cell>
          <cell r="C327" t="str">
            <v>ранее существовавшая до 01.01.2019</v>
          </cell>
          <cell r="D327">
            <v>44900</v>
          </cell>
          <cell r="E327" t="str">
            <v>Собянина 7</v>
          </cell>
          <cell r="F327" t="str">
            <v>в рамках проведения инвентаризации 2022 года
не установлен</v>
          </cell>
          <cell r="G327" t="str">
            <v>60.999794</v>
          </cell>
          <cell r="H327" t="str">
            <v>69.001838</v>
          </cell>
          <cell r="I327" t="str">
            <v>в рамках инвентаризации 2022 года
не определена</v>
          </cell>
          <cell r="J327" t="str">
            <v>открытый</v>
          </cell>
          <cell r="K327" t="str">
            <v>бетонная плита</v>
          </cell>
          <cell r="L327">
            <v>6</v>
          </cell>
          <cell r="M327" t="str">
            <v>отсутствует</v>
          </cell>
          <cell r="N327" t="str">
            <v>отсутствует</v>
          </cell>
          <cell r="O327">
            <v>2</v>
          </cell>
          <cell r="P327">
            <v>0.75</v>
          </cell>
          <cell r="Q327" t="str">
            <v>металл</v>
          </cell>
          <cell r="U327" t="str">
            <v>-</v>
          </cell>
          <cell r="V327" t="str">
            <v>-</v>
          </cell>
          <cell r="W327" t="str">
            <v>-</v>
          </cell>
          <cell r="AA327" t="str">
            <v>-</v>
          </cell>
          <cell r="AB327" t="str">
            <v>-</v>
          </cell>
          <cell r="AC327" t="str">
            <v>-</v>
          </cell>
          <cell r="AD327" t="str">
            <v>-</v>
          </cell>
          <cell r="AH327" t="str">
            <v>СП МКД</v>
          </cell>
          <cell r="AL327" t="str">
            <v>МКД ул. Собянина 7</v>
          </cell>
        </row>
        <row r="328">
          <cell r="B328">
            <v>304</v>
          </cell>
          <cell r="C328" t="str">
            <v>ранее существовавшая до 01.01.2019</v>
          </cell>
          <cell r="D328">
            <v>44900</v>
          </cell>
          <cell r="E328" t="str">
            <v>Пионерская 3</v>
          </cell>
          <cell r="F328" t="str">
            <v>в рамках проведения инвентаризации 2022 года
не установлен</v>
          </cell>
          <cell r="G328" t="str">
            <v>61.001364</v>
          </cell>
          <cell r="H328" t="str">
            <v>69.003954</v>
          </cell>
          <cell r="I328" t="str">
            <v>в рамках инвентаризации 2022 года
не определена</v>
          </cell>
          <cell r="J328" t="str">
            <v>открытый</v>
          </cell>
          <cell r="K328" t="str">
            <v>бетонная плита</v>
          </cell>
          <cell r="L328">
            <v>12</v>
          </cell>
          <cell r="M328" t="str">
            <v>есть</v>
          </cell>
          <cell r="N328" t="str">
            <v>есть</v>
          </cell>
          <cell r="O328">
            <v>2</v>
          </cell>
          <cell r="P328">
            <v>1.1000000000000001</v>
          </cell>
          <cell r="Q328" t="str">
            <v>пластик</v>
          </cell>
          <cell r="U328">
            <v>1</v>
          </cell>
          <cell r="V328">
            <v>4</v>
          </cell>
          <cell r="W328" t="str">
            <v>отсек</v>
          </cell>
          <cell r="AA328" t="str">
            <v>-</v>
          </cell>
          <cell r="AB328" t="str">
            <v>-</v>
          </cell>
          <cell r="AC328" t="str">
            <v>-</v>
          </cell>
          <cell r="AD328" t="str">
            <v>-</v>
          </cell>
          <cell r="AH328" t="str">
            <v>МО - Администрация города Ханты-Мансийска</v>
          </cell>
          <cell r="AL328" t="str">
            <v>МКД ул. Пионерская 3,5,7,9</v>
          </cell>
        </row>
        <row r="329">
          <cell r="B329">
            <v>305</v>
          </cell>
          <cell r="C329" t="str">
            <v>ранее существовавшая до 01.01.2019</v>
          </cell>
          <cell r="D329">
            <v>44900</v>
          </cell>
          <cell r="E329" t="str">
            <v>Рознина 30</v>
          </cell>
          <cell r="F329" t="str">
            <v>в рамках проведения инвентаризации 2022 года
не установлен</v>
          </cell>
          <cell r="G329" t="str">
            <v>61.002279</v>
          </cell>
          <cell r="H329" t="str">
            <v>69.001903</v>
          </cell>
          <cell r="I329" t="str">
            <v>в рамках инвентаризации 2022 года
не определена</v>
          </cell>
          <cell r="J329" t="str">
            <v>открытый</v>
          </cell>
          <cell r="K329" t="str">
            <v>бетонная плита</v>
          </cell>
          <cell r="L329">
            <v>8</v>
          </cell>
          <cell r="M329" t="str">
            <v>отсутствует</v>
          </cell>
          <cell r="N329" t="str">
            <v>отсутствует</v>
          </cell>
          <cell r="O329">
            <v>4</v>
          </cell>
          <cell r="P329">
            <v>0.75</v>
          </cell>
          <cell r="Q329" t="str">
            <v>металл</v>
          </cell>
          <cell r="U329" t="str">
            <v>-</v>
          </cell>
          <cell r="V329" t="str">
            <v>-</v>
          </cell>
          <cell r="W329" t="str">
            <v>-</v>
          </cell>
          <cell r="AA329" t="str">
            <v>-</v>
          </cell>
          <cell r="AB329" t="str">
            <v>-</v>
          </cell>
          <cell r="AC329" t="str">
            <v>-</v>
          </cell>
          <cell r="AD329" t="str">
            <v>-</v>
          </cell>
          <cell r="AH329" t="str">
            <v>СП МКД</v>
          </cell>
          <cell r="AL329" t="str">
            <v>МКД ул. Рознина 30,26,28,32,34,36</v>
          </cell>
        </row>
        <row r="330">
          <cell r="B330">
            <v>306</v>
          </cell>
          <cell r="C330" t="str">
            <v>ранее существовавшая до 01.01.2019</v>
          </cell>
          <cell r="D330">
            <v>44900</v>
          </cell>
          <cell r="E330" t="str">
            <v>Сирина 68б</v>
          </cell>
          <cell r="F330" t="str">
            <v>в рамках проведения инвентаризации 2022 года
не установлен</v>
          </cell>
          <cell r="G330" t="str">
            <v>61.004316</v>
          </cell>
          <cell r="H330" t="str">
            <v>68.996765</v>
          </cell>
          <cell r="I330" t="str">
            <v>в рамках инвентаризации 2022 года
не определена</v>
          </cell>
          <cell r="J330" t="str">
            <v>открытый</v>
          </cell>
          <cell r="K330" t="str">
            <v>бетонная плита</v>
          </cell>
          <cell r="L330">
            <v>6</v>
          </cell>
          <cell r="M330" t="str">
            <v>отсутствует</v>
          </cell>
          <cell r="N330" t="str">
            <v>есть</v>
          </cell>
          <cell r="O330">
            <v>4</v>
          </cell>
          <cell r="P330">
            <v>1.1000000000000001</v>
          </cell>
          <cell r="Q330" t="str">
            <v>пластик</v>
          </cell>
          <cell r="U330" t="str">
            <v>-</v>
          </cell>
          <cell r="V330" t="str">
            <v>-</v>
          </cell>
          <cell r="W330" t="str">
            <v>-</v>
          </cell>
          <cell r="AA330" t="str">
            <v>пластик</v>
          </cell>
          <cell r="AB330">
            <v>1</v>
          </cell>
          <cell r="AC330">
            <v>1</v>
          </cell>
          <cell r="AD330" t="str">
            <v>металлическая сетка АО "РЭС-Сервис"</v>
          </cell>
          <cell r="AH330" t="str">
            <v>СП МКД</v>
          </cell>
          <cell r="AL330" t="str">
            <v>МКД ул. Сирина 68б</v>
          </cell>
        </row>
        <row r="331">
          <cell r="B331">
            <v>307</v>
          </cell>
          <cell r="C331" t="str">
            <v>ранее существовавшая до 01.01.2019</v>
          </cell>
          <cell r="D331">
            <v>44900</v>
          </cell>
          <cell r="E331" t="str">
            <v>Коминтерна 24</v>
          </cell>
          <cell r="F331" t="str">
            <v>в рамках проведения инвентаризации 2022 года
не установлен</v>
          </cell>
          <cell r="G331" t="str">
            <v>61.003818</v>
          </cell>
          <cell r="H331" t="str">
            <v>69.010903</v>
          </cell>
          <cell r="I331" t="str">
            <v>в рамках инвентаризации 2022 года
не определена</v>
          </cell>
          <cell r="J331" t="str">
            <v>открытый</v>
          </cell>
          <cell r="K331" t="str">
            <v>грунт</v>
          </cell>
          <cell r="L331">
            <v>2</v>
          </cell>
          <cell r="M331" t="str">
            <v>отсутствует</v>
          </cell>
          <cell r="N331" t="str">
            <v>отсутствует</v>
          </cell>
          <cell r="O331">
            <v>1</v>
          </cell>
          <cell r="P331">
            <v>1.1000000000000001</v>
          </cell>
          <cell r="Q331" t="str">
            <v>пластик</v>
          </cell>
          <cell r="U331" t="str">
            <v>-</v>
          </cell>
          <cell r="V331" t="str">
            <v>-</v>
          </cell>
          <cell r="W331" t="str">
            <v>-</v>
          </cell>
          <cell r="AA331" t="str">
            <v>-</v>
          </cell>
          <cell r="AB331" t="str">
            <v>-</v>
          </cell>
          <cell r="AC331" t="str">
            <v>-</v>
          </cell>
          <cell r="AD331" t="str">
            <v>-</v>
          </cell>
          <cell r="AH331" t="str">
            <v>МО - Администрация города Ханты-Мансийска</v>
          </cell>
          <cell r="AL331" t="str">
            <v>МКД ул. Коминтерна 24</v>
          </cell>
        </row>
        <row r="332">
          <cell r="B332">
            <v>308</v>
          </cell>
          <cell r="C332" t="str">
            <v>ранее существовавшая до 01.01.2019</v>
          </cell>
          <cell r="D332">
            <v>44900</v>
          </cell>
          <cell r="E332" t="str">
            <v>Пушкина 18</v>
          </cell>
          <cell r="F332" t="str">
            <v>в рамках проведения инвентаризации 2022 года
не установлен</v>
          </cell>
          <cell r="G332" t="str">
            <v>61.001337</v>
          </cell>
          <cell r="H332" t="str">
            <v>69.011606</v>
          </cell>
          <cell r="I332" t="str">
            <v>в рамках инвентаризации 2022 года
не определена</v>
          </cell>
          <cell r="J332" t="str">
            <v>открытый</v>
          </cell>
          <cell r="K332" t="str">
            <v>бетонная плита</v>
          </cell>
          <cell r="L332">
            <v>12</v>
          </cell>
          <cell r="M332" t="str">
            <v>есть</v>
          </cell>
          <cell r="N332" t="str">
            <v>есть</v>
          </cell>
          <cell r="O332">
            <v>3</v>
          </cell>
          <cell r="P332">
            <v>1.1000000000000001</v>
          </cell>
          <cell r="Q332" t="str">
            <v>пластик</v>
          </cell>
          <cell r="U332">
            <v>1</v>
          </cell>
          <cell r="V332">
            <v>4</v>
          </cell>
          <cell r="W332" t="str">
            <v>отсек</v>
          </cell>
          <cell r="AA332" t="str">
            <v>-</v>
          </cell>
          <cell r="AB332" t="str">
            <v>-</v>
          </cell>
          <cell r="AC332" t="str">
            <v>-</v>
          </cell>
          <cell r="AD332" t="str">
            <v>-</v>
          </cell>
          <cell r="AH332" t="str">
            <v>МО - Администрация города Ханты-Мансийска</v>
          </cell>
          <cell r="AL332" t="str">
            <v>МКД ул. Пушкина 18,20, Большая Логовая 39</v>
          </cell>
        </row>
        <row r="333">
          <cell r="B333">
            <v>309</v>
          </cell>
          <cell r="C333" t="str">
            <v>ранее существовавшая до 01.01.2019</v>
          </cell>
          <cell r="D333">
            <v>44900</v>
          </cell>
          <cell r="E333" t="str">
            <v>Пискунова 4</v>
          </cell>
          <cell r="F333" t="str">
            <v>в рамках проведения инвентаризации 2022 года
не установлен</v>
          </cell>
          <cell r="G333" t="str">
            <v>60.999689</v>
          </cell>
          <cell r="H333" t="str">
            <v>69.019272</v>
          </cell>
          <cell r="I333" t="str">
            <v>в рамках инвентаризации 2022 года
не определена</v>
          </cell>
          <cell r="J333" t="str">
            <v>ограниченный</v>
          </cell>
          <cell r="K333" t="str">
            <v>бетонная плита</v>
          </cell>
          <cell r="L333">
            <v>4</v>
          </cell>
          <cell r="M333" t="str">
            <v>отсутствует</v>
          </cell>
          <cell r="N333" t="str">
            <v>есть</v>
          </cell>
          <cell r="O333">
            <v>1</v>
          </cell>
          <cell r="P333">
            <v>0.75</v>
          </cell>
          <cell r="Q333" t="str">
            <v>металл</v>
          </cell>
          <cell r="U333" t="str">
            <v>-</v>
          </cell>
          <cell r="V333" t="str">
            <v>-</v>
          </cell>
          <cell r="W333" t="str">
            <v>-</v>
          </cell>
          <cell r="AA333" t="str">
            <v>-</v>
          </cell>
          <cell r="AB333" t="str">
            <v>-</v>
          </cell>
          <cell r="AC333" t="str">
            <v>-</v>
          </cell>
          <cell r="AD333" t="str">
            <v>-</v>
          </cell>
          <cell r="AH333" t="str">
            <v>СП МКД</v>
          </cell>
          <cell r="AL333" t="str">
            <v>МКД ул. Пискунова, 4</v>
          </cell>
        </row>
        <row r="334">
          <cell r="B334">
            <v>310</v>
          </cell>
          <cell r="C334" t="str">
            <v>ранее существовавшая до 01.01.2019</v>
          </cell>
          <cell r="D334">
            <v>44900</v>
          </cell>
          <cell r="E334" t="str">
            <v xml:space="preserve">Карла Маркса 19 </v>
          </cell>
          <cell r="F334" t="str">
            <v>в рамках проведения инвентаризации 2022 года
не установлен</v>
          </cell>
          <cell r="G334" t="str">
            <v>61.005910</v>
          </cell>
          <cell r="H334" t="str">
            <v>69.017254</v>
          </cell>
          <cell r="I334" t="str">
            <v>в рамках инвентаризации 2022 года
не определена</v>
          </cell>
          <cell r="J334" t="str">
            <v>открытый</v>
          </cell>
          <cell r="K334" t="str">
            <v>бетонная плита</v>
          </cell>
          <cell r="L334">
            <v>6</v>
          </cell>
          <cell r="M334" t="str">
            <v>отсутствует</v>
          </cell>
          <cell r="N334" t="str">
            <v>есть</v>
          </cell>
          <cell r="O334">
            <v>1</v>
          </cell>
          <cell r="P334">
            <v>1.1000000000000001</v>
          </cell>
          <cell r="Q334" t="str">
            <v>пластик</v>
          </cell>
          <cell r="U334" t="str">
            <v>-</v>
          </cell>
          <cell r="V334" t="str">
            <v>-</v>
          </cell>
          <cell r="W334" t="str">
            <v>-</v>
          </cell>
          <cell r="AA334" t="str">
            <v>-</v>
          </cell>
          <cell r="AB334" t="str">
            <v>-</v>
          </cell>
          <cell r="AC334" t="str">
            <v>-</v>
          </cell>
          <cell r="AD334" t="str">
            <v>-</v>
          </cell>
          <cell r="AH334" t="str">
            <v>СП МКД</v>
          </cell>
          <cell r="AL334" t="str">
            <v>МКД ул. Карла Маркса 19</v>
          </cell>
        </row>
        <row r="335">
          <cell r="B335">
            <v>311</v>
          </cell>
          <cell r="C335" t="str">
            <v>ранее существовавшая до 01.01.2019</v>
          </cell>
          <cell r="D335">
            <v>44900</v>
          </cell>
          <cell r="E335" t="str">
            <v>Пионерская 90</v>
          </cell>
          <cell r="F335" t="str">
            <v>в рамках проведения инвентаризации 2022 года
не установлен</v>
          </cell>
          <cell r="G335" t="str">
            <v>61.010651</v>
          </cell>
          <cell r="H335" t="str">
            <v>69.027666</v>
          </cell>
          <cell r="I335" t="str">
            <v>в рамках инвентаризации 2022 года
не определена</v>
          </cell>
          <cell r="J335" t="str">
            <v>открытый</v>
          </cell>
          <cell r="K335" t="str">
            <v>бетонная плита</v>
          </cell>
          <cell r="L335">
            <v>12</v>
          </cell>
          <cell r="M335" t="str">
            <v>есть</v>
          </cell>
          <cell r="N335" t="str">
            <v>есть</v>
          </cell>
          <cell r="O335">
            <v>2</v>
          </cell>
          <cell r="P335">
            <v>1.1000000000000001</v>
          </cell>
          <cell r="Q335" t="str">
            <v>пластик</v>
          </cell>
          <cell r="U335">
            <v>1</v>
          </cell>
          <cell r="V335">
            <v>4</v>
          </cell>
          <cell r="W335" t="str">
            <v>отсек</v>
          </cell>
          <cell r="AA335" t="str">
            <v>-</v>
          </cell>
          <cell r="AB335" t="str">
            <v>-</v>
          </cell>
          <cell r="AC335" t="str">
            <v>-</v>
          </cell>
          <cell r="AD335" t="str">
            <v>-</v>
          </cell>
          <cell r="AH335" t="str">
            <v>МО - Администрация города Ханты-Мансийска</v>
          </cell>
          <cell r="AL335" t="str">
            <v>МКД ул. Пионерская 90</v>
          </cell>
        </row>
        <row r="336">
          <cell r="B336">
            <v>312</v>
          </cell>
          <cell r="C336"/>
          <cell r="D336">
            <v>44900</v>
          </cell>
          <cell r="E336"/>
          <cell r="F336" t="str">
            <v>в рамках проведения инвентаризации 2022 года
не установлен</v>
          </cell>
          <cell r="G336"/>
          <cell r="H336"/>
          <cell r="I336" t="str">
            <v>в рамках инвентаризации 2022 года
не определена</v>
          </cell>
          <cell r="J336"/>
          <cell r="K336"/>
          <cell r="L336"/>
          <cell r="M336"/>
          <cell r="N336"/>
          <cell r="O336"/>
          <cell r="P336"/>
          <cell r="Q336"/>
          <cell r="U336"/>
          <cell r="V336"/>
          <cell r="W336"/>
          <cell r="AA336"/>
          <cell r="AB336"/>
          <cell r="AC336"/>
          <cell r="AD336"/>
          <cell r="AH336"/>
          <cell r="AL336"/>
        </row>
        <row r="337">
          <cell r="B337">
            <v>313</v>
          </cell>
          <cell r="C337" t="str">
            <v>ранее существовавшая до 01.01.2019</v>
          </cell>
          <cell r="D337">
            <v>44900</v>
          </cell>
          <cell r="E337" t="str">
            <v>Механизаторов 10</v>
          </cell>
          <cell r="F337" t="str">
            <v>в рамках проведения инвентаризации 2022 года
не установлен</v>
          </cell>
          <cell r="G337" t="str">
            <v>60.998519</v>
          </cell>
          <cell r="H337" t="str">
            <v>68.998730</v>
          </cell>
          <cell r="I337" t="str">
            <v>в рамках инвентаризации 2022 года
не определена</v>
          </cell>
          <cell r="J337" t="str">
            <v>открытый</v>
          </cell>
          <cell r="K337" t="str">
            <v>бетонная плита</v>
          </cell>
          <cell r="L337">
            <v>6</v>
          </cell>
          <cell r="M337" t="str">
            <v>есть</v>
          </cell>
          <cell r="N337" t="str">
            <v>есть</v>
          </cell>
          <cell r="O337">
            <v>2</v>
          </cell>
          <cell r="P337">
            <v>1.1000000000000001</v>
          </cell>
          <cell r="Q337" t="str">
            <v>пластик</v>
          </cell>
          <cell r="U337" t="str">
            <v>-</v>
          </cell>
          <cell r="V337" t="str">
            <v>-</v>
          </cell>
          <cell r="W337" t="str">
            <v>-</v>
          </cell>
          <cell r="AA337" t="str">
            <v>-</v>
          </cell>
          <cell r="AB337" t="str">
            <v>-</v>
          </cell>
          <cell r="AC337" t="str">
            <v>-</v>
          </cell>
          <cell r="AD337" t="str">
            <v>-</v>
          </cell>
          <cell r="AH337" t="str">
            <v>МО - Администрация города Ханты-Мансийска</v>
          </cell>
          <cell r="AL337" t="str">
            <v>МКД ул. Механизаторов 10,8</v>
          </cell>
        </row>
        <row r="338">
          <cell r="B338">
            <v>314</v>
          </cell>
          <cell r="C338" t="str">
            <v>ранее существовавшая до 01.01.2019</v>
          </cell>
          <cell r="D338">
            <v>44900</v>
          </cell>
          <cell r="E338" t="str">
            <v>Собянина 5</v>
          </cell>
          <cell r="F338" t="str">
            <v>в рамках проведения инвентаризации 2022 года
не установлен</v>
          </cell>
          <cell r="G338" t="str">
            <v>61.000271</v>
          </cell>
          <cell r="H338" t="str">
            <v>69.001014</v>
          </cell>
          <cell r="I338" t="str">
            <v>в рамках инвентаризации 2022 года
не определена</v>
          </cell>
          <cell r="J338" t="str">
            <v>открытый</v>
          </cell>
          <cell r="K338" t="str">
            <v>бетонная плита</v>
          </cell>
          <cell r="L338">
            <v>8</v>
          </cell>
          <cell r="M338" t="str">
            <v>есть</v>
          </cell>
          <cell r="N338" t="str">
            <v>есть</v>
          </cell>
          <cell r="O338">
            <v>2</v>
          </cell>
          <cell r="P338">
            <v>1.1000000000000001</v>
          </cell>
          <cell r="Q338" t="str">
            <v>пластик</v>
          </cell>
          <cell r="U338" t="str">
            <v>-</v>
          </cell>
          <cell r="V338" t="str">
            <v>-</v>
          </cell>
          <cell r="W338" t="str">
            <v>-</v>
          </cell>
          <cell r="AA338" t="str">
            <v>-</v>
          </cell>
          <cell r="AB338" t="str">
            <v>-</v>
          </cell>
          <cell r="AC338" t="str">
            <v>-</v>
          </cell>
          <cell r="AD338" t="str">
            <v>-</v>
          </cell>
          <cell r="AH338" t="str">
            <v>СП МКД</v>
          </cell>
          <cell r="AL338" t="str">
            <v>МКД ул. Собянина 5, Обская 14,18</v>
          </cell>
        </row>
        <row r="339">
          <cell r="B339">
            <v>315</v>
          </cell>
          <cell r="C339" t="str">
            <v>ранее существовавшая до 01.01.2019</v>
          </cell>
          <cell r="D339">
            <v>44900</v>
          </cell>
          <cell r="E339" t="str">
            <v xml:space="preserve">Рознина 23 </v>
          </cell>
          <cell r="F339" t="str">
            <v>в рамках проведения инвентаризации 2022 года
не установлен</v>
          </cell>
          <cell r="G339" t="str">
            <v>61.000626</v>
          </cell>
          <cell r="H339" t="str">
            <v>68.999999</v>
          </cell>
          <cell r="I339" t="str">
            <v>в рамках инвентаризации 2022 года
не определена</v>
          </cell>
          <cell r="J339" t="str">
            <v>открытый</v>
          </cell>
          <cell r="K339" t="str">
            <v>бетонная плита</v>
          </cell>
          <cell r="L339">
            <v>6</v>
          </cell>
          <cell r="M339" t="str">
            <v>есть</v>
          </cell>
          <cell r="N339" t="str">
            <v>есть</v>
          </cell>
          <cell r="O339">
            <v>2</v>
          </cell>
          <cell r="P339">
            <v>1.1000000000000001</v>
          </cell>
          <cell r="Q339" t="str">
            <v>пластик</v>
          </cell>
          <cell r="U339">
            <v>1</v>
          </cell>
          <cell r="V339">
            <v>4</v>
          </cell>
          <cell r="W339" t="str">
            <v>отсек</v>
          </cell>
          <cell r="AA339" t="str">
            <v>-</v>
          </cell>
          <cell r="AB339" t="str">
            <v>-</v>
          </cell>
          <cell r="AC339" t="str">
            <v>-</v>
          </cell>
          <cell r="AD339" t="str">
            <v>-</v>
          </cell>
          <cell r="AH339" t="str">
            <v>СП МКД</v>
          </cell>
          <cell r="AL339" t="str">
            <v>МКД ул.Рознина 23</v>
          </cell>
        </row>
        <row r="340">
          <cell r="B340">
            <v>316</v>
          </cell>
          <cell r="C340" t="str">
            <v>ранее существовавшая до 01.01.2019</v>
          </cell>
          <cell r="D340">
            <v>44900</v>
          </cell>
          <cell r="E340" t="str">
            <v>Промышленная 3</v>
          </cell>
          <cell r="F340" t="str">
            <v>в рамках проведения инвентаризации 2022 года
не установлен</v>
          </cell>
          <cell r="G340" t="str">
            <v>61.003474</v>
          </cell>
          <cell r="H340" t="str">
            <v>68.999495</v>
          </cell>
          <cell r="I340" t="str">
            <v>в рамках инвентаризации 2022 года
не определена</v>
          </cell>
          <cell r="J340" t="str">
            <v>открытый</v>
          </cell>
          <cell r="K340" t="str">
            <v>бетонная плита</v>
          </cell>
          <cell r="L340">
            <v>6</v>
          </cell>
          <cell r="M340" t="str">
            <v>есть</v>
          </cell>
          <cell r="N340" t="str">
            <v>есть</v>
          </cell>
          <cell r="O340">
            <v>3</v>
          </cell>
          <cell r="P340">
            <v>1.1000000000000001</v>
          </cell>
          <cell r="Q340" t="str">
            <v>пластик</v>
          </cell>
          <cell r="U340">
            <v>1</v>
          </cell>
          <cell r="V340">
            <v>4</v>
          </cell>
          <cell r="W340" t="str">
            <v>отсек</v>
          </cell>
          <cell r="AA340" t="str">
            <v>-</v>
          </cell>
          <cell r="AB340" t="str">
            <v>-</v>
          </cell>
          <cell r="AC340" t="str">
            <v>-</v>
          </cell>
          <cell r="AD340" t="str">
            <v>-</v>
          </cell>
          <cell r="AH340" t="str">
            <v>МО - Администрация города Ханты-Мансийска</v>
          </cell>
          <cell r="AL340" t="str">
            <v xml:space="preserve"> МКД ул.Промышленная 1,3,5,7, Обская 29</v>
          </cell>
        </row>
        <row r="341">
          <cell r="B341">
            <v>317</v>
          </cell>
          <cell r="C341" t="str">
            <v>ранее существовавшая до 01.01.2019</v>
          </cell>
          <cell r="D341">
            <v>44900</v>
          </cell>
          <cell r="E341" t="str">
            <v>Сирина 51а</v>
          </cell>
          <cell r="F341" t="str">
            <v>в рамках проведения инвентаризации 2022 года
не установлен</v>
          </cell>
          <cell r="G341" t="str">
            <v>61.003532</v>
          </cell>
          <cell r="H341" t="str">
            <v>69.003117</v>
          </cell>
          <cell r="I341" t="str">
            <v>в рамках инвентаризации 2022 года
не определена</v>
          </cell>
          <cell r="J341" t="str">
            <v>ограниченный</v>
          </cell>
          <cell r="K341" t="str">
            <v>бетонная плита</v>
          </cell>
          <cell r="L341">
            <v>6</v>
          </cell>
          <cell r="M341" t="str">
            <v>есть</v>
          </cell>
          <cell r="N341" t="str">
            <v>есть</v>
          </cell>
          <cell r="O341">
            <v>2</v>
          </cell>
          <cell r="P341">
            <v>0.75</v>
          </cell>
          <cell r="Q341" t="str">
            <v>металл</v>
          </cell>
          <cell r="U341" t="str">
            <v>-</v>
          </cell>
          <cell r="V341" t="str">
            <v>-</v>
          </cell>
          <cell r="W341" t="str">
            <v>-</v>
          </cell>
          <cell r="AA341" t="str">
            <v>-</v>
          </cell>
          <cell r="AB341" t="str">
            <v>-</v>
          </cell>
          <cell r="AC341" t="str">
            <v>-</v>
          </cell>
          <cell r="AD341" t="str">
            <v>-</v>
          </cell>
          <cell r="AH341" t="str">
            <v>ЮЛ -АУ ХМАО-Югры "Ханты-Мансийский Технолого-педагогический колледж"</v>
          </cell>
          <cell r="AL341" t="str">
            <v>АУ ХМАО-Югры "Ханты-Мансийский Технолого-педагогический колледж"</v>
          </cell>
        </row>
        <row r="342">
          <cell r="B342">
            <v>318</v>
          </cell>
          <cell r="C342" t="str">
            <v>ранее существовавшая до 01.01.2019</v>
          </cell>
          <cell r="D342">
            <v>44900</v>
          </cell>
          <cell r="E342" t="str">
            <v>Пушкина  12, 16</v>
          </cell>
          <cell r="F342" t="str">
            <v>в рамках проведения инвентаризации 2022 года
не установлен</v>
          </cell>
          <cell r="G342" t="str">
            <v>61.001981</v>
          </cell>
          <cell r="H342" t="str">
            <v>69.012537</v>
          </cell>
          <cell r="I342" t="str">
            <v>в рамках инвентаризации 2022 года
не определена</v>
          </cell>
          <cell r="J342" t="str">
            <v>открытый</v>
          </cell>
          <cell r="K342" t="str">
            <v>бетонная плита</v>
          </cell>
          <cell r="L342">
            <v>6</v>
          </cell>
          <cell r="M342" t="str">
            <v>есть</v>
          </cell>
          <cell r="N342" t="str">
            <v>есть</v>
          </cell>
          <cell r="O342">
            <v>2</v>
          </cell>
          <cell r="P342">
            <v>1.1000000000000001</v>
          </cell>
          <cell r="Q342" t="str">
            <v>пластик</v>
          </cell>
          <cell r="U342">
            <v>1</v>
          </cell>
          <cell r="V342">
            <v>4</v>
          </cell>
          <cell r="W342" t="str">
            <v>отсек</v>
          </cell>
          <cell r="AA342" t="str">
            <v>-</v>
          </cell>
          <cell r="AB342" t="str">
            <v>-</v>
          </cell>
          <cell r="AC342" t="str">
            <v>-</v>
          </cell>
          <cell r="AD342" t="str">
            <v>-</v>
          </cell>
          <cell r="AH342" t="str">
            <v>МО - Администрация города Ханты-Мансийска</v>
          </cell>
          <cell r="AL342" t="str">
            <v>МКД ул.Пушкина 12, 12а, 15а, 16</v>
          </cell>
        </row>
        <row r="343">
          <cell r="B343">
            <v>319</v>
          </cell>
          <cell r="C343" t="str">
            <v>ранее существовавшая до 01.01.2019</v>
          </cell>
          <cell r="D343">
            <v>44900</v>
          </cell>
          <cell r="E343" t="str">
            <v>Лопарева 14,12</v>
          </cell>
          <cell r="F343" t="str">
            <v>в рамках проведения инвентаризации 2022 года
не установлен</v>
          </cell>
          <cell r="G343" t="str">
            <v>61.002898</v>
          </cell>
          <cell r="H343" t="str">
            <v>69.031650</v>
          </cell>
          <cell r="I343" t="str">
            <v>в рамках инвентаризации 2022 года
не определена</v>
          </cell>
          <cell r="J343" t="str">
            <v>открытый</v>
          </cell>
          <cell r="K343" t="str">
            <v>бетонная плита</v>
          </cell>
          <cell r="L343">
            <v>24</v>
          </cell>
          <cell r="M343" t="str">
            <v>есть</v>
          </cell>
          <cell r="N343" t="str">
            <v>есть</v>
          </cell>
          <cell r="O343">
            <v>5</v>
          </cell>
          <cell r="P343">
            <v>1.1000000000000001</v>
          </cell>
          <cell r="Q343" t="str">
            <v>пластик</v>
          </cell>
          <cell r="U343">
            <v>2</v>
          </cell>
          <cell r="V343">
            <v>4</v>
          </cell>
          <cell r="W343" t="str">
            <v>отсек</v>
          </cell>
          <cell r="AA343" t="str">
            <v>пластик</v>
          </cell>
          <cell r="AB343">
            <v>1</v>
          </cell>
          <cell r="AC343">
            <v>1</v>
          </cell>
          <cell r="AD343" t="str">
            <v>металлическая сетка АО "РЭС-Сервис"</v>
          </cell>
          <cell r="AH343" t="str">
            <v>МО - Администрация города Ханты-Мансийска</v>
          </cell>
          <cell r="AL343" t="str">
            <v>МКД ул. Лопарева 14, Калинина 27,29,31</v>
          </cell>
        </row>
        <row r="344">
          <cell r="B344">
            <v>320</v>
          </cell>
          <cell r="C344" t="str">
            <v>ранее существовавшая до 01.01.2019</v>
          </cell>
          <cell r="D344">
            <v>44900</v>
          </cell>
          <cell r="E344" t="str">
            <v>Лопарева 15</v>
          </cell>
          <cell r="F344" t="str">
            <v>в рамках проведения инвентаризации 2022 года
не установлен</v>
          </cell>
          <cell r="G344" t="str">
            <v>61.003096</v>
          </cell>
          <cell r="H344" t="str">
            <v>69.030719</v>
          </cell>
          <cell r="I344" t="str">
            <v>в рамках инвентаризации 2022 года
не определена</v>
          </cell>
          <cell r="J344" t="str">
            <v>открытый</v>
          </cell>
          <cell r="K344" t="str">
            <v>бетонная плита</v>
          </cell>
          <cell r="L344">
            <v>8</v>
          </cell>
          <cell r="M344" t="str">
            <v>отсутсвует</v>
          </cell>
          <cell r="N344" t="str">
            <v>есть</v>
          </cell>
          <cell r="O344">
            <v>3</v>
          </cell>
          <cell r="P344">
            <v>1.1000000000000001</v>
          </cell>
          <cell r="Q344" t="str">
            <v>металл</v>
          </cell>
          <cell r="U344" t="str">
            <v>-</v>
          </cell>
          <cell r="V344" t="str">
            <v>-</v>
          </cell>
          <cell r="W344" t="str">
            <v>-</v>
          </cell>
          <cell r="AA344" t="str">
            <v>пластик</v>
          </cell>
          <cell r="AB344">
            <v>1</v>
          </cell>
          <cell r="AC344">
            <v>1</v>
          </cell>
          <cell r="AD344" t="str">
            <v>металлическая сетка АО "РЭС-Сервис"</v>
          </cell>
          <cell r="AH344" t="str">
            <v>СП МКД</v>
          </cell>
          <cell r="AL344" t="str">
            <v>МКД ул.Лопарева 15</v>
          </cell>
        </row>
        <row r="345">
          <cell r="B345">
            <v>321</v>
          </cell>
          <cell r="C345" t="str">
            <v>ранее существовавшая до 01.01.2019</v>
          </cell>
          <cell r="D345">
            <v>44900</v>
          </cell>
          <cell r="E345" t="str">
            <v>Калинина 65</v>
          </cell>
          <cell r="F345" t="str">
            <v>в рамках проведения инвентаризации 2022 года
не установлен</v>
          </cell>
          <cell r="G345" t="str">
            <v xml:space="preserve">61.009798  </v>
          </cell>
          <cell r="H345" t="str">
            <v>69.029908</v>
          </cell>
          <cell r="I345" t="str">
            <v>в рамках инвентаризации 2022 года
не определена</v>
          </cell>
          <cell r="J345" t="str">
            <v>открытый</v>
          </cell>
          <cell r="K345" t="str">
            <v>бетонная плита</v>
          </cell>
          <cell r="L345">
            <v>6</v>
          </cell>
          <cell r="M345" t="str">
            <v>есть</v>
          </cell>
          <cell r="N345" t="str">
            <v>есть</v>
          </cell>
          <cell r="O345">
            <v>2</v>
          </cell>
          <cell r="P345">
            <v>1.1000000000000001</v>
          </cell>
          <cell r="Q345" t="str">
            <v>пластик</v>
          </cell>
          <cell r="U345">
            <v>1</v>
          </cell>
          <cell r="V345">
            <v>4</v>
          </cell>
          <cell r="W345" t="str">
            <v>отсек</v>
          </cell>
          <cell r="AA345" t="str">
            <v>бумажные отходы</v>
          </cell>
          <cell r="AB345">
            <v>1</v>
          </cell>
          <cell r="AC345">
            <v>0.75</v>
          </cell>
          <cell r="AD345" t="str">
            <v>контейнер ООО "Экобаланс"</v>
          </cell>
          <cell r="AH345" t="str">
            <v>МО - Администрация города Ханты-Мансийска</v>
          </cell>
          <cell r="AL345" t="str">
            <v>МКД ул.Калинина 65</v>
          </cell>
        </row>
        <row r="346">
          <cell r="B346">
            <v>322</v>
          </cell>
          <cell r="C346" t="str">
            <v>ранее существовавшая до 01.01.2019</v>
          </cell>
          <cell r="D346">
            <v>44900</v>
          </cell>
          <cell r="E346" t="str">
            <v>Пионерская 27,29</v>
          </cell>
          <cell r="F346" t="str">
            <v>в рамках проведения инвентаризации 2022 года
не установлен</v>
          </cell>
          <cell r="G346" t="str">
            <v>61.006374</v>
          </cell>
          <cell r="H346" t="str">
            <v>69.011883</v>
          </cell>
          <cell r="I346" t="str">
            <v>в рамках инвентаризации 2022 года
не определена</v>
          </cell>
          <cell r="J346" t="str">
            <v>открытый</v>
          </cell>
          <cell r="K346" t="str">
            <v>бетонная плита</v>
          </cell>
          <cell r="L346">
            <v>10</v>
          </cell>
          <cell r="M346" t="str">
            <v>есть</v>
          </cell>
          <cell r="N346" t="str">
            <v>есть</v>
          </cell>
          <cell r="O346">
            <v>4</v>
          </cell>
          <cell r="P346">
            <v>1.1000000000000001</v>
          </cell>
          <cell r="Q346" t="str">
            <v>пластик</v>
          </cell>
          <cell r="U346" t="str">
            <v>-</v>
          </cell>
          <cell r="V346" t="str">
            <v>-</v>
          </cell>
          <cell r="W346" t="str">
            <v>-</v>
          </cell>
          <cell r="AA346" t="str">
            <v>бумажные отходы</v>
          </cell>
          <cell r="AB346">
            <v>1</v>
          </cell>
          <cell r="AC346">
            <v>0.75</v>
          </cell>
          <cell r="AD346" t="str">
            <v>контейнер ООО "Экобаланс"</v>
          </cell>
          <cell r="AH346" t="str">
            <v>СП МКД</v>
          </cell>
          <cell r="AL346" t="str">
            <v>МКД ул.Пинерская 27, 29</v>
          </cell>
        </row>
        <row r="347">
          <cell r="B347">
            <v>323</v>
          </cell>
          <cell r="C347" t="str">
            <v>ранее существовавшая до 01.01.2019</v>
          </cell>
          <cell r="D347">
            <v>44900</v>
          </cell>
          <cell r="E347" t="str">
            <v>Дзержинского 41</v>
          </cell>
          <cell r="F347" t="str">
            <v>в рамках проведения инвентаризации 2022 года
не установлен</v>
          </cell>
          <cell r="G347" t="str">
            <v>61.013568</v>
          </cell>
          <cell r="H347" t="str">
            <v>69.016961</v>
          </cell>
          <cell r="I347" t="str">
            <v>в рамках инвентаризации 2022 года
не определена</v>
          </cell>
          <cell r="J347" t="str">
            <v>открытый</v>
          </cell>
          <cell r="K347" t="str">
            <v>бетонная плита</v>
          </cell>
          <cell r="L347">
            <v>6</v>
          </cell>
          <cell r="M347" t="str">
            <v>есть</v>
          </cell>
          <cell r="N347" t="str">
            <v>есть</v>
          </cell>
          <cell r="O347">
            <v>2</v>
          </cell>
          <cell r="P347">
            <v>1.1000000000000001</v>
          </cell>
          <cell r="Q347" t="str">
            <v>пластик</v>
          </cell>
          <cell r="U347" t="str">
            <v>-</v>
          </cell>
          <cell r="V347" t="str">
            <v>-</v>
          </cell>
          <cell r="W347" t="str">
            <v>-</v>
          </cell>
          <cell r="AA347" t="str">
            <v>пластик</v>
          </cell>
          <cell r="AB347">
            <v>1</v>
          </cell>
          <cell r="AC347">
            <v>1</v>
          </cell>
          <cell r="AD347" t="str">
            <v>металлическая сетка АО "РЭС-Сервис"</v>
          </cell>
          <cell r="AH347" t="str">
            <v>СП МКД</v>
          </cell>
          <cell r="AL347" t="str">
            <v>МКД ул.Дзержинского 41</v>
          </cell>
        </row>
        <row r="348">
          <cell r="B348">
            <v>324</v>
          </cell>
          <cell r="C348" t="str">
            <v>ранее существовавшая до 01.01.2019</v>
          </cell>
          <cell r="D348">
            <v>44900</v>
          </cell>
          <cell r="E348" t="str">
            <v>Дзержинского 39, 39а</v>
          </cell>
          <cell r="F348" t="str">
            <v>в рамках проведения инвентаризации 2022 года
не установлен</v>
          </cell>
          <cell r="G348" t="str">
            <v>61.012767</v>
          </cell>
          <cell r="H348" t="str">
            <v>69.018778</v>
          </cell>
          <cell r="I348" t="str">
            <v>в рамках инвентаризации 2022 года
не определена</v>
          </cell>
          <cell r="J348" t="str">
            <v>открытый</v>
          </cell>
          <cell r="K348" t="str">
            <v>бетонная плита</v>
          </cell>
          <cell r="L348">
            <v>6</v>
          </cell>
          <cell r="M348" t="str">
            <v>отсутсвует</v>
          </cell>
          <cell r="N348" t="str">
            <v>есть</v>
          </cell>
          <cell r="O348">
            <v>2</v>
          </cell>
          <cell r="P348">
            <v>1.1000000000000001</v>
          </cell>
          <cell r="Q348" t="str">
            <v>пластик</v>
          </cell>
          <cell r="U348" t="str">
            <v>-</v>
          </cell>
          <cell r="V348" t="str">
            <v>-</v>
          </cell>
          <cell r="W348" t="str">
            <v>-</v>
          </cell>
          <cell r="AA348" t="str">
            <v>пластик</v>
          </cell>
          <cell r="AB348">
            <v>1</v>
          </cell>
          <cell r="AC348">
            <v>1</v>
          </cell>
          <cell r="AD348" t="str">
            <v>металлическая сетка АО "РЭС-Сервис"</v>
          </cell>
          <cell r="AH348" t="str">
            <v>СП МКД</v>
          </cell>
          <cell r="AL348" t="str">
            <v>МКД ул.Дзержинского, 39, 39а</v>
          </cell>
        </row>
        <row r="349">
          <cell r="B349">
            <v>324</v>
          </cell>
          <cell r="C349"/>
          <cell r="D349">
            <v>44900</v>
          </cell>
          <cell r="E349"/>
          <cell r="F349" t="str">
            <v>в рамках проведения инвентаризации 2022 года
не установлен</v>
          </cell>
          <cell r="G349"/>
          <cell r="H349"/>
          <cell r="I349" t="str">
            <v>в рамках инвентаризации 2022 года
не определена</v>
          </cell>
          <cell r="J349"/>
          <cell r="K349"/>
          <cell r="L349"/>
          <cell r="M349"/>
          <cell r="N349"/>
          <cell r="O349"/>
          <cell r="P349"/>
          <cell r="Q349"/>
          <cell r="U349"/>
          <cell r="V349"/>
          <cell r="W349"/>
          <cell r="AA349" t="str">
            <v>бумажные отходы</v>
          </cell>
          <cell r="AB349">
            <v>1</v>
          </cell>
          <cell r="AC349">
            <v>0.75</v>
          </cell>
          <cell r="AD349" t="str">
            <v>контейнер ООО "Экобаланс"</v>
          </cell>
          <cell r="AH349"/>
          <cell r="AL349"/>
        </row>
        <row r="350">
          <cell r="B350">
            <v>325</v>
          </cell>
          <cell r="C350" t="str">
            <v>ранее существовавшая до 01.01.2019</v>
          </cell>
          <cell r="D350">
            <v>44900</v>
          </cell>
          <cell r="E350" t="str">
            <v>Рознина 70а</v>
          </cell>
          <cell r="F350" t="str">
            <v>в рамках проведения инвентаризации 2022 года
не установлен</v>
          </cell>
          <cell r="G350" t="str">
            <v>61.007738</v>
          </cell>
          <cell r="H350" t="str">
            <v>69.009771</v>
          </cell>
          <cell r="I350" t="str">
            <v>в рамках инвентаризации 2022 года
не определена</v>
          </cell>
          <cell r="J350" t="str">
            <v>открытый</v>
          </cell>
          <cell r="K350" t="str">
            <v>бетонная плита</v>
          </cell>
          <cell r="L350">
            <v>6</v>
          </cell>
          <cell r="M350" t="str">
            <v>есть</v>
          </cell>
          <cell r="N350" t="str">
            <v>есть</v>
          </cell>
          <cell r="O350">
            <v>2</v>
          </cell>
          <cell r="P350">
            <v>1.1000000000000001</v>
          </cell>
          <cell r="Q350" t="str">
            <v>пластик</v>
          </cell>
          <cell r="U350">
            <v>1</v>
          </cell>
          <cell r="V350">
            <v>4</v>
          </cell>
          <cell r="W350" t="str">
            <v>отсек</v>
          </cell>
          <cell r="AA350" t="str">
            <v>-</v>
          </cell>
          <cell r="AB350" t="str">
            <v>-</v>
          </cell>
          <cell r="AC350" t="str">
            <v>-</v>
          </cell>
          <cell r="AD350" t="str">
            <v>-</v>
          </cell>
          <cell r="AH350" t="str">
            <v>СП МКД</v>
          </cell>
          <cell r="AL350" t="str">
            <v>МКД ул.Рознина 72, 70а</v>
          </cell>
        </row>
        <row r="351">
          <cell r="B351">
            <v>326</v>
          </cell>
          <cell r="C351" t="str">
            <v>ранее существовавшая до 01.01.2019</v>
          </cell>
          <cell r="D351">
            <v>44900</v>
          </cell>
          <cell r="E351" t="str">
            <v>Рознина 68</v>
          </cell>
          <cell r="F351" t="str">
            <v>в рамках проведения инвентаризации 2022 года
не установлен</v>
          </cell>
          <cell r="G351" t="str">
            <v>61.007311</v>
          </cell>
          <cell r="H351" t="str">
            <v>69.007070</v>
          </cell>
          <cell r="I351" t="str">
            <v>в рамках инвентаризации 2022 года
не определена</v>
          </cell>
          <cell r="J351" t="str">
            <v>открытый</v>
          </cell>
          <cell r="K351" t="str">
            <v>бетонная плита</v>
          </cell>
          <cell r="L351">
            <v>6</v>
          </cell>
          <cell r="M351" t="str">
            <v>отсутсвует</v>
          </cell>
          <cell r="N351" t="str">
            <v>есть</v>
          </cell>
          <cell r="O351">
            <v>1</v>
          </cell>
          <cell r="P351">
            <v>1.1000000000000001</v>
          </cell>
          <cell r="Q351" t="str">
            <v>пластик</v>
          </cell>
          <cell r="U351">
            <v>1</v>
          </cell>
          <cell r="V351">
            <v>4</v>
          </cell>
          <cell r="W351" t="str">
            <v>отсек</v>
          </cell>
          <cell r="AA351" t="str">
            <v>-</v>
          </cell>
          <cell r="AB351" t="str">
            <v>-</v>
          </cell>
          <cell r="AC351" t="str">
            <v>-</v>
          </cell>
          <cell r="AD351" t="str">
            <v>-</v>
          </cell>
          <cell r="AH351" t="str">
            <v>СП МКД</v>
          </cell>
          <cell r="AL351" t="str">
            <v>МКД ул.Рознина 68,64а</v>
          </cell>
        </row>
        <row r="352">
          <cell r="B352">
            <v>327</v>
          </cell>
          <cell r="C352" t="str">
            <v>ранее существовавшая до 01.01.2019</v>
          </cell>
          <cell r="D352">
            <v>44900</v>
          </cell>
          <cell r="E352" t="str">
            <v>Комсомольская 28</v>
          </cell>
          <cell r="F352" t="str">
            <v>в рамках проведения инвентаризации 2022 года
не установлен</v>
          </cell>
          <cell r="G352" t="str">
            <v>61.004850</v>
          </cell>
          <cell r="H352" t="str">
            <v>69.013298</v>
          </cell>
          <cell r="I352" t="str">
            <v>в рамках инвентаризации 2022 года
не определена</v>
          </cell>
          <cell r="J352" t="str">
            <v>открытый</v>
          </cell>
          <cell r="K352" t="str">
            <v>бетонная плита</v>
          </cell>
          <cell r="L352">
            <v>6</v>
          </cell>
          <cell r="M352" t="str">
            <v>есть</v>
          </cell>
          <cell r="N352" t="str">
            <v>есть</v>
          </cell>
          <cell r="O352">
            <v>3</v>
          </cell>
          <cell r="P352">
            <v>1.1000000000000001</v>
          </cell>
          <cell r="Q352" t="str">
            <v>пластик</v>
          </cell>
          <cell r="U352" t="str">
            <v>-</v>
          </cell>
          <cell r="V352" t="str">
            <v>-</v>
          </cell>
          <cell r="W352" t="str">
            <v>-</v>
          </cell>
          <cell r="AA352" t="str">
            <v>пластик</v>
          </cell>
          <cell r="AB352">
            <v>1</v>
          </cell>
          <cell r="AC352">
            <v>1</v>
          </cell>
          <cell r="AD352" t="str">
            <v>металлическая сетка АО "РЭС-Сервис"</v>
          </cell>
          <cell r="AH352" t="str">
            <v>СП МКД</v>
          </cell>
          <cell r="AL352" t="str">
            <v>МКД ул.Комсомольская 28, Энгельса 15</v>
          </cell>
        </row>
        <row r="353">
          <cell r="B353">
            <v>327</v>
          </cell>
          <cell r="C353"/>
          <cell r="D353">
            <v>44900</v>
          </cell>
          <cell r="E353"/>
          <cell r="F353" t="str">
            <v>в рамках проведения инвентаризации 2022 года
не установлен</v>
          </cell>
          <cell r="G353"/>
          <cell r="H353"/>
          <cell r="I353" t="str">
            <v>в рамках инвентаризации 2022 года
не определена</v>
          </cell>
          <cell r="J353"/>
          <cell r="K353"/>
          <cell r="L353"/>
          <cell r="M353"/>
          <cell r="N353"/>
          <cell r="O353"/>
          <cell r="P353"/>
          <cell r="Q353"/>
          <cell r="U353"/>
          <cell r="V353"/>
          <cell r="W353"/>
          <cell r="AA353" t="str">
            <v>бумажные отходы</v>
          </cell>
          <cell r="AB353">
            <v>1</v>
          </cell>
          <cell r="AC353">
            <v>0.75</v>
          </cell>
          <cell r="AD353" t="str">
            <v>контейнер ООО "Экобаланс"</v>
          </cell>
          <cell r="AH353"/>
          <cell r="AL353"/>
        </row>
        <row r="354">
          <cell r="B354">
            <v>328</v>
          </cell>
          <cell r="C354" t="str">
            <v>ранее существовавшая до 01.01.2019</v>
          </cell>
          <cell r="D354">
            <v>44900</v>
          </cell>
          <cell r="E354" t="str">
            <v xml:space="preserve">Дзержинского 18 </v>
          </cell>
          <cell r="F354" t="str">
            <v>в рамках проведения инвентаризации 2022 года
не установлен</v>
          </cell>
          <cell r="G354" t="str">
            <v>61.006852</v>
          </cell>
          <cell r="H354" t="str">
            <v>69.021898</v>
          </cell>
          <cell r="I354" t="str">
            <v>в рамках инвентаризации 2022 года
не определена</v>
          </cell>
          <cell r="J354" t="str">
            <v>открытый</v>
          </cell>
          <cell r="K354" t="str">
            <v>бетонная плита</v>
          </cell>
          <cell r="L354">
            <v>12</v>
          </cell>
          <cell r="M354" t="str">
            <v>есть</v>
          </cell>
          <cell r="N354" t="str">
            <v>есть</v>
          </cell>
          <cell r="O354">
            <v>1</v>
          </cell>
          <cell r="P354">
            <v>1.1000000000000001</v>
          </cell>
          <cell r="Q354" t="str">
            <v>металл</v>
          </cell>
          <cell r="U354" t="str">
            <v>-</v>
          </cell>
          <cell r="V354" t="str">
            <v>-</v>
          </cell>
          <cell r="W354" t="str">
            <v>-</v>
          </cell>
          <cell r="AA354" t="str">
            <v>-</v>
          </cell>
          <cell r="AB354" t="str">
            <v>-</v>
          </cell>
          <cell r="AC354" t="str">
            <v>-</v>
          </cell>
          <cell r="AD354" t="str">
            <v>-</v>
          </cell>
          <cell r="AH354" t="str">
            <v>СП МКД</v>
          </cell>
          <cell r="AL354" t="str">
            <v>МКД ул.Дзержинского, 18</v>
          </cell>
        </row>
        <row r="355">
          <cell r="B355">
            <v>329</v>
          </cell>
          <cell r="C355" t="str">
            <v>ранее существовавшая до 01.01.2019</v>
          </cell>
          <cell r="D355">
            <v>44900</v>
          </cell>
          <cell r="E355" t="str">
            <v>Ленина 85</v>
          </cell>
          <cell r="F355" t="str">
            <v>в рамках проведения инвентаризации 2022 года
не установлен</v>
          </cell>
          <cell r="G355" t="str">
            <v>61.007300</v>
          </cell>
          <cell r="H355" t="str">
            <v>69.036150</v>
          </cell>
          <cell r="I355" t="str">
            <v>в рамках инвентаризации 2022 года
не определена</v>
          </cell>
          <cell r="J355" t="str">
            <v>открытый</v>
          </cell>
          <cell r="K355" t="str">
            <v>бетонная плита</v>
          </cell>
          <cell r="L355">
            <v>6</v>
          </cell>
          <cell r="M355" t="str">
            <v>есть</v>
          </cell>
          <cell r="N355" t="str">
            <v>есть</v>
          </cell>
          <cell r="O355">
            <v>2</v>
          </cell>
          <cell r="P355">
            <v>1.1000000000000001</v>
          </cell>
          <cell r="Q355" t="str">
            <v>пластик</v>
          </cell>
          <cell r="U355">
            <v>1</v>
          </cell>
          <cell r="V355">
            <v>4</v>
          </cell>
          <cell r="W355" t="str">
            <v>отсек</v>
          </cell>
          <cell r="AA355" t="str">
            <v>пластик</v>
          </cell>
          <cell r="AB355">
            <v>1</v>
          </cell>
          <cell r="AC355">
            <v>1</v>
          </cell>
          <cell r="AD355" t="str">
            <v>металлическая сетка АО "РЭС-Сервис"</v>
          </cell>
          <cell r="AH355" t="str">
            <v>МО - Администрация города Ханты-Мансийска</v>
          </cell>
          <cell r="AL355" t="str">
            <v>МКД ул.Ленина 85,87</v>
          </cell>
        </row>
        <row r="356">
          <cell r="B356">
            <v>330</v>
          </cell>
          <cell r="C356" t="str">
            <v>ранее существовавшая до 01.01.2019</v>
          </cell>
          <cell r="D356">
            <v>44900</v>
          </cell>
          <cell r="E356" t="str">
            <v>Ленина 76</v>
          </cell>
          <cell r="F356" t="str">
            <v>в рамках проведения инвентаризации 2022 года
не установлен</v>
          </cell>
          <cell r="G356" t="str">
            <v>61.007931</v>
          </cell>
          <cell r="H356" t="str">
            <v>69.037320</v>
          </cell>
          <cell r="I356" t="str">
            <v>в рамках инвентаризации 2022 года
не определена</v>
          </cell>
          <cell r="J356" t="str">
            <v>открытый</v>
          </cell>
          <cell r="K356" t="str">
            <v>бетонная плита</v>
          </cell>
          <cell r="L356">
            <v>6</v>
          </cell>
          <cell r="M356" t="str">
            <v>отсутсвует</v>
          </cell>
          <cell r="N356" t="str">
            <v>есть</v>
          </cell>
          <cell r="O356">
            <v>2</v>
          </cell>
          <cell r="P356">
            <v>1.1000000000000001</v>
          </cell>
          <cell r="Q356" t="str">
            <v>пластик</v>
          </cell>
          <cell r="U356" t="str">
            <v>-</v>
          </cell>
          <cell r="V356" t="str">
            <v>-</v>
          </cell>
          <cell r="W356" t="str">
            <v>-</v>
          </cell>
          <cell r="AA356" t="str">
            <v>-</v>
          </cell>
          <cell r="AB356" t="str">
            <v>-</v>
          </cell>
          <cell r="AC356" t="str">
            <v>-</v>
          </cell>
          <cell r="AD356" t="str">
            <v>-</v>
          </cell>
          <cell r="AH356" t="str">
            <v>СП МКД</v>
          </cell>
          <cell r="AL356" t="str">
            <v>МКД ул. Ленина 76,78, Крупской 9,11,15</v>
          </cell>
        </row>
        <row r="357">
          <cell r="B357">
            <v>331</v>
          </cell>
          <cell r="C357" t="str">
            <v>ранее существовавшая до 01.01.2019</v>
          </cell>
          <cell r="D357">
            <v>44900</v>
          </cell>
          <cell r="E357" t="str">
            <v>Чкалова 53</v>
          </cell>
          <cell r="F357" t="str">
            <v>в рамках проведения инвентаризации 2022 года
не установлен</v>
          </cell>
          <cell r="G357" t="str">
            <v>61.007523</v>
          </cell>
          <cell r="H357" t="str">
            <v>69.039378</v>
          </cell>
          <cell r="I357" t="str">
            <v>в рамках инвентаризации 2022 года
не определена</v>
          </cell>
          <cell r="J357" t="str">
            <v>открытый</v>
          </cell>
          <cell r="K357" t="str">
            <v>бетонная плита</v>
          </cell>
          <cell r="L357">
            <v>6</v>
          </cell>
          <cell r="M357" t="str">
            <v>отсутсвует</v>
          </cell>
          <cell r="N357" t="str">
            <v>есть</v>
          </cell>
          <cell r="O357">
            <v>2</v>
          </cell>
          <cell r="P357">
            <v>1.1000000000000001</v>
          </cell>
          <cell r="Q357" t="str">
            <v>пластик</v>
          </cell>
          <cell r="U357">
            <v>1</v>
          </cell>
          <cell r="V357">
            <v>4</v>
          </cell>
          <cell r="W357" t="str">
            <v>отсек</v>
          </cell>
          <cell r="AA357" t="str">
            <v>-</v>
          </cell>
          <cell r="AB357" t="str">
            <v>-</v>
          </cell>
          <cell r="AC357" t="str">
            <v>-</v>
          </cell>
          <cell r="AD357" t="str">
            <v>-</v>
          </cell>
          <cell r="AH357" t="str">
            <v>СП МКД</v>
          </cell>
          <cell r="AL357" t="str">
            <v>МКД ул.Чкалова 53</v>
          </cell>
        </row>
        <row r="358">
          <cell r="B358">
            <v>332</v>
          </cell>
          <cell r="C358" t="str">
            <v>ранее существовавшая до 01.01.2019</v>
          </cell>
          <cell r="D358">
            <v>44900</v>
          </cell>
          <cell r="E358" t="str">
            <v>Чкалова 66</v>
          </cell>
          <cell r="F358" t="str">
            <v>в рамках проведения инвентаризации 2022 года
не установлен</v>
          </cell>
          <cell r="G358" t="str">
            <v>61.009022</v>
          </cell>
          <cell r="H358" t="str">
            <v>69.038975</v>
          </cell>
          <cell r="I358" t="str">
            <v>в рамках инвентаризации 2022 года
не определена</v>
          </cell>
          <cell r="J358" t="str">
            <v>открытый</v>
          </cell>
          <cell r="K358" t="str">
            <v>бетонная плита</v>
          </cell>
          <cell r="L358">
            <v>6</v>
          </cell>
          <cell r="M358" t="str">
            <v>есть</v>
          </cell>
          <cell r="N358" t="str">
            <v>есть</v>
          </cell>
          <cell r="O358">
            <v>2</v>
          </cell>
          <cell r="P358">
            <v>1.1000000000000001</v>
          </cell>
          <cell r="Q358" t="str">
            <v>пластик</v>
          </cell>
          <cell r="U358" t="str">
            <v>-</v>
          </cell>
          <cell r="V358" t="str">
            <v>-</v>
          </cell>
          <cell r="W358" t="str">
            <v>-</v>
          </cell>
          <cell r="AA358" t="str">
            <v>-</v>
          </cell>
          <cell r="AB358" t="str">
            <v>-</v>
          </cell>
          <cell r="AC358" t="str">
            <v>-</v>
          </cell>
          <cell r="AD358" t="str">
            <v>-</v>
          </cell>
          <cell r="AH358" t="str">
            <v>СП МКД</v>
          </cell>
          <cell r="AL358" t="str">
            <v xml:space="preserve">МКД ул.Чкалова 66, 64, 68, Ленина 82 </v>
          </cell>
        </row>
        <row r="359">
          <cell r="B359">
            <v>333</v>
          </cell>
          <cell r="C359" t="str">
            <v>ранее существовавшая до 01.01.2019</v>
          </cell>
          <cell r="D359">
            <v>44900</v>
          </cell>
          <cell r="E359" t="str">
            <v>Ленина 106</v>
          </cell>
          <cell r="F359" t="str">
            <v>в рамках проведения инвентаризации 2022 года
не установлен</v>
          </cell>
          <cell r="G359" t="str">
            <v>61.009345</v>
          </cell>
          <cell r="H359" t="str">
            <v>69.045655</v>
          </cell>
          <cell r="I359" t="str">
            <v>в рамках инвентаризации 2022 года
не определена</v>
          </cell>
          <cell r="J359" t="str">
            <v>открытый</v>
          </cell>
          <cell r="K359" t="str">
            <v>бетонная плита</v>
          </cell>
          <cell r="L359">
            <v>6</v>
          </cell>
          <cell r="M359" t="str">
            <v>есть</v>
          </cell>
          <cell r="N359" t="str">
            <v>есть</v>
          </cell>
          <cell r="O359">
            <v>1</v>
          </cell>
          <cell r="P359">
            <v>1.1000000000000001</v>
          </cell>
          <cell r="Q359" t="str">
            <v>пластик</v>
          </cell>
          <cell r="U359" t="str">
            <v>-</v>
          </cell>
          <cell r="V359" t="str">
            <v>-</v>
          </cell>
          <cell r="W359" t="str">
            <v>-</v>
          </cell>
          <cell r="AA359" t="str">
            <v>-</v>
          </cell>
          <cell r="AB359" t="str">
            <v>-</v>
          </cell>
          <cell r="AC359" t="str">
            <v>-</v>
          </cell>
          <cell r="AD359" t="str">
            <v>-</v>
          </cell>
          <cell r="AH359" t="str">
            <v>СП МКД</v>
          </cell>
          <cell r="AL359" t="str">
            <v>МКД ул. Ленина 106, 100</v>
          </cell>
        </row>
        <row r="360">
          <cell r="B360">
            <v>334</v>
          </cell>
          <cell r="C360" t="str">
            <v>ранее существовавшая до 01.01.2019</v>
          </cell>
          <cell r="D360">
            <v>44900</v>
          </cell>
          <cell r="E360" t="str">
            <v>Ленина 92</v>
          </cell>
          <cell r="F360" t="str">
            <v>в рамках проведения инвентаризации 2022 года
не установлен</v>
          </cell>
          <cell r="G360" t="str">
            <v>61.008509</v>
          </cell>
          <cell r="H360" t="str">
            <v>69.041493</v>
          </cell>
          <cell r="I360" t="str">
            <v>в рамках инвентаризации 2022 года
не определена</v>
          </cell>
          <cell r="J360" t="str">
            <v>открытый</v>
          </cell>
          <cell r="K360" t="str">
            <v>контейнер заглубленного типа</v>
          </cell>
          <cell r="L360">
            <v>6</v>
          </cell>
          <cell r="M360" t="str">
            <v>отсутсвует</v>
          </cell>
          <cell r="N360" t="str">
            <v>есть</v>
          </cell>
          <cell r="O360">
            <v>2</v>
          </cell>
          <cell r="P360">
            <v>3</v>
          </cell>
          <cell r="Q360" t="str">
            <v>пластик</v>
          </cell>
          <cell r="U360" t="str">
            <v>-</v>
          </cell>
          <cell r="V360" t="str">
            <v>-</v>
          </cell>
          <cell r="W360" t="str">
            <v>-</v>
          </cell>
          <cell r="AA360" t="str">
            <v>1, 2 класс опасности</v>
          </cell>
          <cell r="AB360">
            <v>1</v>
          </cell>
          <cell r="AC360">
            <v>0.3</v>
          </cell>
          <cell r="AD360" t="str">
            <v>металлический контейнер (3 секции)</v>
          </cell>
          <cell r="AH360" t="str">
            <v>СП МКД</v>
          </cell>
          <cell r="AL360" t="str">
            <v>МКД ул. Ленина 90,90а, Красноармейская 1,5</v>
          </cell>
        </row>
        <row r="361">
          <cell r="B361">
            <v>335</v>
          </cell>
          <cell r="C361" t="str">
            <v>ранее существовавшая до 01.01.2019</v>
          </cell>
          <cell r="D361">
            <v>44900</v>
          </cell>
          <cell r="E361" t="str">
            <v>Ленина 94</v>
          </cell>
          <cell r="F361" t="str">
            <v>в рамках проведения инвентаризации 2022 года
не установлен</v>
          </cell>
          <cell r="G361" t="str">
            <v>61.009037</v>
          </cell>
          <cell r="H361" t="str">
            <v>69.044183</v>
          </cell>
          <cell r="I361" t="str">
            <v>в рамках инвентаризации 2022 года
не определена</v>
          </cell>
          <cell r="J361" t="str">
            <v>открытый</v>
          </cell>
          <cell r="K361" t="str">
            <v>контейнер заглубленного типа</v>
          </cell>
          <cell r="L361">
            <v>6</v>
          </cell>
          <cell r="M361" t="str">
            <v>отсутсвует</v>
          </cell>
          <cell r="N361" t="str">
            <v>есть</v>
          </cell>
          <cell r="O361">
            <v>2</v>
          </cell>
          <cell r="P361">
            <v>3</v>
          </cell>
          <cell r="Q361" t="str">
            <v>пластик</v>
          </cell>
          <cell r="U361" t="str">
            <v>-</v>
          </cell>
          <cell r="V361" t="str">
            <v>-</v>
          </cell>
          <cell r="W361" t="str">
            <v>-</v>
          </cell>
          <cell r="AA361" t="str">
            <v>-</v>
          </cell>
          <cell r="AB361" t="str">
            <v>-</v>
          </cell>
          <cell r="AC361" t="str">
            <v>-</v>
          </cell>
          <cell r="AD361" t="str">
            <v>-</v>
          </cell>
          <cell r="AH361" t="str">
            <v>МО - Администрация города Ханты-Мансийска</v>
          </cell>
          <cell r="AL361" t="str">
            <v xml:space="preserve">МКД ул. Ленина 92, 92а, 94, 96, </v>
          </cell>
        </row>
        <row r="362">
          <cell r="B362">
            <v>336</v>
          </cell>
          <cell r="C362" t="str">
            <v>ранее существовавшая до 01.01.2019</v>
          </cell>
          <cell r="D362">
            <v>44900</v>
          </cell>
          <cell r="E362" t="str">
            <v>Ленина 96</v>
          </cell>
          <cell r="F362" t="str">
            <v>в рамках проведения инвентаризации 2022 года
не установлен</v>
          </cell>
          <cell r="G362" t="str">
            <v>61.009824</v>
          </cell>
          <cell r="H362" t="str">
            <v>69.044953</v>
          </cell>
          <cell r="I362" t="str">
            <v>в рамках инвентаризации 2022 года
не определена</v>
          </cell>
          <cell r="J362" t="str">
            <v>открытый</v>
          </cell>
          <cell r="K362" t="str">
            <v>контейнер заглубленного типа</v>
          </cell>
          <cell r="L362">
            <v>6</v>
          </cell>
          <cell r="M362" t="str">
            <v>отсутсвует</v>
          </cell>
          <cell r="N362" t="str">
            <v>есть</v>
          </cell>
          <cell r="O362">
            <v>1</v>
          </cell>
          <cell r="P362">
            <v>3</v>
          </cell>
          <cell r="Q362" t="str">
            <v>пластик</v>
          </cell>
          <cell r="U362" t="str">
            <v>-</v>
          </cell>
          <cell r="V362" t="str">
            <v>-</v>
          </cell>
          <cell r="W362" t="str">
            <v>-</v>
          </cell>
          <cell r="AA362" t="str">
            <v>-</v>
          </cell>
          <cell r="AB362" t="str">
            <v>-</v>
          </cell>
          <cell r="AC362" t="str">
            <v>-</v>
          </cell>
          <cell r="AD362" t="str">
            <v>-</v>
          </cell>
          <cell r="AH362" t="str">
            <v>МО - Администрация города Ханты-Мансийска</v>
          </cell>
          <cell r="AL362" t="str">
            <v>МКД ул. Ленина 98, 92б, 98а</v>
          </cell>
        </row>
        <row r="363">
          <cell r="B363">
            <v>337</v>
          </cell>
          <cell r="C363" t="str">
            <v>ранее существовавшая до 01.01.2019</v>
          </cell>
          <cell r="D363">
            <v>44900</v>
          </cell>
          <cell r="E363" t="str">
            <v>Пушкина 3</v>
          </cell>
          <cell r="F363" t="str">
            <v>в рамках проведения инвентаризации 2022 года
не установлен</v>
          </cell>
          <cell r="G363" t="str">
            <v>61.002144</v>
          </cell>
          <cell r="H363" t="str">
            <v>69.013722</v>
          </cell>
          <cell r="I363" t="str">
            <v>в рамках инвентаризации 2022 года
не определена</v>
          </cell>
          <cell r="J363" t="str">
            <v>открытый</v>
          </cell>
          <cell r="K363" t="str">
            <v>контейнер заглубленного типа</v>
          </cell>
          <cell r="L363">
            <v>8</v>
          </cell>
          <cell r="M363" t="str">
            <v>отсутсвует</v>
          </cell>
          <cell r="N363" t="str">
            <v>есть</v>
          </cell>
          <cell r="O363">
            <v>2</v>
          </cell>
          <cell r="P363">
            <v>3</v>
          </cell>
          <cell r="Q363" t="str">
            <v>пластик</v>
          </cell>
          <cell r="U363" t="str">
            <v>-</v>
          </cell>
          <cell r="V363" t="str">
            <v>-</v>
          </cell>
          <cell r="W363" t="str">
            <v>-</v>
          </cell>
          <cell r="AA363" t="str">
            <v>пластик</v>
          </cell>
          <cell r="AB363">
            <v>1</v>
          </cell>
          <cell r="AC363">
            <v>1</v>
          </cell>
          <cell r="AD363" t="str">
            <v>металлическая сетка АО "РЭС-Сервис"</v>
          </cell>
          <cell r="AH363" t="str">
            <v>МО - Администрация города Ханты-Мансийска</v>
          </cell>
          <cell r="AL363" t="str">
            <v xml:space="preserve">МКД ул.Пушкина 3, Энгельса 12, Комсомольская 17, Коминтерна 13, </v>
          </cell>
        </row>
        <row r="364">
          <cell r="B364">
            <v>337</v>
          </cell>
          <cell r="C364"/>
          <cell r="D364">
            <v>44900</v>
          </cell>
          <cell r="E364"/>
          <cell r="F364" t="str">
            <v>в рамках проведения инвентаризации 2022 года
не установлен</v>
          </cell>
          <cell r="G364"/>
          <cell r="H364"/>
          <cell r="I364" t="str">
            <v>в рамках инвентаризации 2022 года
не определена</v>
          </cell>
          <cell r="J364"/>
          <cell r="K364"/>
          <cell r="L364"/>
          <cell r="M364"/>
          <cell r="N364"/>
          <cell r="O364">
            <v>2</v>
          </cell>
          <cell r="P364">
            <v>1.1000000000000001</v>
          </cell>
          <cell r="Q364" t="str">
            <v>пластик</v>
          </cell>
          <cell r="U364"/>
          <cell r="V364"/>
          <cell r="W364"/>
          <cell r="AA364" t="str">
            <v>бумажные отходы</v>
          </cell>
          <cell r="AB364">
            <v>1</v>
          </cell>
          <cell r="AC364">
            <v>0.75</v>
          </cell>
          <cell r="AD364" t="str">
            <v>контейнер ООО "Экобаланс"</v>
          </cell>
          <cell r="AH364"/>
          <cell r="AL364"/>
        </row>
        <row r="365">
          <cell r="B365">
            <v>338</v>
          </cell>
          <cell r="C365" t="str">
            <v>ранее существовавшая до 01.01.2019</v>
          </cell>
          <cell r="D365">
            <v>44900</v>
          </cell>
          <cell r="E365" t="str">
            <v>Пионерская 46,48</v>
          </cell>
          <cell r="F365" t="str">
            <v>в рамках проведения инвентаризации 2022 года
не установлен</v>
          </cell>
          <cell r="G365" t="str">
            <v>61.008219</v>
          </cell>
          <cell r="H365" t="str">
            <v>69.015321</v>
          </cell>
          <cell r="I365" t="str">
            <v>в рамках инвентаризации 2022 года
не определена</v>
          </cell>
          <cell r="J365" t="str">
            <v>открытый</v>
          </cell>
          <cell r="K365" t="str">
            <v>контейнер заглубленного типа</v>
          </cell>
          <cell r="L365">
            <v>10</v>
          </cell>
          <cell r="M365" t="str">
            <v>есть</v>
          </cell>
          <cell r="N365" t="str">
            <v>есть</v>
          </cell>
          <cell r="O365">
            <v>2</v>
          </cell>
          <cell r="P365">
            <v>3</v>
          </cell>
          <cell r="Q365" t="str">
            <v>пластик</v>
          </cell>
          <cell r="U365" t="str">
            <v>-</v>
          </cell>
          <cell r="V365" t="str">
            <v>-</v>
          </cell>
          <cell r="W365" t="str">
            <v>-</v>
          </cell>
          <cell r="AA365" t="str">
            <v>пластик</v>
          </cell>
          <cell r="AB365">
            <v>1</v>
          </cell>
          <cell r="AC365">
            <v>1</v>
          </cell>
          <cell r="AD365" t="str">
            <v>металлическая сетка АО "РЭС-Сервис"</v>
          </cell>
          <cell r="AH365" t="str">
            <v>СП МКД</v>
          </cell>
          <cell r="AL365" t="str">
            <v>МКД ул.Пионерская 46, 48</v>
          </cell>
        </row>
        <row r="366">
          <cell r="B366">
            <v>339</v>
          </cell>
          <cell r="C366" t="str">
            <v>ранее существовавшая до 01.01.2019</v>
          </cell>
          <cell r="D366">
            <v>44900</v>
          </cell>
          <cell r="E366" t="str">
            <v>Пионерская 100</v>
          </cell>
          <cell r="F366" t="str">
            <v>в рамках проведения инвентаризации 2022 года
не установлен</v>
          </cell>
          <cell r="G366" t="str">
            <v>61.010754</v>
          </cell>
          <cell r="H366" t="str">
            <v>69.033713</v>
          </cell>
          <cell r="I366" t="str">
            <v>в рамках инвентаризации 2022 года
не определена</v>
          </cell>
          <cell r="J366" t="str">
            <v>открытый</v>
          </cell>
          <cell r="K366" t="str">
            <v>контейнер заглубленного типа</v>
          </cell>
          <cell r="L366">
            <v>8</v>
          </cell>
          <cell r="M366" t="str">
            <v>есть</v>
          </cell>
          <cell r="N366" t="str">
            <v>есть</v>
          </cell>
          <cell r="O366">
            <v>1</v>
          </cell>
          <cell r="P366">
            <v>3</v>
          </cell>
          <cell r="Q366" t="str">
            <v>пластик</v>
          </cell>
          <cell r="U366" t="str">
            <v>-</v>
          </cell>
          <cell r="V366" t="str">
            <v>-</v>
          </cell>
          <cell r="W366" t="str">
            <v>-</v>
          </cell>
          <cell r="AA366" t="str">
            <v>-</v>
          </cell>
          <cell r="AB366" t="str">
            <v>-</v>
          </cell>
          <cell r="AC366" t="str">
            <v>-</v>
          </cell>
          <cell r="AD366" t="str">
            <v>-</v>
          </cell>
          <cell r="AH366" t="str">
            <v>СП МКД</v>
          </cell>
          <cell r="AL366" t="str">
            <v>МКД ул.Пионерская 100</v>
          </cell>
        </row>
        <row r="367">
          <cell r="B367">
            <v>340</v>
          </cell>
          <cell r="C367" t="str">
            <v>ранее существовавшая до 01.01.2019</v>
          </cell>
          <cell r="D367">
            <v>44900</v>
          </cell>
          <cell r="E367" t="str">
            <v>Калинана 34а</v>
          </cell>
          <cell r="F367" t="str">
            <v>в рамках проведения инвентаризации 2022 года
не установлен</v>
          </cell>
          <cell r="G367" t="str">
            <v>61.007021</v>
          </cell>
          <cell r="H367" t="str">
            <v>69.032575</v>
          </cell>
          <cell r="I367" t="str">
            <v>в рамках инвентаризации 2022 года
не определена</v>
          </cell>
          <cell r="J367" t="str">
            <v>открытый</v>
          </cell>
          <cell r="K367" t="str">
            <v>контейнер заглубленного типа</v>
          </cell>
          <cell r="L367">
            <v>8</v>
          </cell>
          <cell r="M367" t="str">
            <v>отсутсвует</v>
          </cell>
          <cell r="N367" t="str">
            <v>отсутсвует</v>
          </cell>
          <cell r="O367">
            <v>1</v>
          </cell>
          <cell r="P367">
            <v>3</v>
          </cell>
          <cell r="Q367" t="str">
            <v>пластик</v>
          </cell>
          <cell r="U367" t="str">
            <v>-</v>
          </cell>
          <cell r="V367" t="str">
            <v>-</v>
          </cell>
          <cell r="W367" t="str">
            <v>-</v>
          </cell>
          <cell r="AA367" t="str">
            <v>-</v>
          </cell>
          <cell r="AB367" t="str">
            <v>-</v>
          </cell>
          <cell r="AC367" t="str">
            <v>-</v>
          </cell>
          <cell r="AD367" t="str">
            <v>-</v>
          </cell>
          <cell r="AH367" t="str">
            <v>СП МКД</v>
          </cell>
          <cell r="AL367" t="str">
            <v>МКД ул.Калинина 34а</v>
          </cell>
        </row>
        <row r="368">
          <cell r="B368">
            <v>341</v>
          </cell>
          <cell r="C368" t="str">
            <v>ранее существовавшая до 01.01.2019</v>
          </cell>
          <cell r="D368">
            <v>44900</v>
          </cell>
          <cell r="E368" t="str">
            <v>Карла Маркса 1</v>
          </cell>
          <cell r="F368" t="str">
            <v>в рамках проведения инвентаризации 2022 года
не установлен</v>
          </cell>
          <cell r="G368" t="str">
            <v>61.002064</v>
          </cell>
          <cell r="H368" t="str">
            <v>69.025202</v>
          </cell>
          <cell r="I368" t="str">
            <v>в рамках инвентаризации 2022 года
не определена</v>
          </cell>
          <cell r="J368" t="str">
            <v>открытый</v>
          </cell>
          <cell r="K368" t="str">
            <v>контейнер заглубленного типа</v>
          </cell>
          <cell r="L368">
            <v>6</v>
          </cell>
          <cell r="M368" t="str">
            <v>отсутсвует</v>
          </cell>
          <cell r="N368" t="str">
            <v>отсутсвует</v>
          </cell>
          <cell r="O368">
            <v>1</v>
          </cell>
          <cell r="P368">
            <v>3</v>
          </cell>
          <cell r="Q368" t="str">
            <v>пластик</v>
          </cell>
          <cell r="U368" t="str">
            <v>-</v>
          </cell>
          <cell r="V368" t="str">
            <v>-</v>
          </cell>
          <cell r="W368" t="str">
            <v>-</v>
          </cell>
          <cell r="AA368" t="str">
            <v>-</v>
          </cell>
          <cell r="AB368" t="str">
            <v>-</v>
          </cell>
          <cell r="AC368" t="str">
            <v>-</v>
          </cell>
          <cell r="AD368" t="str">
            <v>-</v>
          </cell>
          <cell r="AH368" t="str">
            <v>СП МКД</v>
          </cell>
          <cell r="AL368" t="str">
            <v>МКД ул.Карла Маркса 1, 2, 3, 4, 6, 8</v>
          </cell>
        </row>
        <row r="369">
          <cell r="B369">
            <v>342</v>
          </cell>
          <cell r="C369" t="str">
            <v>ранее существовавшая до 01.01.2019</v>
          </cell>
          <cell r="D369">
            <v>44900</v>
          </cell>
          <cell r="E369" t="str">
            <v>ул. Дзержинского 41а</v>
          </cell>
          <cell r="F369" t="str">
            <v>в рамках проведения инвентаризации 2022 года
не установлен</v>
          </cell>
          <cell r="G369" t="str">
            <v>61.013646</v>
          </cell>
          <cell r="H369" t="str">
            <v>69.016267</v>
          </cell>
          <cell r="I369" t="str">
            <v>в рамках инвентаризации 2022 года
не определена</v>
          </cell>
          <cell r="J369" t="str">
            <v>открытый</v>
          </cell>
          <cell r="K369" t="str">
            <v>контейнер заглубленного типа</v>
          </cell>
          <cell r="L369">
            <v>6</v>
          </cell>
          <cell r="M369" t="str">
            <v>отсутсвует</v>
          </cell>
          <cell r="N369" t="str">
            <v>отсутсвует</v>
          </cell>
          <cell r="O369">
            <v>1</v>
          </cell>
          <cell r="P369">
            <v>3</v>
          </cell>
          <cell r="Q369" t="str">
            <v>пластик</v>
          </cell>
          <cell r="U369" t="str">
            <v>-</v>
          </cell>
          <cell r="V369" t="str">
            <v>-</v>
          </cell>
          <cell r="W369" t="str">
            <v>-</v>
          </cell>
          <cell r="AA369" t="str">
            <v>-</v>
          </cell>
          <cell r="AB369" t="str">
            <v>-</v>
          </cell>
          <cell r="AC369" t="str">
            <v>-</v>
          </cell>
          <cell r="AD369" t="str">
            <v>-</v>
          </cell>
          <cell r="AH369" t="str">
            <v>МО - Администрация города Ханты-Мансийска</v>
          </cell>
          <cell r="AL369" t="str">
            <v>МКД  ул.Сагандуковой,1</v>
          </cell>
        </row>
        <row r="370">
          <cell r="B370">
            <v>343</v>
          </cell>
          <cell r="C370"/>
          <cell r="D370">
            <v>44900</v>
          </cell>
          <cell r="E370"/>
          <cell r="F370" t="str">
            <v>в рамках проведения инвентаризации 2022 года
не установлен</v>
          </cell>
          <cell r="G370"/>
          <cell r="H370"/>
          <cell r="I370" t="str">
            <v>в рамках инвентаризации 2022 года
не определена</v>
          </cell>
          <cell r="J370"/>
          <cell r="K370"/>
          <cell r="L370"/>
          <cell r="M370"/>
          <cell r="N370"/>
          <cell r="O370"/>
          <cell r="P370"/>
          <cell r="Q370"/>
          <cell r="U370"/>
          <cell r="V370"/>
          <cell r="W370"/>
          <cell r="AA370"/>
          <cell r="AB370"/>
          <cell r="AC370"/>
          <cell r="AD370"/>
          <cell r="AH370"/>
          <cell r="AL370"/>
        </row>
        <row r="371">
          <cell r="B371">
            <v>344</v>
          </cell>
          <cell r="C371" t="str">
            <v>ранее существовавшая до 01.01.2019</v>
          </cell>
          <cell r="D371">
            <v>44900</v>
          </cell>
          <cell r="E371" t="str">
            <v>Крупской 20</v>
          </cell>
          <cell r="F371" t="str">
            <v>в рамках проведения инвентаризации 2022 года
не установлен</v>
          </cell>
          <cell r="G371" t="str">
            <v>61.010260</v>
          </cell>
          <cell r="H371" t="str">
            <v>69.036467</v>
          </cell>
          <cell r="I371" t="str">
            <v>в рамках инвентаризации 2022 года
не определена</v>
          </cell>
          <cell r="J371" t="str">
            <v>открытый</v>
          </cell>
          <cell r="K371" t="str">
            <v>бетонная плита</v>
          </cell>
          <cell r="L371">
            <v>6</v>
          </cell>
          <cell r="M371" t="str">
            <v>есть</v>
          </cell>
          <cell r="N371" t="str">
            <v>есть</v>
          </cell>
          <cell r="O371">
            <v>2</v>
          </cell>
          <cell r="P371">
            <v>1.1000000000000001</v>
          </cell>
          <cell r="Q371" t="str">
            <v>пластик</v>
          </cell>
          <cell r="U371">
            <v>1</v>
          </cell>
          <cell r="V371">
            <v>4</v>
          </cell>
          <cell r="W371" t="str">
            <v>отсек</v>
          </cell>
          <cell r="AA371" t="str">
            <v>бумажные отходы</v>
          </cell>
          <cell r="AB371">
            <v>1</v>
          </cell>
          <cell r="AC371">
            <v>0.75</v>
          </cell>
          <cell r="AD371" t="str">
            <v>контейнер ООО "Экобаланс"</v>
          </cell>
          <cell r="AH371" t="str">
            <v>МО - Администрация города Ханты-Мансийска</v>
          </cell>
          <cell r="AL371" t="str">
            <v>МКД ул. Крупская 20, Пионерская 107, 111</v>
          </cell>
        </row>
        <row r="372">
          <cell r="B372">
            <v>345</v>
          </cell>
          <cell r="C372" t="str">
            <v>ранее существовавшая до 01.01.2019</v>
          </cell>
          <cell r="D372">
            <v>44900</v>
          </cell>
          <cell r="E372" t="str">
            <v>Рознина 104а</v>
          </cell>
          <cell r="F372" t="str">
            <v>в рамках проведения инвентаризации 2022 года
не установлен</v>
          </cell>
          <cell r="G372" t="str">
            <v>61.012123</v>
          </cell>
          <cell r="H372" t="str">
            <v>69.018609</v>
          </cell>
          <cell r="I372" t="str">
            <v>в рамках инвентаризации 2022 года
не определена</v>
          </cell>
          <cell r="J372" t="str">
            <v>открытый</v>
          </cell>
          <cell r="K372" t="str">
            <v>бетонная плита</v>
          </cell>
          <cell r="L372">
            <v>6</v>
          </cell>
          <cell r="M372" t="str">
            <v>отсуствует</v>
          </cell>
          <cell r="N372" t="str">
            <v>есть</v>
          </cell>
          <cell r="O372">
            <v>2</v>
          </cell>
          <cell r="P372">
            <v>1.1000000000000001</v>
          </cell>
          <cell r="Q372" t="str">
            <v>пластик</v>
          </cell>
          <cell r="U372" t="str">
            <v>-</v>
          </cell>
          <cell r="V372" t="str">
            <v>-</v>
          </cell>
          <cell r="W372" t="str">
            <v>-</v>
          </cell>
          <cell r="AA372" t="str">
            <v>пластик</v>
          </cell>
          <cell r="AB372">
            <v>1</v>
          </cell>
          <cell r="AC372">
            <v>1</v>
          </cell>
          <cell r="AD372" t="str">
            <v>металлическая сетка АО "РЭС-Сервис"</v>
          </cell>
          <cell r="AH372" t="str">
            <v>СП МКД</v>
          </cell>
          <cell r="AL372" t="str">
            <v>МКД ул.Рознина 104а</v>
          </cell>
        </row>
        <row r="373">
          <cell r="B373">
            <v>345</v>
          </cell>
          <cell r="C373"/>
          <cell r="D373">
            <v>44900</v>
          </cell>
          <cell r="E373"/>
          <cell r="F373" t="str">
            <v>в рамках проведения инвентаризации 2022 года
не установлен</v>
          </cell>
          <cell r="G373"/>
          <cell r="H373"/>
          <cell r="I373" t="str">
            <v>в рамках инвентаризации 2022 года
не определена</v>
          </cell>
          <cell r="J373"/>
          <cell r="K373"/>
          <cell r="L373"/>
          <cell r="M373"/>
          <cell r="N373"/>
          <cell r="O373"/>
          <cell r="P373"/>
          <cell r="Q373"/>
          <cell r="U373"/>
          <cell r="V373"/>
          <cell r="W373"/>
          <cell r="AA373" t="str">
            <v>бумажные отходы</v>
          </cell>
          <cell r="AB373">
            <v>1</v>
          </cell>
          <cell r="AC373">
            <v>0.75</v>
          </cell>
          <cell r="AD373" t="str">
            <v>контейнер ООО "Экобаланс"</v>
          </cell>
          <cell r="AH373"/>
          <cell r="AL373"/>
        </row>
        <row r="374">
          <cell r="B374">
            <v>346</v>
          </cell>
          <cell r="C374" t="str">
            <v>ранее существовавшая до 01.01.2019</v>
          </cell>
          <cell r="D374">
            <v>44900</v>
          </cell>
          <cell r="E374" t="str">
            <v>Энгельса 16-Коминтерна 17</v>
          </cell>
          <cell r="F374" t="str">
            <v>в рамках проведения инвентаризации 2022 года
не установлен</v>
          </cell>
          <cell r="G374" t="str">
            <v>61.003950</v>
          </cell>
          <cell r="H374" t="str">
            <v>69.010855</v>
          </cell>
          <cell r="I374" t="str">
            <v>в рамках инвентаризации 2022 года
не определена</v>
          </cell>
          <cell r="J374" t="str">
            <v>открытый</v>
          </cell>
          <cell r="K374" t="str">
            <v>бетонная плита</v>
          </cell>
          <cell r="L374">
            <v>6</v>
          </cell>
          <cell r="M374" t="str">
            <v>отсуствует</v>
          </cell>
          <cell r="N374" t="str">
            <v>есть</v>
          </cell>
          <cell r="O374">
            <v>2</v>
          </cell>
          <cell r="P374">
            <v>1.1000000000000001</v>
          </cell>
          <cell r="Q374" t="str">
            <v>пластик</v>
          </cell>
          <cell r="U374" t="str">
            <v>-</v>
          </cell>
          <cell r="V374" t="str">
            <v>-</v>
          </cell>
          <cell r="W374" t="str">
            <v>-</v>
          </cell>
          <cell r="AA374" t="str">
            <v>бумажные отходы</v>
          </cell>
          <cell r="AB374">
            <v>1</v>
          </cell>
          <cell r="AC374">
            <v>0.75</v>
          </cell>
          <cell r="AD374" t="str">
            <v>контейнер ООО "Экобаланс"</v>
          </cell>
          <cell r="AH374" t="str">
            <v xml:space="preserve"> СП МКД</v>
          </cell>
          <cell r="AL374" t="str">
            <v>МКД ул.Энгельса 16, ул. Коминтерна 17</v>
          </cell>
        </row>
        <row r="375">
          <cell r="B375">
            <v>347</v>
          </cell>
          <cell r="C375" t="str">
            <v>ранее существовавшая до 01.01.2019</v>
          </cell>
          <cell r="D375">
            <v>44900</v>
          </cell>
          <cell r="E375" t="str">
            <v>Пионерская 22</v>
          </cell>
          <cell r="F375" t="str">
            <v>в рамках проведения инвентаризации 2022 года
не установлен</v>
          </cell>
          <cell r="G375" t="str">
            <v>61.005185</v>
          </cell>
          <cell r="H375" t="str">
            <v>69.009759</v>
          </cell>
          <cell r="I375" t="str">
            <v>в рамках инвентаризации 2022 года
не определена</v>
          </cell>
          <cell r="J375" t="str">
            <v>открытый</v>
          </cell>
          <cell r="K375" t="str">
            <v>бетонная плита</v>
          </cell>
          <cell r="L375">
            <v>8</v>
          </cell>
          <cell r="M375" t="str">
            <v>есть</v>
          </cell>
          <cell r="N375" t="str">
            <v>есть</v>
          </cell>
          <cell r="O375">
            <v>1</v>
          </cell>
          <cell r="P375">
            <v>1.1000000000000001</v>
          </cell>
          <cell r="Q375" t="str">
            <v>металл</v>
          </cell>
          <cell r="U375" t="str">
            <v>-</v>
          </cell>
          <cell r="V375" t="str">
            <v>-</v>
          </cell>
          <cell r="W375" t="str">
            <v>-</v>
          </cell>
          <cell r="AA375" t="str">
            <v>-</v>
          </cell>
          <cell r="AB375" t="str">
            <v>-</v>
          </cell>
          <cell r="AC375" t="str">
            <v>-</v>
          </cell>
          <cell r="AD375" t="str">
            <v>-</v>
          </cell>
          <cell r="AH375" t="str">
            <v>СП МКД</v>
          </cell>
          <cell r="AL375" t="str">
            <v>МКД ул. Пионерская 22</v>
          </cell>
        </row>
        <row r="376">
          <cell r="B376">
            <v>348</v>
          </cell>
          <cell r="C376" t="str">
            <v>ранее существовавшая до 01.01.2019</v>
          </cell>
          <cell r="D376">
            <v>44900</v>
          </cell>
          <cell r="E376" t="str">
            <v>Светлая 67</v>
          </cell>
          <cell r="F376" t="str">
            <v>в рамках проведения инвентаризации 2022 года
не установлен</v>
          </cell>
          <cell r="G376" t="str">
            <v>61.012525</v>
          </cell>
          <cell r="H376" t="str">
            <v>69.043525</v>
          </cell>
          <cell r="I376" t="str">
            <v>в рамках инвентаризации 2022 года
не определена</v>
          </cell>
          <cell r="J376" t="str">
            <v>открытый</v>
          </cell>
          <cell r="K376" t="str">
            <v>бетонная плита</v>
          </cell>
          <cell r="L376">
            <v>12</v>
          </cell>
          <cell r="M376" t="str">
            <v>есть</v>
          </cell>
          <cell r="N376" t="str">
            <v>есть</v>
          </cell>
          <cell r="O376">
            <v>5</v>
          </cell>
          <cell r="P376">
            <v>0.75</v>
          </cell>
          <cell r="Q376" t="str">
            <v>металл</v>
          </cell>
          <cell r="U376" t="str">
            <v>-</v>
          </cell>
          <cell r="V376" t="str">
            <v>-</v>
          </cell>
          <cell r="W376" t="str">
            <v>-</v>
          </cell>
          <cell r="AA376" t="str">
            <v>пластик</v>
          </cell>
          <cell r="AB376">
            <v>1</v>
          </cell>
          <cell r="AC376">
            <v>1</v>
          </cell>
          <cell r="AD376" t="str">
            <v>металлическая сетка АО "РЭС-Сервис"</v>
          </cell>
          <cell r="AH376" t="str">
            <v>СП МКД</v>
          </cell>
          <cell r="AL376" t="str">
            <v>МКД ул. Светлая 67</v>
          </cell>
        </row>
        <row r="377">
          <cell r="B377">
            <v>348</v>
          </cell>
          <cell r="C377"/>
          <cell r="D377">
            <v>44900</v>
          </cell>
          <cell r="E377"/>
          <cell r="F377" t="str">
            <v>в рамках проведения инвентаризации 2022 года
не установлен</v>
          </cell>
          <cell r="G377"/>
          <cell r="H377"/>
          <cell r="I377" t="str">
            <v>в рамках инвентаризации 2022 года
не определена</v>
          </cell>
          <cell r="J377"/>
          <cell r="K377"/>
          <cell r="L377"/>
          <cell r="M377"/>
          <cell r="N377"/>
          <cell r="O377"/>
          <cell r="P377"/>
          <cell r="Q377"/>
          <cell r="U377"/>
          <cell r="V377"/>
          <cell r="W377"/>
          <cell r="AA377" t="str">
            <v>бумажные отходы</v>
          </cell>
          <cell r="AB377">
            <v>1</v>
          </cell>
          <cell r="AC377">
            <v>0.75</v>
          </cell>
          <cell r="AD377" t="str">
            <v>контейнер ООО "Экобаланс"</v>
          </cell>
          <cell r="AH377"/>
          <cell r="AL377"/>
        </row>
        <row r="378">
          <cell r="B378">
            <v>349</v>
          </cell>
          <cell r="C378" t="str">
            <v>ранее существовавшая до 01.01.2019</v>
          </cell>
          <cell r="D378">
            <v>44900</v>
          </cell>
          <cell r="E378" t="str">
            <v>Светлая 59</v>
          </cell>
          <cell r="F378" t="str">
            <v>в рамках проведения инвентаризации 2022 года
не установлен</v>
          </cell>
          <cell r="G378" t="str">
            <v>61.013754</v>
          </cell>
          <cell r="H378" t="str">
            <v>69.041595</v>
          </cell>
          <cell r="I378" t="str">
            <v>в рамках инвентаризации 2022 года
не определена</v>
          </cell>
          <cell r="J378" t="str">
            <v>открытый</v>
          </cell>
          <cell r="K378" t="str">
            <v>бетонная плита</v>
          </cell>
          <cell r="L378">
            <v>6</v>
          </cell>
          <cell r="M378" t="str">
            <v>есть</v>
          </cell>
          <cell r="N378" t="str">
            <v>есть</v>
          </cell>
          <cell r="O378">
            <v>2</v>
          </cell>
          <cell r="P378">
            <v>0.75</v>
          </cell>
          <cell r="Q378" t="str">
            <v>металл</v>
          </cell>
          <cell r="U378" t="str">
            <v>-</v>
          </cell>
          <cell r="V378" t="str">
            <v>-</v>
          </cell>
          <cell r="W378" t="str">
            <v>-</v>
          </cell>
          <cell r="AA378" t="str">
            <v>-</v>
          </cell>
          <cell r="AB378" t="str">
            <v>-</v>
          </cell>
          <cell r="AC378" t="str">
            <v>-</v>
          </cell>
          <cell r="AD378" t="str">
            <v>-</v>
          </cell>
          <cell r="AH378" t="str">
            <v>СП МКД</v>
          </cell>
          <cell r="AL378" t="str">
            <v>МКД ул. Светлая 53, 55, 57, 59, 61, 63</v>
          </cell>
        </row>
        <row r="379">
          <cell r="B379">
            <v>350</v>
          </cell>
          <cell r="C379" t="str">
            <v>ранее существовавшая до 01.01.2019</v>
          </cell>
          <cell r="D379">
            <v>44900</v>
          </cell>
          <cell r="E379" t="str">
            <v>Карла Маркса 28</v>
          </cell>
          <cell r="F379" t="str">
            <v>в рамках проведения инвентаризации 2022 года
не установлен</v>
          </cell>
          <cell r="G379" t="str">
            <v>61.006841</v>
          </cell>
          <cell r="H379" t="str">
            <v>69.013339</v>
          </cell>
          <cell r="I379" t="str">
            <v>в рамках инвентаризации 2022 года
не определена</v>
          </cell>
          <cell r="J379" t="str">
            <v>открытый</v>
          </cell>
          <cell r="K379" t="str">
            <v>бетонная плита</v>
          </cell>
          <cell r="L379">
            <v>6</v>
          </cell>
          <cell r="M379" t="str">
            <v>отсуствует</v>
          </cell>
          <cell r="N379" t="str">
            <v>есть</v>
          </cell>
          <cell r="O379">
            <v>2</v>
          </cell>
          <cell r="P379">
            <v>1.1000000000000001</v>
          </cell>
          <cell r="Q379" t="str">
            <v>пластик</v>
          </cell>
          <cell r="U379" t="str">
            <v>-</v>
          </cell>
          <cell r="V379" t="str">
            <v>-</v>
          </cell>
          <cell r="W379" t="str">
            <v>-</v>
          </cell>
          <cell r="AA379" t="str">
            <v>пластик</v>
          </cell>
          <cell r="AB379">
            <v>1</v>
          </cell>
          <cell r="AC379">
            <v>1.5</v>
          </cell>
          <cell r="AD379" t="str">
            <v>металлическая сетка ООО "Экобаланс"</v>
          </cell>
          <cell r="AH379" t="str">
            <v>СП МКД</v>
          </cell>
          <cell r="AL379" t="str">
            <v>МКД ул. Карла Маркса 28</v>
          </cell>
        </row>
        <row r="380">
          <cell r="B380">
            <v>351</v>
          </cell>
          <cell r="C380" t="str">
            <v>ранее существовавшая до 01.01.2019</v>
          </cell>
          <cell r="D380">
            <v>44900</v>
          </cell>
          <cell r="E380" t="str">
            <v>Энгельса 3</v>
          </cell>
          <cell r="F380" t="str">
            <v>в рамках проведения инвентаризации 2022 года
не установлен</v>
          </cell>
          <cell r="G380" t="str">
            <v>61.004353</v>
          </cell>
          <cell r="H380" t="str">
            <v>69.014208</v>
          </cell>
          <cell r="I380" t="str">
            <v>в рамках инвентаризации 2022 года
не определена</v>
          </cell>
          <cell r="J380" t="str">
            <v>открытый</v>
          </cell>
          <cell r="K380" t="str">
            <v>бетонная плита</v>
          </cell>
          <cell r="L380">
            <v>12</v>
          </cell>
          <cell r="M380" t="str">
            <v>отсуствует</v>
          </cell>
          <cell r="N380" t="str">
            <v>есть</v>
          </cell>
          <cell r="O380">
            <v>3</v>
          </cell>
          <cell r="P380">
            <v>1.1000000000000001</v>
          </cell>
          <cell r="Q380" t="str">
            <v>пластик</v>
          </cell>
          <cell r="U380" t="str">
            <v>-</v>
          </cell>
          <cell r="V380" t="str">
            <v>-</v>
          </cell>
          <cell r="W380" t="str">
            <v>-</v>
          </cell>
          <cell r="AA380" t="str">
            <v>пластик</v>
          </cell>
          <cell r="AB380">
            <v>1</v>
          </cell>
          <cell r="AC380">
            <v>1</v>
          </cell>
          <cell r="AD380" t="str">
            <v>металлическая сетка АО "РЭС-Сервис"</v>
          </cell>
          <cell r="AH380" t="str">
            <v>СП МКД</v>
          </cell>
          <cell r="AL380" t="str">
            <v>МКД ул. Энгельса 3</v>
          </cell>
        </row>
        <row r="381">
          <cell r="B381">
            <v>351</v>
          </cell>
          <cell r="C381"/>
          <cell r="D381">
            <v>44900</v>
          </cell>
          <cell r="E381"/>
          <cell r="F381" t="str">
            <v>в рамках проведения инвентаризации 2022 года
не установлен</v>
          </cell>
          <cell r="G381"/>
          <cell r="H381"/>
          <cell r="I381" t="str">
            <v>в рамках инвентаризации 2022 года
не определена</v>
          </cell>
          <cell r="J381"/>
          <cell r="K381"/>
          <cell r="L381"/>
          <cell r="M381"/>
          <cell r="N381"/>
          <cell r="O381"/>
          <cell r="P381"/>
          <cell r="Q381"/>
          <cell r="U381"/>
          <cell r="V381"/>
          <cell r="W381"/>
          <cell r="AA381" t="str">
            <v>бумажные отходы</v>
          </cell>
          <cell r="AB381">
            <v>1</v>
          </cell>
          <cell r="AC381">
            <v>0.75</v>
          </cell>
          <cell r="AD381" t="str">
            <v>контейнер ООО "Экобаланс"</v>
          </cell>
          <cell r="AH381"/>
          <cell r="AL381"/>
        </row>
        <row r="382">
          <cell r="B382">
            <v>352</v>
          </cell>
          <cell r="C382" t="str">
            <v>ранее существовавшая до 01.01.2019</v>
          </cell>
          <cell r="D382">
            <v>44900</v>
          </cell>
          <cell r="E382" t="str">
            <v>Пионерская 28</v>
          </cell>
          <cell r="F382" t="str">
            <v>в рамках проведения инвентаризации 2022 года
не установлен</v>
          </cell>
          <cell r="G382" t="str">
            <v>61.006374</v>
          </cell>
          <cell r="H382" t="str">
            <v>69.011883</v>
          </cell>
          <cell r="I382" t="str">
            <v>в рамках инвентаризации 2022 года
не определена</v>
          </cell>
          <cell r="J382" t="str">
            <v>открытый</v>
          </cell>
          <cell r="K382" t="str">
            <v>асфальт</v>
          </cell>
          <cell r="L382">
            <v>10</v>
          </cell>
          <cell r="M382" t="str">
            <v>отсуствует</v>
          </cell>
          <cell r="N382" t="str">
            <v>есть</v>
          </cell>
          <cell r="O382">
            <v>3</v>
          </cell>
          <cell r="P382">
            <v>1.1000000000000001</v>
          </cell>
          <cell r="Q382" t="str">
            <v>пластик</v>
          </cell>
          <cell r="U382" t="str">
            <v>-</v>
          </cell>
          <cell r="V382" t="str">
            <v>-</v>
          </cell>
          <cell r="W382" t="str">
            <v>-</v>
          </cell>
          <cell r="AA382" t="str">
            <v>-</v>
          </cell>
          <cell r="AB382" t="str">
            <v>-</v>
          </cell>
          <cell r="AC382" t="str">
            <v>-</v>
          </cell>
          <cell r="AD382" t="str">
            <v>-</v>
          </cell>
          <cell r="AH382" t="str">
            <v>СП МКД</v>
          </cell>
          <cell r="AL382" t="str">
            <v>МКД ул. Пионерская 28</v>
          </cell>
        </row>
        <row r="383">
          <cell r="B383">
            <v>353</v>
          </cell>
          <cell r="C383" t="str">
            <v>ранее существовавшая до 01.01.2019</v>
          </cell>
          <cell r="D383">
            <v>44900</v>
          </cell>
          <cell r="E383" t="str">
            <v>Коминтерна 6</v>
          </cell>
          <cell r="F383" t="str">
            <v>в рамках проведения инвентаризации 2022 года
не установлен</v>
          </cell>
          <cell r="G383" t="str">
            <v>61.001582</v>
          </cell>
          <cell r="H383" t="str">
            <v>69.015938</v>
          </cell>
          <cell r="I383" t="str">
            <v>в рамках инвентаризации 2022 года
не определена</v>
          </cell>
          <cell r="J383" t="str">
            <v>открытый</v>
          </cell>
          <cell r="K383" t="str">
            <v>бетонная плита</v>
          </cell>
          <cell r="L383">
            <v>4</v>
          </cell>
          <cell r="M383" t="str">
            <v>отсуствует</v>
          </cell>
          <cell r="N383" t="str">
            <v>отсутсвует</v>
          </cell>
          <cell r="O383">
            <v>1</v>
          </cell>
          <cell r="P383">
            <v>0.75</v>
          </cell>
          <cell r="Q383" t="str">
            <v>металл</v>
          </cell>
          <cell r="U383" t="str">
            <v>-</v>
          </cell>
          <cell r="V383" t="str">
            <v>-</v>
          </cell>
          <cell r="W383" t="str">
            <v>-</v>
          </cell>
          <cell r="AA383" t="str">
            <v>-</v>
          </cell>
          <cell r="AB383" t="str">
            <v>-</v>
          </cell>
          <cell r="AC383" t="str">
            <v>-</v>
          </cell>
          <cell r="AD383" t="str">
            <v>-</v>
          </cell>
          <cell r="AH383" t="str">
            <v>СП МКД</v>
          </cell>
          <cell r="AL383" t="str">
            <v>МКД ул. Коминтерна 6</v>
          </cell>
        </row>
        <row r="384">
          <cell r="B384">
            <v>354</v>
          </cell>
          <cell r="C384" t="str">
            <v>ранее существовавшая до 01.01.2019</v>
          </cell>
          <cell r="D384">
            <v>44900</v>
          </cell>
          <cell r="E384" t="str">
            <v>Гагарина 58а</v>
          </cell>
          <cell r="F384" t="str">
            <v>в рамках проведения инвентаризации 2022 года
не установлен</v>
          </cell>
          <cell r="G384" t="str">
            <v>60.994533</v>
          </cell>
          <cell r="H384" t="str">
            <v>69.022234</v>
          </cell>
          <cell r="I384" t="str">
            <v>в рамках инвентаризации 2022 года
не определена</v>
          </cell>
          <cell r="J384" t="str">
            <v>открытый</v>
          </cell>
          <cell r="K384" t="str">
            <v>бетонная плита</v>
          </cell>
          <cell r="L384">
            <v>12</v>
          </cell>
          <cell r="M384" t="str">
            <v>есть</v>
          </cell>
          <cell r="N384" t="str">
            <v>есть</v>
          </cell>
          <cell r="O384">
            <v>2</v>
          </cell>
          <cell r="P384">
            <v>1.1000000000000001</v>
          </cell>
          <cell r="Q384" t="str">
            <v>пластик</v>
          </cell>
          <cell r="U384">
            <v>1</v>
          </cell>
          <cell r="V384">
            <v>4</v>
          </cell>
          <cell r="W384" t="str">
            <v>отсек</v>
          </cell>
          <cell r="AA384" t="str">
            <v>пластик</v>
          </cell>
          <cell r="AB384">
            <v>1</v>
          </cell>
          <cell r="AC384">
            <v>1</v>
          </cell>
          <cell r="AD384" t="str">
            <v>металлическая сетка АО "РЭС-Сервис"</v>
          </cell>
          <cell r="AH384" t="str">
            <v>МО - Администрация города Ханты-Мансийска</v>
          </cell>
          <cell r="AL384" t="str">
            <v>МКД ул. Гагарина 58а, 70</v>
          </cell>
        </row>
        <row r="385">
          <cell r="B385">
            <v>355</v>
          </cell>
          <cell r="C385"/>
          <cell r="D385">
            <v>44900</v>
          </cell>
          <cell r="E385"/>
          <cell r="F385" t="str">
            <v>в рамках проведения инвентаризации 2022 года
не установлен</v>
          </cell>
          <cell r="G385"/>
          <cell r="H385"/>
          <cell r="I385" t="str">
            <v>в рамках инвентаризации 2022 года
не определена</v>
          </cell>
          <cell r="J385"/>
          <cell r="K385"/>
          <cell r="L385"/>
          <cell r="M385"/>
          <cell r="N385"/>
          <cell r="O385"/>
          <cell r="P385"/>
          <cell r="Q385"/>
          <cell r="U385"/>
          <cell r="V385"/>
          <cell r="W385"/>
          <cell r="AA385"/>
          <cell r="AB385"/>
          <cell r="AC385"/>
          <cell r="AD385"/>
          <cell r="AH385"/>
          <cell r="AL385"/>
        </row>
        <row r="386">
          <cell r="B386">
            <v>356</v>
          </cell>
          <cell r="C386" t="str">
            <v>ранее существовавшая до 01.01.2019</v>
          </cell>
          <cell r="D386">
            <v>44900</v>
          </cell>
          <cell r="E386" t="str">
            <v>Гагарина 130</v>
          </cell>
          <cell r="F386" t="str">
            <v>в рамках проведения инвентаризации 2022 года
не установлен</v>
          </cell>
          <cell r="G386" t="str">
            <v>60.987035</v>
          </cell>
          <cell r="H386" t="str">
            <v>69.033068</v>
          </cell>
          <cell r="I386" t="str">
            <v>в рамках инвентаризации 2022 года
не определена</v>
          </cell>
          <cell r="J386" t="str">
            <v>открытый</v>
          </cell>
          <cell r="K386" t="str">
            <v>бетонная плита</v>
          </cell>
          <cell r="L386">
            <v>6</v>
          </cell>
          <cell r="M386" t="str">
            <v>есть</v>
          </cell>
          <cell r="N386" t="str">
            <v>есть</v>
          </cell>
          <cell r="O386">
            <v>3</v>
          </cell>
          <cell r="P386">
            <v>1.1000000000000001</v>
          </cell>
          <cell r="Q386" t="str">
            <v>пластик</v>
          </cell>
          <cell r="U386" t="str">
            <v>-</v>
          </cell>
          <cell r="V386" t="str">
            <v>-</v>
          </cell>
          <cell r="W386" t="str">
            <v>-</v>
          </cell>
          <cell r="AA386" t="str">
            <v>пластик</v>
          </cell>
          <cell r="AB386">
            <v>1</v>
          </cell>
          <cell r="AC386">
            <v>1</v>
          </cell>
          <cell r="AD386" t="str">
            <v>металлическая сетка АО "РЭС-Сервис"</v>
          </cell>
          <cell r="AH386" t="str">
            <v>СП МКД</v>
          </cell>
          <cell r="AL386" t="str">
            <v>МКД ул. Гагарина 130</v>
          </cell>
        </row>
        <row r="387">
          <cell r="B387">
            <v>357</v>
          </cell>
          <cell r="C387" t="str">
            <v>ранее существовавшая до 01.01.2019</v>
          </cell>
          <cell r="D387">
            <v>44900</v>
          </cell>
          <cell r="E387" t="str">
            <v>Гагарина 132</v>
          </cell>
          <cell r="F387" t="str">
            <v>в рамках проведения инвентаризации 2022 года
не установлен</v>
          </cell>
          <cell r="G387" t="str">
            <v>60.986479</v>
          </cell>
          <cell r="H387" t="str">
            <v>69.034603</v>
          </cell>
          <cell r="I387" t="str">
            <v>в рамках инвентаризации 2022 года
не определена</v>
          </cell>
          <cell r="J387" t="str">
            <v>открытый</v>
          </cell>
          <cell r="K387" t="str">
            <v>бетонная плита</v>
          </cell>
          <cell r="L387">
            <v>12</v>
          </cell>
          <cell r="M387" t="str">
            <v>есть</v>
          </cell>
          <cell r="N387" t="str">
            <v>есть</v>
          </cell>
          <cell r="O387">
            <v>2</v>
          </cell>
          <cell r="P387">
            <v>1.1000000000000001</v>
          </cell>
          <cell r="Q387" t="str">
            <v>пластик</v>
          </cell>
          <cell r="U387" t="str">
            <v>-</v>
          </cell>
          <cell r="V387" t="str">
            <v>-</v>
          </cell>
          <cell r="W387" t="str">
            <v>-</v>
          </cell>
          <cell r="AA387" t="str">
            <v>пластик + бумажные отходы</v>
          </cell>
          <cell r="AB387">
            <v>1</v>
          </cell>
          <cell r="AC387">
            <v>3</v>
          </cell>
          <cell r="AD387" t="str">
            <v>универсальный контейнер ООО "Экобаланс"</v>
          </cell>
          <cell r="AH387" t="str">
            <v>СП МКД</v>
          </cell>
          <cell r="AL387" t="str">
            <v>МКД ул. Гагарина 132, Спортивная 1, 3, 5</v>
          </cell>
        </row>
        <row r="388">
          <cell r="B388">
            <v>358</v>
          </cell>
          <cell r="C388" t="str">
            <v>ранее существовавшая до 01.01.2019</v>
          </cell>
          <cell r="D388">
            <v>44900</v>
          </cell>
          <cell r="E388" t="str">
            <v>Спортивная 22</v>
          </cell>
          <cell r="F388" t="str">
            <v>в рамках проведения инвентаризации 2022 года
не установлен</v>
          </cell>
          <cell r="G388" t="str">
            <v>60.984411</v>
          </cell>
          <cell r="H388" t="str">
            <v>69.033240</v>
          </cell>
          <cell r="I388" t="str">
            <v>в рамках инвентаризации 2022 года
не определена</v>
          </cell>
          <cell r="J388" t="str">
            <v>ограниченный</v>
          </cell>
          <cell r="K388" t="str">
            <v>асфальт</v>
          </cell>
          <cell r="L388">
            <v>4</v>
          </cell>
          <cell r="M388" t="str">
            <v>отсутсвует</v>
          </cell>
          <cell r="N388" t="str">
            <v>отсутсвует</v>
          </cell>
          <cell r="O388">
            <v>1</v>
          </cell>
          <cell r="P388">
            <v>1.1000000000000001</v>
          </cell>
          <cell r="Q388" t="str">
            <v>металл</v>
          </cell>
          <cell r="U388" t="str">
            <v>-</v>
          </cell>
          <cell r="V388" t="str">
            <v>-</v>
          </cell>
          <cell r="W388" t="str">
            <v>-</v>
          </cell>
          <cell r="AA388" t="str">
            <v>-</v>
          </cell>
          <cell r="AB388" t="str">
            <v>-</v>
          </cell>
          <cell r="AC388" t="str">
            <v>-</v>
          </cell>
          <cell r="AD388" t="str">
            <v>-</v>
          </cell>
          <cell r="AH388" t="str">
            <v>ЮЛ - БУ ХМАО-Югры "Центр спортивной подготовки сборных команд Югры"</v>
          </cell>
          <cell r="AL388" t="str">
            <v>БУ ХМАО-Югры "Центр спортивной подготовки сборных команд Югры"</v>
          </cell>
        </row>
        <row r="389">
          <cell r="B389">
            <v>359</v>
          </cell>
          <cell r="C389" t="str">
            <v>ранее существовавшая до 01.01.2019</v>
          </cell>
          <cell r="D389">
            <v>44900</v>
          </cell>
          <cell r="E389" t="str">
            <v>Спортивная 4</v>
          </cell>
          <cell r="F389" t="str">
            <v>в рамках проведения инвентаризации 2022 года
не установлен</v>
          </cell>
          <cell r="G389" t="str">
            <v>60.985459</v>
          </cell>
          <cell r="H389" t="str">
            <v>69.036988</v>
          </cell>
          <cell r="I389" t="str">
            <v>в рамках инвентаризации 2022 года
не определена</v>
          </cell>
          <cell r="J389" t="str">
            <v>открытый</v>
          </cell>
          <cell r="K389" t="str">
            <v>бетонная плита</v>
          </cell>
          <cell r="L389">
            <v>12</v>
          </cell>
          <cell r="M389" t="str">
            <v>есть</v>
          </cell>
          <cell r="N389" t="str">
            <v>есть</v>
          </cell>
          <cell r="O389">
            <v>2</v>
          </cell>
          <cell r="P389">
            <v>1.1000000000000001</v>
          </cell>
          <cell r="Q389" t="str">
            <v>пластик</v>
          </cell>
          <cell r="U389">
            <v>1</v>
          </cell>
          <cell r="V389">
            <v>4</v>
          </cell>
          <cell r="W389" t="str">
            <v>отсек</v>
          </cell>
          <cell r="AA389" t="str">
            <v>-</v>
          </cell>
          <cell r="AB389" t="str">
            <v>-</v>
          </cell>
          <cell r="AC389" t="str">
            <v>-</v>
          </cell>
          <cell r="AD389" t="str">
            <v>-</v>
          </cell>
          <cell r="AH389" t="str">
            <v>МО - Администрация города Ханты-Мансийска</v>
          </cell>
          <cell r="AL389" t="str">
            <v>МКД ул. Спортивная 4, 8, Гагарина 144</v>
          </cell>
        </row>
        <row r="390">
          <cell r="B390">
            <v>360</v>
          </cell>
          <cell r="C390" t="str">
            <v>ранее существовавшая до 01.01.2019</v>
          </cell>
          <cell r="D390">
            <v>44900</v>
          </cell>
          <cell r="E390" t="str">
            <v>Гагарина 146а</v>
          </cell>
          <cell r="F390" t="str">
            <v>в рамках проведения инвентаризации 2022 года
не установлен</v>
          </cell>
          <cell r="G390" t="str">
            <v>60.984936</v>
          </cell>
          <cell r="H390" t="str">
            <v>69.038438</v>
          </cell>
          <cell r="I390" t="str">
            <v>в рамках инвентаризации 2022 года
не определена</v>
          </cell>
          <cell r="J390" t="str">
            <v>открытый</v>
          </cell>
          <cell r="K390" t="str">
            <v>бетонная плита</v>
          </cell>
          <cell r="L390">
            <v>12</v>
          </cell>
          <cell r="M390" t="str">
            <v>есть</v>
          </cell>
          <cell r="N390" t="str">
            <v>есть</v>
          </cell>
          <cell r="O390">
            <v>1</v>
          </cell>
          <cell r="P390">
            <v>1.1000000000000001</v>
          </cell>
          <cell r="Q390" t="str">
            <v>пластик</v>
          </cell>
          <cell r="U390">
            <v>1</v>
          </cell>
          <cell r="V390">
            <v>4</v>
          </cell>
          <cell r="W390" t="str">
            <v>отсек</v>
          </cell>
          <cell r="AA390" t="str">
            <v>-</v>
          </cell>
          <cell r="AB390" t="str">
            <v>-</v>
          </cell>
          <cell r="AC390" t="str">
            <v>-</v>
          </cell>
          <cell r="AD390" t="str">
            <v>-</v>
          </cell>
          <cell r="AH390" t="str">
            <v>МО - Администрация города Ханты-Мансийска</v>
          </cell>
          <cell r="AL390" t="str">
            <v>МКД ул. Гагарина 146а, 152, Спортивная 6</v>
          </cell>
        </row>
        <row r="391">
          <cell r="B391">
            <v>361</v>
          </cell>
          <cell r="C391" t="str">
            <v>ранее существовавшая до 01.01.2019</v>
          </cell>
          <cell r="D391">
            <v>44900</v>
          </cell>
          <cell r="E391" t="str">
            <v>Снежная 15</v>
          </cell>
          <cell r="F391" t="str">
            <v>в рамках проведения инвентаризации 2022 года
не установлен</v>
          </cell>
          <cell r="G391" t="str">
            <v>60.982833</v>
          </cell>
          <cell r="H391" t="str">
            <v>69.037466</v>
          </cell>
          <cell r="I391" t="str">
            <v>в рамках инвентаризации 2022 года
не определена</v>
          </cell>
          <cell r="J391" t="str">
            <v>открытый</v>
          </cell>
          <cell r="K391" t="str">
            <v>бетонная плита</v>
          </cell>
          <cell r="L391">
            <v>12</v>
          </cell>
          <cell r="M391" t="str">
            <v>есть</v>
          </cell>
          <cell r="N391" t="str">
            <v>есть</v>
          </cell>
          <cell r="O391">
            <v>1</v>
          </cell>
          <cell r="P391">
            <v>1.1000000000000001</v>
          </cell>
          <cell r="Q391" t="str">
            <v>пластик</v>
          </cell>
          <cell r="U391" t="str">
            <v>-</v>
          </cell>
          <cell r="V391" t="str">
            <v>-</v>
          </cell>
          <cell r="W391" t="str">
            <v>-</v>
          </cell>
          <cell r="AA391" t="str">
            <v>-</v>
          </cell>
          <cell r="AB391" t="str">
            <v>-</v>
          </cell>
          <cell r="AC391" t="str">
            <v>-</v>
          </cell>
          <cell r="AD391" t="str">
            <v>-</v>
          </cell>
          <cell r="AH391" t="str">
            <v>МО - Администрация города Ханты-Мансийска</v>
          </cell>
          <cell r="AL391" t="str">
            <v>МКД ул. Снежная 15, 19, 21, 22</v>
          </cell>
        </row>
        <row r="392">
          <cell r="B392">
            <v>362</v>
          </cell>
          <cell r="C392" t="str">
            <v>ранее существовавшая до 01.01.2019</v>
          </cell>
          <cell r="D392">
            <v>44900</v>
          </cell>
          <cell r="E392" t="str">
            <v>Гагарина 174</v>
          </cell>
          <cell r="F392" t="str">
            <v>в рамках проведения инвентаризации 2022 года
не установлен</v>
          </cell>
          <cell r="G392" t="str">
            <v>60.983028</v>
          </cell>
          <cell r="H392" t="str">
            <v>69.042716</v>
          </cell>
          <cell r="I392" t="str">
            <v>в рамках инвентаризации 2022 года
не определена</v>
          </cell>
          <cell r="J392" t="str">
            <v>открытый</v>
          </cell>
          <cell r="K392" t="str">
            <v>бетонная плита</v>
          </cell>
          <cell r="L392">
            <v>6</v>
          </cell>
          <cell r="M392" t="str">
            <v>отсутсвует</v>
          </cell>
          <cell r="N392" t="str">
            <v>есть</v>
          </cell>
          <cell r="O392">
            <v>1</v>
          </cell>
          <cell r="P392">
            <v>1.1000000000000001</v>
          </cell>
          <cell r="Q392" t="str">
            <v>пластик</v>
          </cell>
          <cell r="U392" t="str">
            <v>-</v>
          </cell>
          <cell r="V392" t="str">
            <v>-</v>
          </cell>
          <cell r="W392" t="str">
            <v>-</v>
          </cell>
          <cell r="AA392" t="str">
            <v>-</v>
          </cell>
          <cell r="AB392" t="str">
            <v>-</v>
          </cell>
          <cell r="AC392" t="str">
            <v>-</v>
          </cell>
          <cell r="AD392" t="str">
            <v>-</v>
          </cell>
          <cell r="AH392" t="str">
            <v>СП МКД</v>
          </cell>
          <cell r="AL392" t="str">
            <v>МКД ул.Гагарина 174,  176, 178</v>
          </cell>
        </row>
        <row r="393">
          <cell r="B393">
            <v>363</v>
          </cell>
          <cell r="C393" t="str">
            <v>ранее существовавшая до 01.01.2019</v>
          </cell>
          <cell r="D393">
            <v>44900</v>
          </cell>
          <cell r="E393" t="str">
            <v>Гагарина 190б,190в</v>
          </cell>
          <cell r="F393" t="str">
            <v>в рамках проведения инвентаризации 2022 года
не установлен</v>
          </cell>
          <cell r="G393" t="str">
            <v>60.981631</v>
          </cell>
          <cell r="H393" t="str">
            <v>69.043530</v>
          </cell>
          <cell r="I393" t="str">
            <v>в рамках инвентаризации 2022 года
не определена</v>
          </cell>
          <cell r="J393" t="str">
            <v>открытый</v>
          </cell>
          <cell r="K393" t="str">
            <v>бетонная плита</v>
          </cell>
          <cell r="L393">
            <v>6</v>
          </cell>
          <cell r="M393" t="str">
            <v>отсутсвует</v>
          </cell>
          <cell r="N393" t="str">
            <v>есть</v>
          </cell>
          <cell r="O393">
            <v>2</v>
          </cell>
          <cell r="P393">
            <v>1.1000000000000001</v>
          </cell>
          <cell r="Q393" t="str">
            <v>пластик</v>
          </cell>
          <cell r="U393" t="str">
            <v>-</v>
          </cell>
          <cell r="V393" t="str">
            <v>-</v>
          </cell>
          <cell r="W393" t="str">
            <v>-</v>
          </cell>
          <cell r="AA393" t="str">
            <v>-</v>
          </cell>
          <cell r="AB393" t="str">
            <v>-</v>
          </cell>
          <cell r="AC393" t="str">
            <v>-</v>
          </cell>
          <cell r="AD393" t="str">
            <v>-</v>
          </cell>
          <cell r="AH393" t="str">
            <v>СП МКД</v>
          </cell>
          <cell r="AL393" t="str">
            <v>МКД ул. Гагарина 190б,190,190а,192,182,184,188</v>
          </cell>
        </row>
        <row r="394">
          <cell r="B394">
            <v>364</v>
          </cell>
          <cell r="C394"/>
          <cell r="D394">
            <v>44900</v>
          </cell>
          <cell r="E394"/>
          <cell r="F394" t="str">
            <v>в рамках проведения инвентаризации 2022 года
не установлен</v>
          </cell>
          <cell r="G394"/>
          <cell r="H394"/>
          <cell r="I394" t="str">
            <v>в рамках инвентаризации 2022 года
не определена</v>
          </cell>
          <cell r="J394"/>
          <cell r="K394"/>
          <cell r="L394"/>
          <cell r="M394"/>
          <cell r="N394"/>
          <cell r="O394"/>
          <cell r="P394"/>
          <cell r="Q394"/>
          <cell r="U394"/>
          <cell r="V394"/>
          <cell r="W394"/>
          <cell r="AA394"/>
          <cell r="AB394"/>
          <cell r="AC394"/>
          <cell r="AD394"/>
          <cell r="AH394"/>
          <cell r="AL394"/>
        </row>
        <row r="395">
          <cell r="B395">
            <v>365</v>
          </cell>
          <cell r="C395" t="str">
            <v>ранее существовавшая до 01.01.2019</v>
          </cell>
          <cell r="D395">
            <v>44900</v>
          </cell>
          <cell r="E395" t="str">
            <v>Южный 2</v>
          </cell>
          <cell r="F395" t="str">
            <v>в рамках проведения инвентаризации 2022 года
не установлен</v>
          </cell>
          <cell r="G395" t="str">
            <v>60.981485</v>
          </cell>
          <cell r="H395" t="str">
            <v>69.044717</v>
          </cell>
          <cell r="I395" t="str">
            <v>в рамках инвентаризации 2022 года
не определена</v>
          </cell>
          <cell r="J395" t="str">
            <v>открытый</v>
          </cell>
          <cell r="K395" t="str">
            <v>бетонная плита</v>
          </cell>
          <cell r="L395">
            <v>12</v>
          </cell>
          <cell r="M395" t="str">
            <v>есть</v>
          </cell>
          <cell r="N395" t="str">
            <v>есть</v>
          </cell>
          <cell r="O395">
            <v>1</v>
          </cell>
          <cell r="P395">
            <v>1.1000000000000001</v>
          </cell>
          <cell r="Q395" t="str">
            <v>пластик</v>
          </cell>
          <cell r="U395">
            <v>1</v>
          </cell>
          <cell r="V395">
            <v>4</v>
          </cell>
          <cell r="W395" t="str">
            <v>отсек</v>
          </cell>
          <cell r="AA395" t="str">
            <v>-</v>
          </cell>
          <cell r="AB395" t="str">
            <v>-</v>
          </cell>
          <cell r="AC395" t="str">
            <v>-</v>
          </cell>
          <cell r="AD395" t="str">
            <v>-</v>
          </cell>
          <cell r="AH395" t="str">
            <v>МО - Администрация города Ханты-Мансийска</v>
          </cell>
          <cell r="AL395" t="str">
            <v xml:space="preserve">ИЖС пер. Южный 2, 28, 32,  Гагарина 192, 194 </v>
          </cell>
        </row>
        <row r="396">
          <cell r="B396">
            <v>366</v>
          </cell>
          <cell r="C396" t="str">
            <v>ранее существовавшая до 01.01.2019</v>
          </cell>
          <cell r="D396">
            <v>44900</v>
          </cell>
          <cell r="E396" t="str">
            <v>Березовская 8б</v>
          </cell>
          <cell r="F396" t="str">
            <v>в рамках проведения инвентаризации 2022 года
не установлен</v>
          </cell>
          <cell r="G396" t="str">
            <v>60.979053</v>
          </cell>
          <cell r="H396" t="str">
            <v>69.061904</v>
          </cell>
          <cell r="I396" t="str">
            <v>в рамках инвентаризации 2022 года
не определена</v>
          </cell>
          <cell r="J396" t="str">
            <v>открытый</v>
          </cell>
          <cell r="K396" t="str">
            <v>бетонная плита</v>
          </cell>
          <cell r="L396">
            <v>12</v>
          </cell>
          <cell r="M396" t="str">
            <v>отсутсвует</v>
          </cell>
          <cell r="N396" t="str">
            <v>есть</v>
          </cell>
          <cell r="O396">
            <v>2</v>
          </cell>
          <cell r="P396">
            <v>1.1000000000000001</v>
          </cell>
          <cell r="Q396" t="str">
            <v>пластик</v>
          </cell>
          <cell r="U396" t="str">
            <v>-</v>
          </cell>
          <cell r="V396" t="str">
            <v>-</v>
          </cell>
          <cell r="W396" t="str">
            <v>-</v>
          </cell>
          <cell r="AA396" t="str">
            <v>пластик</v>
          </cell>
          <cell r="AB396">
            <v>1</v>
          </cell>
          <cell r="AC396">
            <v>1</v>
          </cell>
          <cell r="AD396" t="str">
            <v>металлическая сетка АО "РЭС-Сервис"</v>
          </cell>
          <cell r="AH396" t="str">
            <v>СП МКД</v>
          </cell>
          <cell r="AL396" t="str">
            <v xml:space="preserve">МКД ул. Березовская 8а, 8б, 10а, 12 </v>
          </cell>
        </row>
        <row r="397">
          <cell r="B397">
            <v>367</v>
          </cell>
          <cell r="C397" t="str">
            <v>ранее существовавшая до 01.01.2019</v>
          </cell>
          <cell r="D397">
            <v>44900</v>
          </cell>
          <cell r="E397" t="str">
            <v xml:space="preserve">Садовая 2 </v>
          </cell>
          <cell r="F397" t="str">
            <v>в рамках проведения инвентаризации 2022 года
не установлен</v>
          </cell>
          <cell r="G397" t="str">
            <v xml:space="preserve">60.978975 </v>
          </cell>
          <cell r="H397" t="str">
            <v>69.065166</v>
          </cell>
          <cell r="I397" t="str">
            <v>в рамках инвентаризации 2022 года
не определена</v>
          </cell>
          <cell r="J397" t="str">
            <v>открытый</v>
          </cell>
          <cell r="K397" t="str">
            <v>бетонная плита</v>
          </cell>
          <cell r="L397">
            <v>6</v>
          </cell>
          <cell r="M397" t="str">
            <v>есть</v>
          </cell>
          <cell r="N397" t="str">
            <v>есть</v>
          </cell>
          <cell r="O397">
            <v>2</v>
          </cell>
          <cell r="P397">
            <v>1.1000000000000001</v>
          </cell>
          <cell r="Q397" t="str">
            <v>пластик</v>
          </cell>
          <cell r="U397" t="str">
            <v>-</v>
          </cell>
          <cell r="V397" t="str">
            <v>-</v>
          </cell>
          <cell r="W397" t="str">
            <v>-</v>
          </cell>
          <cell r="AA397" t="str">
            <v>-</v>
          </cell>
          <cell r="AB397" t="str">
            <v>-</v>
          </cell>
          <cell r="AC397" t="str">
            <v>-</v>
          </cell>
          <cell r="AD397" t="str">
            <v>-</v>
          </cell>
          <cell r="AH397" t="str">
            <v>МО - Администрация города Ханты-Мансийска</v>
          </cell>
          <cell r="AL397" t="str">
            <v>МКД ул. Садовая 1, 2, 3, 4, 5, 6, Труда 2, 2а</v>
          </cell>
        </row>
        <row r="398">
          <cell r="B398">
            <v>368</v>
          </cell>
          <cell r="C398" t="str">
            <v>ранее существовавшая до 01.01.2019</v>
          </cell>
          <cell r="D398">
            <v>44900</v>
          </cell>
          <cell r="E398" t="str">
            <v>Садовая 9</v>
          </cell>
          <cell r="F398" t="str">
            <v>в рамках проведения инвентаризации 2022 года
не установлен</v>
          </cell>
          <cell r="G398" t="str">
            <v xml:space="preserve">60.978037 </v>
          </cell>
          <cell r="H398" t="str">
            <v>69.064214</v>
          </cell>
          <cell r="I398" t="str">
            <v>в рамках инвентаризации 2022 года
не определена</v>
          </cell>
          <cell r="J398" t="str">
            <v>открытый</v>
          </cell>
          <cell r="K398" t="str">
            <v>бетонная плита</v>
          </cell>
          <cell r="L398">
            <v>6</v>
          </cell>
          <cell r="M398" t="str">
            <v>есть</v>
          </cell>
          <cell r="N398" t="str">
            <v>есть</v>
          </cell>
          <cell r="O398">
            <v>1</v>
          </cell>
          <cell r="P398">
            <v>1.1000000000000001</v>
          </cell>
          <cell r="Q398" t="str">
            <v>пластик</v>
          </cell>
          <cell r="U398" t="str">
            <v>-</v>
          </cell>
          <cell r="V398" t="str">
            <v>-</v>
          </cell>
          <cell r="W398" t="str">
            <v>-</v>
          </cell>
          <cell r="AA398" t="str">
            <v>-</v>
          </cell>
          <cell r="AB398" t="str">
            <v>-</v>
          </cell>
          <cell r="AC398" t="str">
            <v>-</v>
          </cell>
          <cell r="AD398" t="str">
            <v>-</v>
          </cell>
          <cell r="AH398" t="str">
            <v>МО - Администрация города Ханты-Мансийска</v>
          </cell>
          <cell r="AL398" t="str">
            <v>МКД ул. Садовая 11, 9</v>
          </cell>
        </row>
        <row r="399">
          <cell r="B399">
            <v>369</v>
          </cell>
          <cell r="C399" t="str">
            <v>ранее существовавшая до 01.01.2019</v>
          </cell>
          <cell r="D399">
            <v>44900</v>
          </cell>
          <cell r="E399" t="str">
            <v>Березовская 51</v>
          </cell>
          <cell r="F399" t="str">
            <v>в рамках проведения инвентаризации 2022 года
не установлен</v>
          </cell>
          <cell r="G399" t="str">
            <v>60.979314</v>
          </cell>
          <cell r="H399" t="str">
            <v>69.062298</v>
          </cell>
          <cell r="I399" t="str">
            <v>в рамках инвентаризации 2022 года
не определена</v>
          </cell>
          <cell r="J399" t="str">
            <v>открытый</v>
          </cell>
          <cell r="K399" t="str">
            <v>бетонная плита</v>
          </cell>
          <cell r="L399">
            <v>6</v>
          </cell>
          <cell r="M399" t="str">
            <v>есть</v>
          </cell>
          <cell r="N399" t="str">
            <v>есть</v>
          </cell>
          <cell r="O399">
            <v>1</v>
          </cell>
          <cell r="P399">
            <v>1.1000000000000001</v>
          </cell>
          <cell r="Q399" t="str">
            <v>пластик</v>
          </cell>
          <cell r="U399" t="str">
            <v>-</v>
          </cell>
          <cell r="V399" t="str">
            <v>-</v>
          </cell>
          <cell r="W399" t="str">
            <v>-</v>
          </cell>
          <cell r="AA399" t="str">
            <v>-</v>
          </cell>
          <cell r="AB399" t="str">
            <v>-</v>
          </cell>
          <cell r="AC399" t="str">
            <v>-</v>
          </cell>
          <cell r="AD399" t="str">
            <v>-</v>
          </cell>
          <cell r="AH399" t="str">
            <v>МО - Администрация города Ханты-Мансийска</v>
          </cell>
          <cell r="AL399" t="str">
            <v>МКД ул.Березовская 51</v>
          </cell>
        </row>
        <row r="400">
          <cell r="B400">
            <v>370</v>
          </cell>
          <cell r="C400" t="str">
            <v>ранее существовавшая до 01.01.2019</v>
          </cell>
          <cell r="D400">
            <v>44900</v>
          </cell>
          <cell r="E400" t="str">
            <v>Гагарина 165</v>
          </cell>
          <cell r="F400" t="str">
            <v>в рамках проведения инвентаризации 2022 года
не установлен</v>
          </cell>
          <cell r="G400" t="str">
            <v>60.983974</v>
          </cell>
          <cell r="H400" t="str">
            <v>69.042849</v>
          </cell>
          <cell r="I400" t="str">
            <v>в рамках инвентаризации 2022 года
не определена</v>
          </cell>
          <cell r="J400" t="str">
            <v>открытый</v>
          </cell>
          <cell r="K400" t="str">
            <v>бетонная плита</v>
          </cell>
          <cell r="L400">
            <v>8</v>
          </cell>
          <cell r="M400" t="str">
            <v>есть</v>
          </cell>
          <cell r="N400" t="str">
            <v>есть</v>
          </cell>
          <cell r="O400">
            <v>1</v>
          </cell>
          <cell r="P400">
            <v>1.1000000000000001</v>
          </cell>
          <cell r="Q400" t="str">
            <v>пластик</v>
          </cell>
          <cell r="U400">
            <v>1</v>
          </cell>
          <cell r="V400">
            <v>4</v>
          </cell>
          <cell r="W400" t="str">
            <v>отсек</v>
          </cell>
          <cell r="AA400" t="str">
            <v>-</v>
          </cell>
          <cell r="AB400" t="str">
            <v>-</v>
          </cell>
          <cell r="AC400" t="str">
            <v>-</v>
          </cell>
          <cell r="AD400" t="str">
            <v>-</v>
          </cell>
          <cell r="AH400" t="str">
            <v>СП МКД</v>
          </cell>
          <cell r="AL400" t="str">
            <v>МКД ул.Гагарина 165</v>
          </cell>
        </row>
        <row r="401">
          <cell r="B401">
            <v>371</v>
          </cell>
          <cell r="C401" t="str">
            <v>ранее существовавшая до 01.01.2019</v>
          </cell>
          <cell r="D401">
            <v>44900</v>
          </cell>
          <cell r="E401" t="str">
            <v>Ключевая 20</v>
          </cell>
          <cell r="F401" t="str">
            <v>в рамках проведения инвентаризации 2022 года
не установлен</v>
          </cell>
          <cell r="G401" t="str">
            <v>60.984682</v>
          </cell>
          <cell r="H401" t="str">
            <v>69.056358</v>
          </cell>
          <cell r="I401" t="str">
            <v>в рамках инвентаризации 2022 года
не определена</v>
          </cell>
          <cell r="J401" t="str">
            <v>открытый</v>
          </cell>
          <cell r="K401" t="str">
            <v>бетонная плита</v>
          </cell>
          <cell r="L401">
            <v>12</v>
          </cell>
          <cell r="M401" t="str">
            <v>есть</v>
          </cell>
          <cell r="N401" t="str">
            <v>есть</v>
          </cell>
          <cell r="O401">
            <v>3</v>
          </cell>
          <cell r="P401">
            <v>1.1000000000000001</v>
          </cell>
          <cell r="Q401" t="str">
            <v>пластик</v>
          </cell>
          <cell r="U401">
            <v>1</v>
          </cell>
          <cell r="V401">
            <v>4</v>
          </cell>
          <cell r="W401" t="str">
            <v>отсек</v>
          </cell>
          <cell r="AA401" t="str">
            <v>пластик</v>
          </cell>
          <cell r="AB401">
            <v>1</v>
          </cell>
          <cell r="AC401">
            <v>1</v>
          </cell>
          <cell r="AD401" t="str">
            <v>металлическая сетка АО "РЭС-Сервис"</v>
          </cell>
          <cell r="AH401" t="str">
            <v>МО - Администрация города Ханты-Мансийска</v>
          </cell>
          <cell r="AL401" t="str">
            <v>МКД ул. Ключевая 20, 22, 24, 26, 28, 9, 11, 15, Красногвардейская 34, 36, 38</v>
          </cell>
        </row>
        <row r="402">
          <cell r="B402">
            <v>372</v>
          </cell>
          <cell r="C402" t="str">
            <v>ранее существовавшая до 01.01.2019</v>
          </cell>
          <cell r="D402">
            <v>44900</v>
          </cell>
          <cell r="E402" t="str">
            <v xml:space="preserve">Ключевая 9 </v>
          </cell>
          <cell r="F402" t="str">
            <v>в рамках проведения инвентаризации 2022 года
не установлен</v>
          </cell>
          <cell r="G402" t="str">
            <v>60.983957</v>
          </cell>
          <cell r="H402" t="str">
            <v>69.054902</v>
          </cell>
          <cell r="I402" t="str">
            <v>в рамках инвентаризации 2022 года
не определена</v>
          </cell>
          <cell r="J402" t="str">
            <v>открытый</v>
          </cell>
          <cell r="K402" t="str">
            <v>бетонная плита</v>
          </cell>
          <cell r="L402">
            <v>4</v>
          </cell>
          <cell r="M402" t="str">
            <v>отсутсвует</v>
          </cell>
          <cell r="N402" t="str">
            <v>есть</v>
          </cell>
          <cell r="O402">
            <v>1</v>
          </cell>
          <cell r="P402">
            <v>1.1000000000000001</v>
          </cell>
          <cell r="Q402" t="str">
            <v>пластик</v>
          </cell>
          <cell r="U402" t="str">
            <v>-</v>
          </cell>
          <cell r="V402" t="str">
            <v>-</v>
          </cell>
          <cell r="W402" t="str">
            <v>-</v>
          </cell>
          <cell r="AA402" t="str">
            <v>-</v>
          </cell>
          <cell r="AB402" t="str">
            <v>-</v>
          </cell>
          <cell r="AC402" t="str">
            <v>-</v>
          </cell>
          <cell r="AD402" t="str">
            <v>-</v>
          </cell>
          <cell r="AH402" t="str">
            <v>СП МКД</v>
          </cell>
          <cell r="AL402" t="str">
            <v>МКД ул. Ключевая 12, 7</v>
          </cell>
        </row>
        <row r="403">
          <cell r="B403">
            <v>373</v>
          </cell>
          <cell r="C403" t="str">
            <v>ранее существовавшая до 01.01.2019</v>
          </cell>
          <cell r="D403">
            <v>44900</v>
          </cell>
          <cell r="E403" t="str">
            <v>Ключевая 5</v>
          </cell>
          <cell r="F403" t="str">
            <v>в рамках проведения инвентаризации 2022 года
не установлен</v>
          </cell>
          <cell r="G403" t="str">
            <v>60.982870</v>
          </cell>
          <cell r="H403" t="str">
            <v>69.053523</v>
          </cell>
          <cell r="I403" t="str">
            <v>в рамках инвентаризации 2022 года
не определена</v>
          </cell>
          <cell r="J403" t="str">
            <v>открытый</v>
          </cell>
          <cell r="K403" t="str">
            <v>бетонная плита</v>
          </cell>
          <cell r="L403">
            <v>6</v>
          </cell>
          <cell r="M403" t="str">
            <v>отсутсвует</v>
          </cell>
          <cell r="N403" t="str">
            <v>есть</v>
          </cell>
          <cell r="O403">
            <v>2</v>
          </cell>
          <cell r="P403">
            <v>1.1000000000000001</v>
          </cell>
          <cell r="Q403" t="str">
            <v>пластик</v>
          </cell>
          <cell r="U403" t="str">
            <v>-</v>
          </cell>
          <cell r="V403" t="str">
            <v>-</v>
          </cell>
          <cell r="W403" t="str">
            <v>-</v>
          </cell>
          <cell r="AA403" t="str">
            <v>-</v>
          </cell>
          <cell r="AB403" t="str">
            <v>-</v>
          </cell>
          <cell r="AC403" t="str">
            <v>-</v>
          </cell>
          <cell r="AD403" t="str">
            <v>-</v>
          </cell>
          <cell r="AH403" t="str">
            <v>СП МКД</v>
          </cell>
          <cell r="AL403" t="str">
            <v>МКД ул. Ключевая 3, 4, 5,  Школьная 14, 20, 22, Сургутская 35</v>
          </cell>
        </row>
        <row r="404">
          <cell r="B404">
            <v>374</v>
          </cell>
          <cell r="C404" t="str">
            <v>ранее существовавшая до 01.01.2019</v>
          </cell>
          <cell r="D404">
            <v>44900</v>
          </cell>
          <cell r="E404" t="str">
            <v>Сургутская 23а</v>
          </cell>
          <cell r="F404" t="str">
            <v>в рамках проведения инвентаризации 2022 года
не установлен</v>
          </cell>
          <cell r="G404" t="str">
            <v>60.983024</v>
          </cell>
          <cell r="H404" t="str">
            <v>69.051778</v>
          </cell>
          <cell r="I404" t="str">
            <v>в рамках инвентаризации 2022 года
не определена</v>
          </cell>
          <cell r="J404" t="str">
            <v>открытый</v>
          </cell>
          <cell r="K404" t="str">
            <v>бетонная плита</v>
          </cell>
          <cell r="L404">
            <v>12</v>
          </cell>
          <cell r="M404" t="str">
            <v>есть</v>
          </cell>
          <cell r="N404" t="str">
            <v>есть</v>
          </cell>
          <cell r="O404">
            <v>2</v>
          </cell>
          <cell r="P404">
            <v>1.1000000000000001</v>
          </cell>
          <cell r="Q404" t="str">
            <v>пластик</v>
          </cell>
          <cell r="U404">
            <v>1</v>
          </cell>
          <cell r="V404">
            <v>4</v>
          </cell>
          <cell r="W404" t="str">
            <v>отсек</v>
          </cell>
          <cell r="AA404" t="str">
            <v>-</v>
          </cell>
          <cell r="AB404" t="str">
            <v>-</v>
          </cell>
          <cell r="AC404" t="str">
            <v>-</v>
          </cell>
          <cell r="AD404" t="str">
            <v>-</v>
          </cell>
          <cell r="AH404" t="str">
            <v>МО - Администрация города Ханты-Мансийска</v>
          </cell>
          <cell r="AL404" t="str">
            <v>МКД ул. Сургутская 23а, 27, 27а, Березовская 23, 25</v>
          </cell>
        </row>
        <row r="405">
          <cell r="B405">
            <v>375</v>
          </cell>
          <cell r="C405" t="str">
            <v>ранее существовавшая до 01.01.2019</v>
          </cell>
          <cell r="D405">
            <v>44900</v>
          </cell>
          <cell r="E405" t="str">
            <v>Лермонтова 27</v>
          </cell>
          <cell r="F405" t="str">
            <v>в рамках проведения инвентаризации 2022 года
не установлен</v>
          </cell>
          <cell r="G405" t="str">
            <v xml:space="preserve">60.985799 </v>
          </cell>
          <cell r="H405" t="str">
            <v>69.050589</v>
          </cell>
          <cell r="I405" t="str">
            <v>в рамках инвентаризации 2022 года
не определена</v>
          </cell>
          <cell r="J405" t="str">
            <v>открытый</v>
          </cell>
          <cell r="K405" t="str">
            <v>бетонная плита</v>
          </cell>
          <cell r="L405">
            <v>12</v>
          </cell>
          <cell r="M405" t="str">
            <v>есть</v>
          </cell>
          <cell r="N405" t="str">
            <v>есть</v>
          </cell>
          <cell r="O405">
            <v>2</v>
          </cell>
          <cell r="P405">
            <v>1.1000000000000001</v>
          </cell>
          <cell r="Q405" t="str">
            <v>пластик</v>
          </cell>
          <cell r="U405">
            <v>1</v>
          </cell>
          <cell r="V405">
            <v>4</v>
          </cell>
          <cell r="W405" t="str">
            <v>отсек</v>
          </cell>
          <cell r="AA405" t="str">
            <v>-</v>
          </cell>
          <cell r="AB405" t="str">
            <v>-</v>
          </cell>
          <cell r="AC405" t="str">
            <v>-</v>
          </cell>
          <cell r="AD405" t="str">
            <v>-</v>
          </cell>
          <cell r="AH405" t="str">
            <v>МО - Администрация города Ханты-Мансийска</v>
          </cell>
          <cell r="AL405" t="str">
            <v>МКД ул.  Лермонтова 27, 29, 31, 31а, 33</v>
          </cell>
        </row>
        <row r="406">
          <cell r="B406">
            <v>376</v>
          </cell>
          <cell r="C406" t="str">
            <v>ранее существовавшая до 01.01.2019</v>
          </cell>
          <cell r="D406">
            <v>44900</v>
          </cell>
          <cell r="E406" t="str">
            <v>Лермонтова 23</v>
          </cell>
          <cell r="F406" t="str">
            <v>в рамках проведения инвентаризации 2022 года
не установлен</v>
          </cell>
          <cell r="G406" t="str">
            <v>60.984675</v>
          </cell>
          <cell r="H406" t="str">
            <v>69.050455</v>
          </cell>
          <cell r="I406" t="str">
            <v>в рамках инвентаризации 2022 года
не определена</v>
          </cell>
          <cell r="J406" t="str">
            <v>открытый</v>
          </cell>
          <cell r="K406" t="str">
            <v>бетонная плита</v>
          </cell>
          <cell r="L406">
            <v>12</v>
          </cell>
          <cell r="M406" t="str">
            <v>есть</v>
          </cell>
          <cell r="N406" t="str">
            <v>есть</v>
          </cell>
          <cell r="O406">
            <v>2</v>
          </cell>
          <cell r="P406">
            <v>1.1000000000000001</v>
          </cell>
          <cell r="Q406" t="str">
            <v>пластик</v>
          </cell>
          <cell r="U406">
            <v>1</v>
          </cell>
          <cell r="V406">
            <v>4</v>
          </cell>
          <cell r="W406" t="str">
            <v>отсек</v>
          </cell>
          <cell r="AA406" t="str">
            <v>-</v>
          </cell>
          <cell r="AB406" t="str">
            <v>-</v>
          </cell>
          <cell r="AC406" t="str">
            <v>-</v>
          </cell>
          <cell r="AD406" t="str">
            <v>-</v>
          </cell>
          <cell r="AH406" t="str">
            <v>МО - Администрация города Ханты-Мансийска</v>
          </cell>
          <cell r="AL406" t="str">
            <v>МКД ул. Лермонтова 23, 24, 25, 30</v>
          </cell>
        </row>
        <row r="407">
          <cell r="B407">
            <v>377</v>
          </cell>
          <cell r="C407" t="str">
            <v>ранее существовавшая до 01.01.2019</v>
          </cell>
          <cell r="D407">
            <v>44900</v>
          </cell>
          <cell r="E407" t="str">
            <v>Лермонтова 19</v>
          </cell>
          <cell r="F407" t="str">
            <v>в рамках проведения инвентаризации 2022 года
не установлен</v>
          </cell>
          <cell r="G407" t="str">
            <v>60.983844</v>
          </cell>
          <cell r="H407" t="str">
            <v>69.049777</v>
          </cell>
          <cell r="I407" t="str">
            <v>в рамках инвентаризации 2022 года
не определена</v>
          </cell>
          <cell r="J407" t="str">
            <v>открытый</v>
          </cell>
          <cell r="K407" t="str">
            <v>бетонная плита</v>
          </cell>
          <cell r="L407">
            <v>6</v>
          </cell>
          <cell r="M407" t="str">
            <v>отсутсвует</v>
          </cell>
          <cell r="N407" t="str">
            <v>есть</v>
          </cell>
          <cell r="O407">
            <v>2</v>
          </cell>
          <cell r="P407">
            <v>1.1000000000000001</v>
          </cell>
          <cell r="Q407" t="str">
            <v>пластик</v>
          </cell>
          <cell r="U407" t="str">
            <v>-</v>
          </cell>
          <cell r="V407" t="str">
            <v>-</v>
          </cell>
          <cell r="W407" t="str">
            <v>-</v>
          </cell>
          <cell r="AA407" t="str">
            <v>-</v>
          </cell>
          <cell r="AB407" t="str">
            <v>-</v>
          </cell>
          <cell r="AC407" t="str">
            <v>-</v>
          </cell>
          <cell r="AD407" t="str">
            <v>-</v>
          </cell>
          <cell r="AH407" t="str">
            <v>СП МКД</v>
          </cell>
          <cell r="AL407" t="str">
            <v>МКД ул. Лермонтова 19, 18а, 20, 21</v>
          </cell>
        </row>
        <row r="408">
          <cell r="B408">
            <v>378</v>
          </cell>
          <cell r="C408" t="str">
            <v>ранее существовавшая до 01.01.2019</v>
          </cell>
          <cell r="D408">
            <v>44900</v>
          </cell>
          <cell r="E408" t="str">
            <v>Лермонтова 19а</v>
          </cell>
          <cell r="F408" t="str">
            <v>в рамках проведения инвентаризации 2022 года
не установлен</v>
          </cell>
          <cell r="G408" t="str">
            <v>60.983898</v>
          </cell>
          <cell r="H408" t="str">
            <v>69.048288</v>
          </cell>
          <cell r="I408" t="str">
            <v>в рамках инвентаризации 2022 года
не определена</v>
          </cell>
          <cell r="J408" t="str">
            <v>открытый</v>
          </cell>
          <cell r="K408" t="str">
            <v>бетонная плита</v>
          </cell>
          <cell r="L408">
            <v>6</v>
          </cell>
          <cell r="M408" t="str">
            <v>отсутсвует</v>
          </cell>
          <cell r="N408" t="str">
            <v>есть</v>
          </cell>
          <cell r="O408">
            <v>2</v>
          </cell>
          <cell r="P408">
            <v>1.1000000000000001</v>
          </cell>
          <cell r="Q408" t="str">
            <v>пластик</v>
          </cell>
          <cell r="U408" t="str">
            <v>-</v>
          </cell>
          <cell r="V408" t="str">
            <v>-</v>
          </cell>
          <cell r="W408" t="str">
            <v>-</v>
          </cell>
          <cell r="AA408" t="str">
            <v>пластик</v>
          </cell>
          <cell r="AB408">
            <v>1</v>
          </cell>
          <cell r="AC408">
            <v>1</v>
          </cell>
          <cell r="AD408" t="str">
            <v>металлическая сетка АО "РЭС-Сервис"</v>
          </cell>
          <cell r="AH408" t="str">
            <v>СП МКД</v>
          </cell>
          <cell r="AL408" t="str">
            <v>МКД ул. Лермонтова 19а</v>
          </cell>
        </row>
        <row r="409">
          <cell r="B409">
            <v>378</v>
          </cell>
          <cell r="C409"/>
          <cell r="D409">
            <v>44900</v>
          </cell>
          <cell r="E409"/>
          <cell r="F409" t="str">
            <v>в рамках проведения инвентаризации 2022 года
не установлен</v>
          </cell>
          <cell r="G409"/>
          <cell r="H409"/>
          <cell r="I409" t="str">
            <v>в рамках инвентаризации 2022 года
не определена</v>
          </cell>
          <cell r="J409"/>
          <cell r="K409"/>
          <cell r="L409"/>
          <cell r="M409"/>
          <cell r="N409"/>
          <cell r="O409"/>
          <cell r="P409"/>
          <cell r="Q409"/>
          <cell r="U409"/>
          <cell r="V409"/>
          <cell r="W409"/>
          <cell r="AA409" t="str">
            <v>бумажные отходы</v>
          </cell>
          <cell r="AB409">
            <v>1</v>
          </cell>
          <cell r="AC409">
            <v>0.75</v>
          </cell>
          <cell r="AD409" t="str">
            <v>контейнер ООО "Экобаланс"</v>
          </cell>
          <cell r="AH409"/>
          <cell r="AL409"/>
        </row>
        <row r="410">
          <cell r="B410">
            <v>379</v>
          </cell>
          <cell r="C410" t="str">
            <v>ранее существовавшая до 01.01.2019</v>
          </cell>
          <cell r="D410">
            <v>44900</v>
          </cell>
          <cell r="E410" t="str">
            <v>Школьная 4</v>
          </cell>
          <cell r="F410" t="str">
            <v>в рамках проведения инвентаризации 2022 года
не установлен</v>
          </cell>
          <cell r="G410" t="str">
            <v>60.984261</v>
          </cell>
          <cell r="H410" t="str">
            <v>69.048973</v>
          </cell>
          <cell r="I410" t="str">
            <v>в рамках инвентаризации 2022 года
не определена</v>
          </cell>
          <cell r="J410" t="str">
            <v>открытый</v>
          </cell>
          <cell r="K410" t="str">
            <v>бетонная плита</v>
          </cell>
          <cell r="L410">
            <v>12</v>
          </cell>
          <cell r="M410" t="str">
            <v>есть</v>
          </cell>
          <cell r="N410" t="str">
            <v>есть</v>
          </cell>
          <cell r="O410">
            <v>2</v>
          </cell>
          <cell r="P410">
            <v>1.1000000000000001</v>
          </cell>
          <cell r="Q410" t="str">
            <v>пластик</v>
          </cell>
          <cell r="U410">
            <v>1</v>
          </cell>
          <cell r="V410">
            <v>4</v>
          </cell>
          <cell r="W410" t="str">
            <v>отсек</v>
          </cell>
          <cell r="AA410" t="str">
            <v>-</v>
          </cell>
          <cell r="AB410" t="str">
            <v>-</v>
          </cell>
          <cell r="AC410" t="str">
            <v>-</v>
          </cell>
          <cell r="AD410" t="str">
            <v>-</v>
          </cell>
          <cell r="AH410" t="str">
            <v>МО - Администрация города Ханты-Мансийска</v>
          </cell>
          <cell r="AL410" t="str">
            <v>МКД ул. Школьная 4, 5, 2, 2а</v>
          </cell>
        </row>
        <row r="411">
          <cell r="B411">
            <v>380</v>
          </cell>
          <cell r="C411" t="str">
            <v>ранее существовавшая до 01.01.2019</v>
          </cell>
          <cell r="D411">
            <v>44900</v>
          </cell>
          <cell r="E411" t="str">
            <v xml:space="preserve">Югорская 6 </v>
          </cell>
          <cell r="F411" t="str">
            <v>в рамках проведения инвентаризации 2022 года
не установлен</v>
          </cell>
          <cell r="G411" t="str">
            <v>60.985820</v>
          </cell>
          <cell r="H411" t="str">
            <v>69.044066</v>
          </cell>
          <cell r="I411" t="str">
            <v>в рамках инвентаризации 2022 года
не определена</v>
          </cell>
          <cell r="J411" t="str">
            <v>открытый</v>
          </cell>
          <cell r="K411" t="str">
            <v>бетонная плита</v>
          </cell>
          <cell r="L411">
            <v>8</v>
          </cell>
          <cell r="M411" t="str">
            <v>есть</v>
          </cell>
          <cell r="N411" t="str">
            <v>есть</v>
          </cell>
          <cell r="O411">
            <v>3</v>
          </cell>
          <cell r="P411">
            <v>1.1000000000000001</v>
          </cell>
          <cell r="Q411" t="str">
            <v>пластик</v>
          </cell>
          <cell r="U411">
            <v>1</v>
          </cell>
          <cell r="V411">
            <v>4</v>
          </cell>
          <cell r="W411" t="str">
            <v>отсек</v>
          </cell>
          <cell r="AA411" t="str">
            <v>пластик</v>
          </cell>
          <cell r="AB411">
            <v>1</v>
          </cell>
          <cell r="AC411">
            <v>1</v>
          </cell>
          <cell r="AD411" t="str">
            <v>металлическая сетка АО "РЭС-Сервис"</v>
          </cell>
          <cell r="AH411" t="str">
            <v>СП МКД</v>
          </cell>
          <cell r="AL411" t="str">
            <v xml:space="preserve">МКД ул. Югорская 6, </v>
          </cell>
        </row>
        <row r="412">
          <cell r="B412">
            <v>381</v>
          </cell>
          <cell r="C412" t="str">
            <v>ранее существовавшая до 01.01.2019</v>
          </cell>
          <cell r="D412">
            <v>44900</v>
          </cell>
          <cell r="E412" t="str">
            <v>Гагарина 109, 111а</v>
          </cell>
          <cell r="F412" t="str">
            <v>в рамках проведения инвентаризации 2022 года
не установлен</v>
          </cell>
          <cell r="G412" t="str">
            <v>60.988867</v>
          </cell>
          <cell r="H412" t="str">
            <v>69.032409</v>
          </cell>
          <cell r="I412" t="str">
            <v>в рамках инвентаризации 2022 года
не определена</v>
          </cell>
          <cell r="J412" t="str">
            <v>открытый</v>
          </cell>
          <cell r="K412" t="str">
            <v>бетонная плита</v>
          </cell>
          <cell r="L412">
            <v>12</v>
          </cell>
          <cell r="M412" t="str">
            <v>есть</v>
          </cell>
          <cell r="N412" t="str">
            <v>есть</v>
          </cell>
          <cell r="O412">
            <v>1</v>
          </cell>
          <cell r="P412">
            <v>1.1000000000000001</v>
          </cell>
          <cell r="Q412" t="str">
            <v>пластик</v>
          </cell>
          <cell r="U412">
            <v>1</v>
          </cell>
          <cell r="V412">
            <v>4</v>
          </cell>
          <cell r="W412" t="str">
            <v>отсек</v>
          </cell>
          <cell r="AA412" t="str">
            <v>-</v>
          </cell>
          <cell r="AB412" t="str">
            <v>-</v>
          </cell>
          <cell r="AC412" t="str">
            <v>-</v>
          </cell>
          <cell r="AD412" t="str">
            <v>-</v>
          </cell>
          <cell r="AH412" t="str">
            <v>МО - Администрация города Ханты-Мансийска</v>
          </cell>
          <cell r="AL412" t="str">
            <v>МКД ул. Гагарина 109, 111а, 111, 113</v>
          </cell>
        </row>
        <row r="413">
          <cell r="B413">
            <v>382</v>
          </cell>
          <cell r="C413" t="str">
            <v>ранее существовавшая до 01.01.2019</v>
          </cell>
          <cell r="D413">
            <v>44900</v>
          </cell>
          <cell r="E413" t="str">
            <v>Гагарина 103, 101а</v>
          </cell>
          <cell r="F413" t="str">
            <v>в рамках проведения инвентаризации 2022 года
не установлен</v>
          </cell>
          <cell r="G413" t="str">
            <v>60.988849</v>
          </cell>
          <cell r="H413" t="str">
            <v>69.030021</v>
          </cell>
          <cell r="I413" t="str">
            <v>в рамках инвентаризации 2022 года
не определена</v>
          </cell>
          <cell r="J413" t="str">
            <v>открытый</v>
          </cell>
          <cell r="K413" t="str">
            <v>бетонная плита</v>
          </cell>
          <cell r="L413">
            <v>6</v>
          </cell>
          <cell r="M413" t="str">
            <v>есть</v>
          </cell>
          <cell r="N413" t="str">
            <v>есть</v>
          </cell>
          <cell r="O413">
            <v>2</v>
          </cell>
          <cell r="P413">
            <v>1.1000000000000001</v>
          </cell>
          <cell r="Q413" t="str">
            <v>пластик</v>
          </cell>
          <cell r="U413" t="str">
            <v>-</v>
          </cell>
          <cell r="V413" t="str">
            <v>-</v>
          </cell>
          <cell r="W413" t="str">
            <v>-</v>
          </cell>
          <cell r="AA413" t="str">
            <v>пластик</v>
          </cell>
          <cell r="AB413">
            <v>1</v>
          </cell>
          <cell r="AC413">
            <v>1</v>
          </cell>
          <cell r="AD413" t="str">
            <v>металлическая сетка АО "РЭС-Сервис"</v>
          </cell>
          <cell r="AH413" t="str">
            <v>СП МКД</v>
          </cell>
          <cell r="AL413" t="str">
            <v>МКД ул. Гагарина 103, 105, 107 и МЮЛ - АО "СШОР"</v>
          </cell>
        </row>
        <row r="414">
          <cell r="B414">
            <v>383</v>
          </cell>
          <cell r="C414" t="str">
            <v>ранее существовавшая до 01.01.2019</v>
          </cell>
          <cell r="D414">
            <v>44900</v>
          </cell>
          <cell r="E414" t="str">
            <v>Гагарина 95</v>
          </cell>
          <cell r="F414" t="str">
            <v>в рамках проведения инвентаризации 2022 года
не установлен</v>
          </cell>
          <cell r="G414" t="str">
            <v>60.989342</v>
          </cell>
          <cell r="H414" t="str">
            <v>69.027883</v>
          </cell>
          <cell r="I414" t="str">
            <v>в рамках инвентаризации 2022 года
не определена</v>
          </cell>
          <cell r="J414" t="str">
            <v>открытый</v>
          </cell>
          <cell r="K414" t="str">
            <v>бетонная плита</v>
          </cell>
          <cell r="L414">
            <v>12</v>
          </cell>
          <cell r="M414" t="str">
            <v>есть</v>
          </cell>
          <cell r="N414" t="str">
            <v>есть</v>
          </cell>
          <cell r="O414">
            <v>2</v>
          </cell>
          <cell r="P414">
            <v>1.1000000000000001</v>
          </cell>
          <cell r="Q414" t="str">
            <v>пластик</v>
          </cell>
          <cell r="U414">
            <v>1</v>
          </cell>
          <cell r="V414">
            <v>4</v>
          </cell>
          <cell r="W414" t="str">
            <v>отсек</v>
          </cell>
          <cell r="AA414" t="str">
            <v>пластик</v>
          </cell>
          <cell r="AB414">
            <v>1</v>
          </cell>
          <cell r="AC414">
            <v>1</v>
          </cell>
          <cell r="AD414" t="str">
            <v>металлическая сетка АО "РЭС-Сервис"</v>
          </cell>
          <cell r="AH414" t="str">
            <v>МО - Администрация города Ханты-Мансийска</v>
          </cell>
          <cell r="AL414" t="str">
            <v xml:space="preserve">МКД ул. Гагарина 95,  97, 99 </v>
          </cell>
        </row>
        <row r="415">
          <cell r="B415">
            <v>384</v>
          </cell>
          <cell r="C415"/>
          <cell r="D415">
            <v>44900</v>
          </cell>
          <cell r="E415"/>
          <cell r="F415" t="str">
            <v>в рамках проведения инвентаризации 2022 года
не установлен</v>
          </cell>
          <cell r="G415"/>
          <cell r="H415"/>
          <cell r="I415" t="str">
            <v>в рамках инвентаризации 2022 года
не определена</v>
          </cell>
          <cell r="J415"/>
          <cell r="K415"/>
          <cell r="L415"/>
          <cell r="M415"/>
          <cell r="N415"/>
          <cell r="O415"/>
          <cell r="P415"/>
          <cell r="Q415"/>
          <cell r="U415"/>
          <cell r="V415"/>
          <cell r="W415"/>
          <cell r="AA415"/>
          <cell r="AB415"/>
          <cell r="AC415"/>
          <cell r="AD415"/>
          <cell r="AH415"/>
          <cell r="AL415"/>
        </row>
        <row r="416">
          <cell r="B416">
            <v>385</v>
          </cell>
          <cell r="C416"/>
          <cell r="D416">
            <v>44900</v>
          </cell>
          <cell r="E416"/>
          <cell r="F416" t="str">
            <v>в рамках проведения инвентаризации 2022 года
не установлен</v>
          </cell>
          <cell r="G416"/>
          <cell r="H416"/>
          <cell r="I416" t="str">
            <v>в рамках инвентаризации 2022 года
не определена</v>
          </cell>
          <cell r="J416"/>
          <cell r="K416"/>
          <cell r="L416"/>
          <cell r="M416"/>
          <cell r="N416"/>
          <cell r="O416"/>
          <cell r="P416"/>
          <cell r="Q416"/>
          <cell r="U416"/>
          <cell r="V416"/>
          <cell r="W416"/>
          <cell r="AA416"/>
          <cell r="AB416"/>
          <cell r="AC416"/>
          <cell r="AD416"/>
          <cell r="AH416"/>
          <cell r="AL416"/>
        </row>
        <row r="417">
          <cell r="B417">
            <v>386</v>
          </cell>
          <cell r="C417" t="str">
            <v>ранее существовавшая до 01.01.2019</v>
          </cell>
          <cell r="D417">
            <v>44900</v>
          </cell>
          <cell r="E417" t="str">
            <v>Гагарина 65</v>
          </cell>
          <cell r="F417" t="str">
            <v>в рамках проведения инвентаризации 2022 года
не установлен</v>
          </cell>
          <cell r="G417" t="str">
            <v>60.992294</v>
          </cell>
          <cell r="H417" t="str">
            <v>69.024937</v>
          </cell>
          <cell r="I417" t="str">
            <v>в рамках инвентаризации 2022 года
не определена</v>
          </cell>
          <cell r="J417" t="str">
            <v>открытый</v>
          </cell>
          <cell r="K417" t="str">
            <v>бетонная плита</v>
          </cell>
          <cell r="L417">
            <v>6</v>
          </cell>
          <cell r="M417" t="str">
            <v>отсутствует</v>
          </cell>
          <cell r="N417" t="str">
            <v>есть</v>
          </cell>
          <cell r="O417">
            <v>2</v>
          </cell>
          <cell r="P417">
            <v>1.1000000000000001</v>
          </cell>
          <cell r="Q417" t="str">
            <v>пластик</v>
          </cell>
          <cell r="U417">
            <v>1</v>
          </cell>
          <cell r="V417">
            <v>4</v>
          </cell>
          <cell r="W417" t="str">
            <v>отсек</v>
          </cell>
          <cell r="AA417" t="str">
            <v>пластик</v>
          </cell>
          <cell r="AB417">
            <v>1</v>
          </cell>
          <cell r="AC417">
            <v>1</v>
          </cell>
          <cell r="AD417" t="str">
            <v>металлическая сетка АО "РЭС-Сервис"</v>
          </cell>
          <cell r="AH417" t="str">
            <v>СП МКД</v>
          </cell>
          <cell r="AL417" t="str">
            <v>МКД ул. Гагарина 65</v>
          </cell>
        </row>
        <row r="418">
          <cell r="B418">
            <v>387</v>
          </cell>
          <cell r="C418" t="str">
            <v>ранее существовавшая до 01.01.2019</v>
          </cell>
          <cell r="D418">
            <v>44900</v>
          </cell>
          <cell r="E418" t="str">
            <v>Гагарина 61</v>
          </cell>
          <cell r="F418" t="str">
            <v>в рамках проведения инвентаризации 2022 года
не установлен</v>
          </cell>
          <cell r="G418" t="str">
            <v>60.992734</v>
          </cell>
          <cell r="H418" t="str">
            <v>69.025095</v>
          </cell>
          <cell r="I418" t="str">
            <v>в рамках инвентаризации 2022 года
не определена</v>
          </cell>
          <cell r="J418" t="str">
            <v>открытый</v>
          </cell>
          <cell r="K418" t="str">
            <v>бетонная плита</v>
          </cell>
          <cell r="L418">
            <v>6</v>
          </cell>
          <cell r="M418" t="str">
            <v>есть</v>
          </cell>
          <cell r="N418" t="str">
            <v>есть</v>
          </cell>
          <cell r="O418">
            <v>2</v>
          </cell>
          <cell r="P418">
            <v>1.1000000000000001</v>
          </cell>
          <cell r="Q418" t="str">
            <v>пластик</v>
          </cell>
          <cell r="U418">
            <v>1</v>
          </cell>
          <cell r="V418">
            <v>4</v>
          </cell>
          <cell r="W418" t="str">
            <v>отсек</v>
          </cell>
          <cell r="AA418" t="str">
            <v>-</v>
          </cell>
          <cell r="AB418" t="str">
            <v>-</v>
          </cell>
          <cell r="AC418" t="str">
            <v>-</v>
          </cell>
          <cell r="AD418" t="str">
            <v>-</v>
          </cell>
          <cell r="AH418" t="str">
            <v>МО - Администрация города Ханты-Мансийска</v>
          </cell>
          <cell r="AL418" t="str">
            <v>МКД ул. Гагарина 61, 63</v>
          </cell>
        </row>
        <row r="419">
          <cell r="B419">
            <v>388</v>
          </cell>
          <cell r="C419" t="str">
            <v>ранее существовавшая до 01.01.2019</v>
          </cell>
          <cell r="D419">
            <v>44900</v>
          </cell>
          <cell r="E419" t="str">
            <v>Гагарина 53а</v>
          </cell>
          <cell r="F419" t="str">
            <v>в рамках проведения инвентаризации 2022 года
не установлен</v>
          </cell>
          <cell r="G419" t="str">
            <v>60.993884</v>
          </cell>
          <cell r="H419" t="str">
            <v>69.025992</v>
          </cell>
          <cell r="I419" t="str">
            <v>в рамках инвентаризации 2022 года
не определена</v>
          </cell>
          <cell r="J419" t="str">
            <v>открытый</v>
          </cell>
          <cell r="K419" t="str">
            <v>бетонная плита</v>
          </cell>
          <cell r="L419">
            <v>6</v>
          </cell>
          <cell r="M419" t="str">
            <v>есть</v>
          </cell>
          <cell r="N419" t="str">
            <v>есть</v>
          </cell>
          <cell r="O419">
            <v>1</v>
          </cell>
          <cell r="P419">
            <v>1.1000000000000001</v>
          </cell>
          <cell r="Q419" t="str">
            <v>пластик</v>
          </cell>
          <cell r="U419">
            <v>1</v>
          </cell>
          <cell r="V419">
            <v>4</v>
          </cell>
          <cell r="W419" t="str">
            <v>отсек</v>
          </cell>
          <cell r="AA419" t="str">
            <v>-</v>
          </cell>
          <cell r="AB419" t="str">
            <v>-</v>
          </cell>
          <cell r="AC419" t="str">
            <v>-</v>
          </cell>
          <cell r="AD419" t="str">
            <v>-</v>
          </cell>
          <cell r="AH419" t="str">
            <v>МО - Администрация города Ханты-Мансийска</v>
          </cell>
          <cell r="AL419" t="str">
            <v>МКД ул. Гагарина 53, 55</v>
          </cell>
        </row>
        <row r="420">
          <cell r="B420">
            <v>389</v>
          </cell>
          <cell r="C420" t="str">
            <v>ранее существовавшая до 01.01.2019</v>
          </cell>
          <cell r="D420">
            <v>44900</v>
          </cell>
          <cell r="E420" t="str">
            <v>Гагарина 51</v>
          </cell>
          <cell r="F420" t="str">
            <v>в рамках проведения инвентаризации 2022 года
не установлен</v>
          </cell>
          <cell r="G420" t="str">
            <v>60.994099</v>
          </cell>
          <cell r="H420" t="str">
            <v>69.024812</v>
          </cell>
          <cell r="I420" t="str">
            <v>в рамках инвентаризации 2022 года
не определена</v>
          </cell>
          <cell r="J420" t="str">
            <v>открытый</v>
          </cell>
          <cell r="K420" t="str">
            <v>бетонная плита</v>
          </cell>
          <cell r="L420">
            <v>6</v>
          </cell>
          <cell r="M420" t="str">
            <v>есть</v>
          </cell>
          <cell r="N420" t="str">
            <v>есть</v>
          </cell>
          <cell r="O420">
            <v>2</v>
          </cell>
          <cell r="P420">
            <v>1.1000000000000001</v>
          </cell>
          <cell r="Q420" t="str">
            <v>пластик</v>
          </cell>
          <cell r="U420" t="str">
            <v>-</v>
          </cell>
          <cell r="V420" t="str">
            <v>-</v>
          </cell>
          <cell r="W420" t="str">
            <v>-</v>
          </cell>
          <cell r="AA420" t="str">
            <v>пластик</v>
          </cell>
          <cell r="AB420">
            <v>1</v>
          </cell>
          <cell r="AC420">
            <v>1</v>
          </cell>
          <cell r="AD420" t="str">
            <v>металлическая сетка АО "РЭС-Сервис"</v>
          </cell>
          <cell r="AH420" t="str">
            <v>МО - Администрация города Ханты-Мансийска</v>
          </cell>
          <cell r="AL420" t="str">
            <v>МКД ул. Гагарина 51, 47, 49</v>
          </cell>
        </row>
        <row r="421">
          <cell r="B421">
            <v>390</v>
          </cell>
          <cell r="C421" t="str">
            <v>ранее существовавшая до 01.01.2019</v>
          </cell>
          <cell r="D421">
            <v>44900</v>
          </cell>
          <cell r="E421" t="str">
            <v>Гагарина 33б</v>
          </cell>
          <cell r="F421" t="str">
            <v>в рамках проведения инвентаризации 2022 года
не установлен</v>
          </cell>
          <cell r="G421" t="str">
            <v>60.996698</v>
          </cell>
          <cell r="H421" t="str">
            <v>69.027076</v>
          </cell>
          <cell r="I421" t="str">
            <v>в рамках инвентаризации 2022 года
не определена</v>
          </cell>
          <cell r="J421" t="str">
            <v>открытый</v>
          </cell>
          <cell r="K421" t="str">
            <v>бетонная плита</v>
          </cell>
          <cell r="L421">
            <v>4</v>
          </cell>
          <cell r="M421" t="str">
            <v>отсутствует</v>
          </cell>
          <cell r="N421" t="str">
            <v>есть</v>
          </cell>
          <cell r="O421">
            <v>1</v>
          </cell>
          <cell r="P421">
            <v>0.75</v>
          </cell>
          <cell r="Q421" t="str">
            <v>металл</v>
          </cell>
          <cell r="U421" t="str">
            <v>-</v>
          </cell>
          <cell r="V421" t="str">
            <v>-</v>
          </cell>
          <cell r="W421" t="str">
            <v>-</v>
          </cell>
          <cell r="AA421" t="str">
            <v>-</v>
          </cell>
          <cell r="AB421" t="str">
            <v>-</v>
          </cell>
          <cell r="AC421" t="str">
            <v>-</v>
          </cell>
          <cell r="AD421" t="str">
            <v>-</v>
          </cell>
          <cell r="AH421" t="str">
            <v>СП МКД</v>
          </cell>
          <cell r="AL421" t="str">
            <v>МКД ул. Гагарина  33б, 33</v>
          </cell>
        </row>
        <row r="422">
          <cell r="B422">
            <v>391</v>
          </cell>
          <cell r="C422" t="str">
            <v>ранее существовавшая до 01.01.2019</v>
          </cell>
          <cell r="D422">
            <v>44900</v>
          </cell>
          <cell r="E422" t="str">
            <v>Гагарина 27</v>
          </cell>
          <cell r="F422" t="str">
            <v>в рамках проведения инвентаризации 2022 года
не установлен</v>
          </cell>
          <cell r="G422" t="str">
            <v xml:space="preserve">60.997628 </v>
          </cell>
          <cell r="H422" t="str">
            <v>69.026269</v>
          </cell>
          <cell r="I422" t="str">
            <v>в рамках инвентаризации 2022 года
не определена</v>
          </cell>
          <cell r="J422" t="str">
            <v>открытый</v>
          </cell>
          <cell r="K422" t="str">
            <v>бетонная плита</v>
          </cell>
          <cell r="L422">
            <v>12</v>
          </cell>
          <cell r="M422" t="str">
            <v>есть</v>
          </cell>
          <cell r="N422" t="str">
            <v>есть</v>
          </cell>
          <cell r="O422">
            <v>3</v>
          </cell>
          <cell r="P422">
            <v>1.1000000000000001</v>
          </cell>
          <cell r="Q422" t="str">
            <v>пластик</v>
          </cell>
          <cell r="U422">
            <v>1</v>
          </cell>
          <cell r="V422">
            <v>4</v>
          </cell>
          <cell r="W422" t="str">
            <v>отсек</v>
          </cell>
          <cell r="AA422" t="str">
            <v>-</v>
          </cell>
          <cell r="AB422" t="str">
            <v>-</v>
          </cell>
          <cell r="AC422" t="str">
            <v>-</v>
          </cell>
          <cell r="AD422" t="str">
            <v>-</v>
          </cell>
          <cell r="AH422" t="str">
            <v>МО - Администрация города Ханты-Мансийска</v>
          </cell>
          <cell r="AL422" t="str">
            <v>МКД ул. Гагарина 27, 27а, 27б, 29</v>
          </cell>
        </row>
        <row r="423">
          <cell r="B423">
            <v>392</v>
          </cell>
          <cell r="C423" t="str">
            <v>ранее существовавшая до 01.01.2019</v>
          </cell>
          <cell r="D423">
            <v>44900</v>
          </cell>
          <cell r="E423" t="str">
            <v>Гагарина 220а</v>
          </cell>
          <cell r="F423" t="str">
            <v>в рамках проведения инвентаризации 2022 года
не установлен</v>
          </cell>
          <cell r="G423" t="str">
            <v>60.977949</v>
          </cell>
          <cell r="H423" t="str">
            <v>69.051844</v>
          </cell>
          <cell r="I423" t="str">
            <v>в рамках инвентаризации 2022 года
не определена</v>
          </cell>
          <cell r="J423" t="str">
            <v>открытый</v>
          </cell>
          <cell r="K423" t="str">
            <v>бетонная плита</v>
          </cell>
          <cell r="L423">
            <v>6</v>
          </cell>
          <cell r="M423" t="str">
            <v>отсутствует</v>
          </cell>
          <cell r="N423" t="str">
            <v>есть</v>
          </cell>
          <cell r="O423">
            <v>2</v>
          </cell>
          <cell r="P423">
            <v>0.66</v>
          </cell>
          <cell r="Q423" t="str">
            <v>пластик</v>
          </cell>
          <cell r="U423" t="str">
            <v>-</v>
          </cell>
          <cell r="V423" t="str">
            <v>-</v>
          </cell>
          <cell r="W423" t="str">
            <v>-</v>
          </cell>
          <cell r="AA423" t="str">
            <v>-</v>
          </cell>
          <cell r="AB423" t="str">
            <v>-</v>
          </cell>
          <cell r="AC423" t="str">
            <v>-</v>
          </cell>
          <cell r="AD423" t="str">
            <v>-</v>
          </cell>
          <cell r="AH423" t="str">
            <v>СП МКД</v>
          </cell>
          <cell r="AL423" t="str">
            <v>МКД ул. Гагарина 220а</v>
          </cell>
        </row>
        <row r="424">
          <cell r="B424">
            <v>393</v>
          </cell>
          <cell r="C424" t="str">
            <v>ранее существовавшая до 01.01.2019</v>
          </cell>
          <cell r="D424">
            <v>44900</v>
          </cell>
          <cell r="E424" t="str">
            <v>пер. Нагорный</v>
          </cell>
          <cell r="F424" t="str">
            <v>в рамках проведения инвентаризации 2022 года
не установлен</v>
          </cell>
          <cell r="G424" t="str">
            <v>60.978992</v>
          </cell>
          <cell r="H424" t="str">
            <v>69.052529</v>
          </cell>
          <cell r="I424" t="str">
            <v>в рамках инвентаризации 2022 года
не определена</v>
          </cell>
          <cell r="J424" t="str">
            <v>открытый</v>
          </cell>
          <cell r="K424" t="str">
            <v>бетонная плита</v>
          </cell>
          <cell r="L424">
            <v>6</v>
          </cell>
          <cell r="M424" t="str">
            <v>есть</v>
          </cell>
          <cell r="N424" t="str">
            <v>есть</v>
          </cell>
          <cell r="O424">
            <v>3</v>
          </cell>
          <cell r="P424">
            <v>0.66</v>
          </cell>
          <cell r="Q424" t="str">
            <v>пластик</v>
          </cell>
          <cell r="U424">
            <v>1</v>
          </cell>
          <cell r="V424">
            <v>4</v>
          </cell>
          <cell r="W424" t="str">
            <v>отсек</v>
          </cell>
          <cell r="AA424" t="str">
            <v>-</v>
          </cell>
          <cell r="AB424" t="str">
            <v>-</v>
          </cell>
          <cell r="AC424" t="str">
            <v>-</v>
          </cell>
          <cell r="AD424" t="str">
            <v>-</v>
          </cell>
          <cell r="AH424" t="str">
            <v>МО - Администрация города Ханты-Мансийска</v>
          </cell>
          <cell r="AL424" t="str">
            <v>ИЖС пер. Нагорный</v>
          </cell>
        </row>
        <row r="425">
          <cell r="B425">
            <v>394</v>
          </cell>
          <cell r="C425" t="str">
            <v>ранее существовавшая до 01.01.2019</v>
          </cell>
          <cell r="D425">
            <v>44900</v>
          </cell>
          <cell r="E425" t="str">
            <v>Лермонтова 10</v>
          </cell>
          <cell r="F425" t="str">
            <v>в рамках проведения инвентаризации 2022 года
не установлен</v>
          </cell>
          <cell r="G425" t="str">
            <v>60.981869</v>
          </cell>
          <cell r="H425" t="str">
            <v>69.049374</v>
          </cell>
          <cell r="I425" t="str">
            <v>в рамках инвентаризации 2022 года
не определена</v>
          </cell>
          <cell r="J425" t="str">
            <v>открытый</v>
          </cell>
          <cell r="K425" t="str">
            <v>бетонная плита</v>
          </cell>
          <cell r="L425">
            <v>6</v>
          </cell>
          <cell r="M425" t="str">
            <v>отсутствует</v>
          </cell>
          <cell r="N425" t="str">
            <v>есть</v>
          </cell>
          <cell r="O425">
            <v>3</v>
          </cell>
          <cell r="P425">
            <v>0.66</v>
          </cell>
          <cell r="Q425" t="str">
            <v>пластик</v>
          </cell>
          <cell r="U425" t="str">
            <v>-</v>
          </cell>
          <cell r="V425" t="str">
            <v>-</v>
          </cell>
          <cell r="W425" t="str">
            <v>-</v>
          </cell>
          <cell r="AA425" t="str">
            <v>пластик</v>
          </cell>
          <cell r="AB425">
            <v>1</v>
          </cell>
          <cell r="AC425">
            <v>1</v>
          </cell>
          <cell r="AD425" t="str">
            <v>металлическая сетка АО "РЭС-Сервис"</v>
          </cell>
          <cell r="AH425" t="str">
            <v>СП МКД</v>
          </cell>
          <cell r="AL425" t="str">
            <v>Многоквартирный дом ул. Лермонтова 10,7, 12, Сургутская 8</v>
          </cell>
        </row>
        <row r="426">
          <cell r="B426">
            <v>394</v>
          </cell>
          <cell r="C426"/>
          <cell r="D426">
            <v>44900</v>
          </cell>
          <cell r="E426"/>
          <cell r="F426" t="str">
            <v>в рамках проведения инвентаризации 2022 года
не установлен</v>
          </cell>
          <cell r="G426"/>
          <cell r="H426"/>
          <cell r="I426" t="str">
            <v>в рамках инвентаризации 2022 года
не определена</v>
          </cell>
          <cell r="J426"/>
          <cell r="K426"/>
          <cell r="L426"/>
          <cell r="M426"/>
          <cell r="N426"/>
          <cell r="O426"/>
          <cell r="P426"/>
          <cell r="Q426"/>
          <cell r="U426"/>
          <cell r="V426"/>
          <cell r="W426"/>
          <cell r="AA426" t="str">
            <v>бумажные отходы</v>
          </cell>
          <cell r="AB426">
            <v>1</v>
          </cell>
          <cell r="AC426">
            <v>0.75</v>
          </cell>
          <cell r="AD426" t="str">
            <v>контейнер ООО "Экобаланс"</v>
          </cell>
          <cell r="AH426"/>
          <cell r="AL426"/>
        </row>
        <row r="427">
          <cell r="B427">
            <v>395</v>
          </cell>
          <cell r="C427" t="str">
            <v>ранее существовавшая до 01.01.2019</v>
          </cell>
          <cell r="D427">
            <v>44900</v>
          </cell>
          <cell r="E427" t="str">
            <v>Березовская 33</v>
          </cell>
          <cell r="F427" t="str">
            <v>в рамках проведения инвентаризации 2022 года
не установлен</v>
          </cell>
          <cell r="G427" t="str">
            <v>60.981372</v>
          </cell>
          <cell r="H427" t="str">
            <v>69.054250</v>
          </cell>
          <cell r="I427" t="str">
            <v>в рамках инвентаризации 2022 года
не определена</v>
          </cell>
          <cell r="J427" t="str">
            <v>открытый</v>
          </cell>
          <cell r="K427" t="str">
            <v>бетонная плита</v>
          </cell>
          <cell r="L427">
            <v>12</v>
          </cell>
          <cell r="M427" t="str">
            <v>есть</v>
          </cell>
          <cell r="N427" t="str">
            <v>есть</v>
          </cell>
          <cell r="O427">
            <v>2</v>
          </cell>
          <cell r="P427">
            <v>1.1000000000000001</v>
          </cell>
          <cell r="Q427" t="str">
            <v>пластик</v>
          </cell>
          <cell r="U427">
            <v>1</v>
          </cell>
          <cell r="V427">
            <v>4</v>
          </cell>
          <cell r="W427" t="str">
            <v>отсек</v>
          </cell>
          <cell r="AA427" t="str">
            <v>-</v>
          </cell>
          <cell r="AB427" t="str">
            <v>-</v>
          </cell>
          <cell r="AC427" t="str">
            <v>-</v>
          </cell>
          <cell r="AD427" t="str">
            <v>-</v>
          </cell>
          <cell r="AH427" t="str">
            <v>МО - Администрация города Ханты-Мансийска</v>
          </cell>
          <cell r="AL427" t="str">
            <v>МКД ул. Березовская 18, 24, 33, Красногвардейская 12</v>
          </cell>
        </row>
        <row r="428">
          <cell r="B428">
            <v>396</v>
          </cell>
          <cell r="C428" t="str">
            <v>ранее существовавшая до 01.01.2019</v>
          </cell>
          <cell r="D428">
            <v>44900</v>
          </cell>
          <cell r="E428" t="str">
            <v>Гагарина 199</v>
          </cell>
          <cell r="F428" t="str">
            <v>в рамках проведения инвентаризации 2022 года
не установлен</v>
          </cell>
          <cell r="G428" t="str">
            <v>60.980514</v>
          </cell>
          <cell r="H428" t="str">
            <v>69.052187</v>
          </cell>
          <cell r="I428" t="str">
            <v>в рамках инвентаризации 2022 года
не определена</v>
          </cell>
          <cell r="J428" t="str">
            <v>открытый</v>
          </cell>
          <cell r="K428" t="str">
            <v>грунт</v>
          </cell>
          <cell r="L428">
            <v>4</v>
          </cell>
          <cell r="M428" t="str">
            <v>отсутствует</v>
          </cell>
          <cell r="N428" t="str">
            <v>отсутсвует</v>
          </cell>
          <cell r="O428">
            <v>1</v>
          </cell>
          <cell r="P428">
            <v>0.66</v>
          </cell>
          <cell r="Q428" t="str">
            <v>пластик</v>
          </cell>
          <cell r="U428" t="str">
            <v>-</v>
          </cell>
          <cell r="V428" t="str">
            <v>-</v>
          </cell>
          <cell r="W428" t="str">
            <v>-</v>
          </cell>
          <cell r="AA428" t="str">
            <v>-</v>
          </cell>
          <cell r="AB428" t="str">
            <v>-</v>
          </cell>
          <cell r="AC428" t="str">
            <v>-</v>
          </cell>
          <cell r="AD428" t="str">
            <v>-</v>
          </cell>
          <cell r="AH428" t="str">
            <v>СП МКД</v>
          </cell>
          <cell r="AL428" t="str">
            <v>МКД ул.Гагарина, 199</v>
          </cell>
        </row>
        <row r="429">
          <cell r="B429">
            <v>397</v>
          </cell>
          <cell r="C429" t="str">
            <v>ранее существовавшая до 01.01.2019</v>
          </cell>
          <cell r="D429">
            <v>44900</v>
          </cell>
          <cell r="E429" t="str">
            <v>Гагарина 209</v>
          </cell>
          <cell r="F429" t="str">
            <v>в рамках проведения инвентаризации 2022 года
не установлен</v>
          </cell>
          <cell r="G429" t="str">
            <v>60.979408</v>
          </cell>
          <cell r="H429" t="str">
            <v>69.053422</v>
          </cell>
          <cell r="I429" t="str">
            <v>в рамках инвентаризации 2022 года
не определена</v>
          </cell>
          <cell r="J429" t="str">
            <v>открытый</v>
          </cell>
          <cell r="K429" t="str">
            <v>бетонная плита</v>
          </cell>
          <cell r="L429">
            <v>12</v>
          </cell>
          <cell r="M429" t="str">
            <v>есть</v>
          </cell>
          <cell r="N429" t="str">
            <v>есть</v>
          </cell>
          <cell r="O429">
            <v>2</v>
          </cell>
          <cell r="P429">
            <v>1.1000000000000001</v>
          </cell>
          <cell r="Q429" t="str">
            <v>пластик</v>
          </cell>
          <cell r="U429">
            <v>1</v>
          </cell>
          <cell r="V429">
            <v>4</v>
          </cell>
          <cell r="W429" t="str">
            <v>отсек</v>
          </cell>
          <cell r="AA429" t="str">
            <v>-</v>
          </cell>
          <cell r="AB429" t="str">
            <v>-</v>
          </cell>
          <cell r="AC429" t="str">
            <v>-</v>
          </cell>
          <cell r="AD429" t="str">
            <v>-</v>
          </cell>
          <cell r="AH429" t="str">
            <v>СП МКД</v>
          </cell>
          <cell r="AL429" t="str">
            <v>МКД ул.Гагарина 199, 207, 209, Красногвардейская 6, 10, 14</v>
          </cell>
        </row>
        <row r="430">
          <cell r="B430">
            <v>398</v>
          </cell>
          <cell r="C430" t="str">
            <v>ранее существовавшая до 01.01.2019</v>
          </cell>
          <cell r="D430">
            <v>44900</v>
          </cell>
          <cell r="E430" t="str">
            <v>Красногвардейская 10</v>
          </cell>
          <cell r="F430" t="str">
            <v>в рамках проведения инвентаризации 2022 года
не установлен</v>
          </cell>
          <cell r="G430" t="str">
            <v>60.979950</v>
          </cell>
          <cell r="H430" t="str">
            <v xml:space="preserve"> 69.054897</v>
          </cell>
          <cell r="I430" t="str">
            <v>в рамках инвентаризации 2022 года
не определена</v>
          </cell>
          <cell r="J430" t="str">
            <v>открытый</v>
          </cell>
          <cell r="K430" t="str">
            <v>бетонная плита</v>
          </cell>
          <cell r="L430">
            <v>12</v>
          </cell>
          <cell r="M430" t="str">
            <v>есть</v>
          </cell>
          <cell r="N430" t="str">
            <v>есть</v>
          </cell>
          <cell r="O430">
            <v>2</v>
          </cell>
          <cell r="P430">
            <v>1.1000000000000001</v>
          </cell>
          <cell r="Q430" t="str">
            <v>пластик</v>
          </cell>
          <cell r="U430">
            <v>1</v>
          </cell>
          <cell r="V430">
            <v>4</v>
          </cell>
          <cell r="W430" t="str">
            <v>отсек</v>
          </cell>
          <cell r="AA430" t="str">
            <v>-</v>
          </cell>
          <cell r="AB430" t="str">
            <v>-</v>
          </cell>
          <cell r="AC430" t="str">
            <v>-</v>
          </cell>
          <cell r="AD430" t="str">
            <v>-</v>
          </cell>
          <cell r="AH430" t="str">
            <v>МО - Администрация города Ханты-Мансийска</v>
          </cell>
          <cell r="AL430" t="str">
            <v xml:space="preserve">МКД ул. Красногвардейская 7а, 14,10,12, 24 </v>
          </cell>
        </row>
        <row r="431">
          <cell r="B431">
            <v>399</v>
          </cell>
          <cell r="C431" t="str">
            <v>ранее существовавшая до 01.01.2019</v>
          </cell>
          <cell r="D431">
            <v>44900</v>
          </cell>
          <cell r="E431" t="str">
            <v>Сургутская 38</v>
          </cell>
          <cell r="F431" t="str">
            <v>в рамках проведения инвентаризации 2022 года
не установлен</v>
          </cell>
          <cell r="G431" t="str">
            <v>60.981392</v>
          </cell>
          <cell r="H431" t="str">
            <v>69.057904</v>
          </cell>
          <cell r="I431" t="str">
            <v>в рамках инвентаризации 2022 года
не определена</v>
          </cell>
          <cell r="J431" t="str">
            <v>открытый</v>
          </cell>
          <cell r="K431" t="str">
            <v>бетонная плита</v>
          </cell>
          <cell r="L431">
            <v>4</v>
          </cell>
          <cell r="M431" t="str">
            <v>отсутствует</v>
          </cell>
          <cell r="N431" t="str">
            <v>отсутсвует</v>
          </cell>
          <cell r="O431">
            <v>1</v>
          </cell>
          <cell r="P431">
            <v>0.66</v>
          </cell>
          <cell r="Q431" t="str">
            <v>пластик</v>
          </cell>
          <cell r="U431" t="str">
            <v>-</v>
          </cell>
          <cell r="V431" t="str">
            <v>-</v>
          </cell>
          <cell r="W431" t="str">
            <v>-</v>
          </cell>
          <cell r="AA431" t="str">
            <v>-</v>
          </cell>
          <cell r="AB431" t="str">
            <v>-</v>
          </cell>
          <cell r="AC431" t="str">
            <v>-</v>
          </cell>
          <cell r="AD431" t="str">
            <v>-</v>
          </cell>
          <cell r="AH431" t="str">
            <v>СП МКД</v>
          </cell>
          <cell r="AL431" t="str">
            <v>МКД ул.Сургутская 38</v>
          </cell>
        </row>
        <row r="432">
          <cell r="B432">
            <v>400</v>
          </cell>
          <cell r="C432" t="str">
            <v>ранее существовавшая до 01.01.2019</v>
          </cell>
          <cell r="D432">
            <v>44900</v>
          </cell>
          <cell r="E432" t="str">
            <v>Сутормина 17</v>
          </cell>
          <cell r="F432" t="str">
            <v>в рамках проведения инвентаризации 2022 года
не установлен</v>
          </cell>
          <cell r="G432" t="str">
            <v>60.983448</v>
          </cell>
          <cell r="H432" t="str">
            <v>69.061256</v>
          </cell>
          <cell r="I432" t="str">
            <v>в рамках инвентаризации 2022 года
не определена</v>
          </cell>
          <cell r="J432" t="str">
            <v>открытый</v>
          </cell>
          <cell r="K432" t="str">
            <v>бетонная плита</v>
          </cell>
          <cell r="L432">
            <v>6</v>
          </cell>
          <cell r="M432" t="str">
            <v>отсутствует</v>
          </cell>
          <cell r="N432" t="str">
            <v>отсутсвует</v>
          </cell>
          <cell r="O432">
            <v>2</v>
          </cell>
          <cell r="P432">
            <v>1.1000000000000001</v>
          </cell>
          <cell r="Q432" t="str">
            <v>пластик</v>
          </cell>
          <cell r="U432" t="str">
            <v>-</v>
          </cell>
          <cell r="V432" t="str">
            <v>-</v>
          </cell>
          <cell r="W432" t="str">
            <v>-</v>
          </cell>
          <cell r="AA432" t="str">
            <v>-</v>
          </cell>
          <cell r="AB432" t="str">
            <v>-</v>
          </cell>
          <cell r="AC432" t="str">
            <v>-</v>
          </cell>
          <cell r="AD432" t="str">
            <v>-</v>
          </cell>
          <cell r="AH432" t="str">
            <v>МО - Администрация города Ханты-Мансийска</v>
          </cell>
          <cell r="AL432" t="str">
            <v>МКД ул.Сутормина 17</v>
          </cell>
        </row>
        <row r="433">
          <cell r="B433">
            <v>401</v>
          </cell>
          <cell r="C433" t="str">
            <v>ранее существовавшая до 01.01.2019</v>
          </cell>
          <cell r="D433">
            <v>44900</v>
          </cell>
          <cell r="E433" t="str">
            <v>Сутормина 13а</v>
          </cell>
          <cell r="F433" t="str">
            <v>в рамках проведения инвентаризации 2022 года
не установлен</v>
          </cell>
          <cell r="G433" t="str">
            <v>60.983900</v>
          </cell>
          <cell r="H433" t="str">
            <v>69.063443</v>
          </cell>
          <cell r="I433" t="str">
            <v>в рамках инвентаризации 2022 года
не определена</v>
          </cell>
          <cell r="J433" t="str">
            <v>открытый</v>
          </cell>
          <cell r="K433" t="str">
            <v>контейнер заглубленного типа</v>
          </cell>
          <cell r="L433">
            <v>8</v>
          </cell>
          <cell r="M433" t="str">
            <v>отсутствует</v>
          </cell>
          <cell r="N433" t="str">
            <v>отсутсвует</v>
          </cell>
          <cell r="O433">
            <v>2</v>
          </cell>
          <cell r="P433">
            <v>3</v>
          </cell>
          <cell r="Q433" t="str">
            <v>пластик</v>
          </cell>
          <cell r="U433" t="str">
            <v>-</v>
          </cell>
          <cell r="V433" t="str">
            <v>-</v>
          </cell>
          <cell r="W433" t="str">
            <v>-</v>
          </cell>
          <cell r="AA433" t="str">
            <v>-</v>
          </cell>
          <cell r="AB433" t="str">
            <v>-</v>
          </cell>
          <cell r="AC433" t="str">
            <v>-</v>
          </cell>
          <cell r="AD433" t="str">
            <v>-</v>
          </cell>
          <cell r="AH433" t="str">
            <v>СП МКД</v>
          </cell>
          <cell r="AL433" t="str">
            <v>МКД ул.Сутормина 13а</v>
          </cell>
        </row>
        <row r="434">
          <cell r="B434">
            <v>402</v>
          </cell>
          <cell r="C434" t="str">
            <v>ранее существовавшая до 01.01.2019</v>
          </cell>
          <cell r="D434">
            <v>44900</v>
          </cell>
          <cell r="E434" t="str">
            <v>Рябиновая 20</v>
          </cell>
          <cell r="F434" t="str">
            <v>в рамках проведения инвентаризации 2022 года
не установлен</v>
          </cell>
          <cell r="G434" t="str">
            <v>60.986200</v>
          </cell>
          <cell r="H434" t="str">
            <v>69.046257</v>
          </cell>
          <cell r="I434" t="str">
            <v>в рамках инвентаризации 2022 года
не определена</v>
          </cell>
          <cell r="J434" t="str">
            <v>открытый</v>
          </cell>
          <cell r="K434" t="str">
            <v>бетонная плита</v>
          </cell>
          <cell r="L434">
            <v>12</v>
          </cell>
          <cell r="M434" t="str">
            <v>отсутствует</v>
          </cell>
          <cell r="N434" t="str">
            <v>отсутсвует</v>
          </cell>
          <cell r="O434">
            <v>5</v>
          </cell>
          <cell r="P434">
            <v>0.66</v>
          </cell>
          <cell r="Q434" t="str">
            <v>пластик</v>
          </cell>
          <cell r="U434" t="str">
            <v>-</v>
          </cell>
          <cell r="V434" t="str">
            <v>-</v>
          </cell>
          <cell r="W434" t="str">
            <v>-</v>
          </cell>
          <cell r="AA434" t="str">
            <v>-</v>
          </cell>
          <cell r="AB434" t="str">
            <v>-</v>
          </cell>
          <cell r="AC434" t="str">
            <v>-</v>
          </cell>
          <cell r="AD434" t="str">
            <v>-</v>
          </cell>
          <cell r="AH434" t="str">
            <v>СП МКД</v>
          </cell>
          <cell r="AL434" t="str">
            <v>МКД ул.Рябиновая 20</v>
          </cell>
        </row>
        <row r="435">
          <cell r="B435">
            <v>403</v>
          </cell>
          <cell r="C435" t="str">
            <v>ранее существовавшая до 01.01.2019</v>
          </cell>
          <cell r="D435">
            <v>44900</v>
          </cell>
          <cell r="E435" t="str">
            <v>Рябиновая 30</v>
          </cell>
          <cell r="F435" t="str">
            <v>в рамках проведения инвентаризации 2022 года
не установлен</v>
          </cell>
          <cell r="G435" t="str">
            <v>60.985832</v>
          </cell>
          <cell r="H435" t="str">
            <v>69.048369</v>
          </cell>
          <cell r="I435" t="str">
            <v>в рамках инвентаризации 2022 года
не определена</v>
          </cell>
          <cell r="J435" t="str">
            <v>открытый</v>
          </cell>
          <cell r="K435" t="str">
            <v>бетонная плита</v>
          </cell>
          <cell r="L435">
            <v>8</v>
          </cell>
          <cell r="M435" t="str">
            <v>отсутствует</v>
          </cell>
          <cell r="N435" t="str">
            <v>есть</v>
          </cell>
          <cell r="O435">
            <v>2</v>
          </cell>
          <cell r="P435">
            <v>0.66</v>
          </cell>
          <cell r="Q435" t="str">
            <v>пластик</v>
          </cell>
          <cell r="U435" t="str">
            <v>-</v>
          </cell>
          <cell r="V435" t="str">
            <v>-</v>
          </cell>
          <cell r="W435" t="str">
            <v>-</v>
          </cell>
          <cell r="AA435" t="str">
            <v>-</v>
          </cell>
          <cell r="AB435" t="str">
            <v>-</v>
          </cell>
          <cell r="AC435" t="str">
            <v>-</v>
          </cell>
          <cell r="AD435" t="str">
            <v>-</v>
          </cell>
          <cell r="AH435" t="str">
            <v>СП МКД</v>
          </cell>
          <cell r="AL435" t="str">
            <v>МКД ул.Рябиновая 30</v>
          </cell>
        </row>
        <row r="436">
          <cell r="B436">
            <v>404</v>
          </cell>
          <cell r="C436" t="str">
            <v>ранее существовавшая до 01.01.2019</v>
          </cell>
          <cell r="D436">
            <v>44900</v>
          </cell>
          <cell r="E436" t="str">
            <v>Гагарина 141</v>
          </cell>
          <cell r="F436" t="str">
            <v>в рамках проведения инвентаризации 2022 года
не установлен</v>
          </cell>
          <cell r="G436" t="str">
            <v>60.986162</v>
          </cell>
          <cell r="H436" t="str">
            <v>69.038578</v>
          </cell>
          <cell r="I436" t="str">
            <v>в рамках инвентаризации 2022 года
не определена</v>
          </cell>
          <cell r="J436" t="str">
            <v>открытый</v>
          </cell>
          <cell r="K436" t="str">
            <v>бетонная плита</v>
          </cell>
          <cell r="L436">
            <v>10</v>
          </cell>
          <cell r="M436" t="str">
            <v>есть</v>
          </cell>
          <cell r="N436" t="str">
            <v>есть</v>
          </cell>
          <cell r="O436">
            <v>3</v>
          </cell>
          <cell r="P436">
            <v>1.1000000000000001</v>
          </cell>
          <cell r="Q436" t="str">
            <v>пластик</v>
          </cell>
          <cell r="U436" t="str">
            <v>-</v>
          </cell>
          <cell r="V436" t="str">
            <v>-</v>
          </cell>
          <cell r="W436" t="str">
            <v>-</v>
          </cell>
          <cell r="AA436" t="str">
            <v>пластик</v>
          </cell>
          <cell r="AB436">
            <v>1</v>
          </cell>
          <cell r="AC436">
            <v>1</v>
          </cell>
          <cell r="AD436" t="str">
            <v>металлическая сетка АО "РЭС-Сервис"</v>
          </cell>
          <cell r="AH436" t="str">
            <v>СП МКД</v>
          </cell>
          <cell r="AL436" t="str">
            <v>МКДул.Гагарина 141</v>
          </cell>
        </row>
        <row r="437">
          <cell r="B437">
            <v>404</v>
          </cell>
          <cell r="C437"/>
          <cell r="D437">
            <v>44900</v>
          </cell>
          <cell r="E437"/>
          <cell r="F437" t="str">
            <v>в рамках проведения инвентаризации 2022 года
не установлен</v>
          </cell>
          <cell r="G437"/>
          <cell r="H437"/>
          <cell r="I437" t="str">
            <v>в рамках инвентаризации 2022 года
не определена</v>
          </cell>
          <cell r="J437"/>
          <cell r="K437"/>
          <cell r="L437"/>
          <cell r="M437"/>
          <cell r="N437"/>
          <cell r="O437"/>
          <cell r="P437"/>
          <cell r="Q437"/>
          <cell r="U437"/>
          <cell r="V437"/>
          <cell r="W437"/>
          <cell r="AA437" t="str">
            <v>бумажные отходы</v>
          </cell>
          <cell r="AB437">
            <v>1</v>
          </cell>
          <cell r="AC437">
            <v>0.75</v>
          </cell>
          <cell r="AD437" t="str">
            <v>контейнер ООО "Экобаланс"</v>
          </cell>
          <cell r="AH437"/>
          <cell r="AL437"/>
        </row>
        <row r="438">
          <cell r="B438">
            <v>405</v>
          </cell>
          <cell r="C438" t="str">
            <v>ранее существовавшая до 01.01.2019</v>
          </cell>
          <cell r="D438">
            <v>44900</v>
          </cell>
          <cell r="E438" t="str">
            <v>Гагарина 117</v>
          </cell>
          <cell r="F438" t="str">
            <v>в рамках проведения инвентаризации 2022 года
не установлен</v>
          </cell>
          <cell r="G438" t="str">
            <v>60.988152</v>
          </cell>
          <cell r="H438" t="str">
            <v>69.033616</v>
          </cell>
          <cell r="I438" t="str">
            <v>в рамках инвентаризации 2022 года
не определена</v>
          </cell>
          <cell r="J438" t="str">
            <v>открытый</v>
          </cell>
          <cell r="K438" t="str">
            <v>бетонная плита</v>
          </cell>
          <cell r="L438">
            <v>12</v>
          </cell>
          <cell r="M438" t="str">
            <v>есть</v>
          </cell>
          <cell r="N438" t="str">
            <v>есть</v>
          </cell>
          <cell r="O438">
            <v>3</v>
          </cell>
          <cell r="P438">
            <v>0.66</v>
          </cell>
          <cell r="Q438" t="str">
            <v>пластик</v>
          </cell>
          <cell r="U438">
            <v>1</v>
          </cell>
          <cell r="V438">
            <v>4</v>
          </cell>
          <cell r="W438" t="str">
            <v>отсек</v>
          </cell>
          <cell r="AA438" t="str">
            <v>пластик</v>
          </cell>
          <cell r="AB438">
            <v>1</v>
          </cell>
          <cell r="AC438">
            <v>1</v>
          </cell>
          <cell r="AD438" t="str">
            <v>металлическая сетка АО "РЭС-Сервис"</v>
          </cell>
          <cell r="AH438" t="str">
            <v>МО - Администрация города Ханты-Мансийска</v>
          </cell>
          <cell r="AL438" t="str">
            <v>МКД ул.Гагарина109а,117,119,115,121,123</v>
          </cell>
        </row>
        <row r="439">
          <cell r="B439">
            <v>406</v>
          </cell>
          <cell r="C439" t="str">
            <v>ранее существовавшая до 01.01.2019</v>
          </cell>
          <cell r="D439">
            <v>44900</v>
          </cell>
          <cell r="E439" t="str">
            <v>Гагарина 54</v>
          </cell>
          <cell r="F439" t="str">
            <v>в рамках проведения инвентаризации 2022 года
не установлен</v>
          </cell>
          <cell r="G439" t="str">
            <v>60.995672</v>
          </cell>
          <cell r="H439" t="str">
            <v>69.022174</v>
          </cell>
          <cell r="I439" t="str">
            <v>в рамках инвентаризации 2022 года
не определена</v>
          </cell>
          <cell r="J439" t="str">
            <v>открытый</v>
          </cell>
          <cell r="K439" t="str">
            <v>бетонная плита</v>
          </cell>
          <cell r="L439">
            <v>8</v>
          </cell>
          <cell r="M439" t="str">
            <v>отсутсвует</v>
          </cell>
          <cell r="N439" t="str">
            <v>есть</v>
          </cell>
          <cell r="O439">
            <v>2</v>
          </cell>
          <cell r="P439">
            <v>1.1000000000000001</v>
          </cell>
          <cell r="Q439" t="str">
            <v>металл</v>
          </cell>
          <cell r="U439" t="str">
            <v>-</v>
          </cell>
          <cell r="V439" t="str">
            <v>-</v>
          </cell>
          <cell r="W439" t="str">
            <v>-</v>
          </cell>
          <cell r="AA439" t="str">
            <v>-</v>
          </cell>
          <cell r="AB439" t="str">
            <v>-</v>
          </cell>
          <cell r="AC439" t="str">
            <v>-</v>
          </cell>
          <cell r="AD439" t="str">
            <v>-</v>
          </cell>
          <cell r="AH439" t="str">
            <v>ЮЛ - ООО "Траст"</v>
          </cell>
          <cell r="AL439" t="str">
            <v>Гостиничный комплекс "Миснэ"</v>
          </cell>
        </row>
        <row r="440">
          <cell r="B440">
            <v>407</v>
          </cell>
          <cell r="C440" t="str">
            <v>ранее существовавшая до 01.01.2019</v>
          </cell>
          <cell r="D440">
            <v>44900</v>
          </cell>
          <cell r="E440" t="str">
            <v>Гагарина 126</v>
          </cell>
          <cell r="F440" t="str">
            <v>в рамках проведения инвентаризации 2022 года
не установлен</v>
          </cell>
          <cell r="G440" t="str">
            <v>60.987247</v>
          </cell>
          <cell r="H440" t="str">
            <v>69.030610</v>
          </cell>
          <cell r="I440" t="str">
            <v>в рамках инвентаризации 2022 года
не определена</v>
          </cell>
          <cell r="J440" t="str">
            <v>открытый</v>
          </cell>
          <cell r="K440" t="str">
            <v>бетонная плита</v>
          </cell>
          <cell r="L440">
            <v>8</v>
          </cell>
          <cell r="M440" t="str">
            <v>есть</v>
          </cell>
          <cell r="N440" t="str">
            <v>есть</v>
          </cell>
          <cell r="O440">
            <v>2</v>
          </cell>
          <cell r="P440">
            <v>0.66</v>
          </cell>
          <cell r="Q440" t="str">
            <v>пластик</v>
          </cell>
          <cell r="U440" t="str">
            <v>-</v>
          </cell>
          <cell r="V440" t="str">
            <v>-</v>
          </cell>
          <cell r="W440" t="str">
            <v>-</v>
          </cell>
          <cell r="AA440" t="str">
            <v>-</v>
          </cell>
          <cell r="AB440" t="str">
            <v>-</v>
          </cell>
          <cell r="AC440" t="str">
            <v>-</v>
          </cell>
          <cell r="AD440" t="str">
            <v>-</v>
          </cell>
          <cell r="AH440" t="str">
            <v>СП МКД</v>
          </cell>
          <cell r="AL440" t="str">
            <v>МКД ул.Гагарина 126</v>
          </cell>
        </row>
        <row r="441">
          <cell r="B441">
            <v>408</v>
          </cell>
          <cell r="C441" t="str">
            <v>ранее существовавшая до 01.01.2019</v>
          </cell>
          <cell r="D441">
            <v>44900</v>
          </cell>
          <cell r="E441" t="str">
            <v xml:space="preserve">Югорская 1, 3 </v>
          </cell>
          <cell r="F441" t="str">
            <v>в рамках проведения инвентаризации 2022 года
не установлен</v>
          </cell>
          <cell r="G441" t="str">
            <v>60.989756</v>
          </cell>
          <cell r="H441" t="str">
            <v>69.042693</v>
          </cell>
          <cell r="I441" t="str">
            <v>в рамках инвентаризации 2022 года
не определена</v>
          </cell>
          <cell r="J441" t="str">
            <v>открытый</v>
          </cell>
          <cell r="K441" t="str">
            <v>бетонная плита</v>
          </cell>
          <cell r="L441">
            <v>18</v>
          </cell>
          <cell r="M441" t="str">
            <v>есть</v>
          </cell>
          <cell r="N441" t="str">
            <v>есть</v>
          </cell>
          <cell r="O441">
            <v>2</v>
          </cell>
          <cell r="P441">
            <v>1.1000000000000001</v>
          </cell>
          <cell r="Q441" t="str">
            <v>пластик</v>
          </cell>
          <cell r="U441">
            <v>1</v>
          </cell>
          <cell r="V441">
            <v>4</v>
          </cell>
          <cell r="W441" t="str">
            <v>отсек</v>
          </cell>
          <cell r="AA441" t="str">
            <v>пластик</v>
          </cell>
          <cell r="AB441">
            <v>1</v>
          </cell>
          <cell r="AC441">
            <v>1</v>
          </cell>
          <cell r="AD441" t="str">
            <v>металлическая сетка АО "РЭС-Сервис"</v>
          </cell>
          <cell r="AH441" t="str">
            <v>СП МКД</v>
          </cell>
          <cell r="AL441" t="str">
            <v>МКД ул. Югорская 1, 3</v>
          </cell>
        </row>
        <row r="442">
          <cell r="B442">
            <v>408</v>
          </cell>
          <cell r="C442"/>
          <cell r="D442">
            <v>44900</v>
          </cell>
          <cell r="E442"/>
          <cell r="F442" t="str">
            <v>в рамках проведения инвентаризации 2022 года
не установлен</v>
          </cell>
          <cell r="G442"/>
          <cell r="H442"/>
          <cell r="I442" t="str">
            <v>в рамках инвентаризации 2022 года
не определена</v>
          </cell>
          <cell r="J442"/>
          <cell r="K442"/>
          <cell r="L442"/>
          <cell r="M442"/>
          <cell r="N442"/>
          <cell r="O442"/>
          <cell r="P442"/>
          <cell r="Q442"/>
          <cell r="U442"/>
          <cell r="V442"/>
          <cell r="W442"/>
          <cell r="AA442" t="str">
            <v>бумажные отходы</v>
          </cell>
          <cell r="AB442">
            <v>1</v>
          </cell>
          <cell r="AC442">
            <v>0.75</v>
          </cell>
          <cell r="AD442" t="str">
            <v>контейнер ООО "Экобаланс"</v>
          </cell>
          <cell r="AH442"/>
          <cell r="AL442"/>
        </row>
        <row r="443">
          <cell r="B443">
            <v>408</v>
          </cell>
          <cell r="C443"/>
          <cell r="D443">
            <v>44900</v>
          </cell>
          <cell r="E443"/>
          <cell r="F443" t="str">
            <v>в рамках проведения инвентаризации 2022 года
не установлен</v>
          </cell>
          <cell r="G443"/>
          <cell r="H443"/>
          <cell r="I443" t="str">
            <v>в рамках инвентаризации 2022 года
не определена</v>
          </cell>
          <cell r="J443"/>
          <cell r="K443"/>
          <cell r="L443"/>
          <cell r="M443"/>
          <cell r="N443"/>
          <cell r="O443"/>
          <cell r="P443"/>
          <cell r="Q443"/>
          <cell r="U443"/>
          <cell r="V443"/>
          <cell r="W443"/>
          <cell r="AA443" t="str">
            <v>1, 2 класс опасности</v>
          </cell>
          <cell r="AB443">
            <v>1</v>
          </cell>
          <cell r="AC443">
            <v>0.3</v>
          </cell>
          <cell r="AD443" t="str">
            <v>металлический контейнер (3 секции)</v>
          </cell>
          <cell r="AH443"/>
          <cell r="AL443"/>
        </row>
        <row r="444">
          <cell r="B444">
            <v>409</v>
          </cell>
          <cell r="C444" t="str">
            <v>ранее существовавшая до 01.01.2019</v>
          </cell>
          <cell r="D444">
            <v>44900</v>
          </cell>
          <cell r="E444" t="str">
            <v>Студенческая 17</v>
          </cell>
          <cell r="F444" t="str">
            <v>в рамках проведения инвентаризации 2022 года
не установлен</v>
          </cell>
          <cell r="G444" t="str">
            <v xml:space="preserve">61.014756 </v>
          </cell>
          <cell r="H444" t="str">
            <v>69.052250</v>
          </cell>
          <cell r="I444" t="str">
            <v>в рамках инвентаризации 2022 года
не определена</v>
          </cell>
          <cell r="J444" t="str">
            <v>открытый</v>
          </cell>
          <cell r="K444" t="str">
            <v>бетонная плита</v>
          </cell>
          <cell r="L444">
            <v>18</v>
          </cell>
          <cell r="M444" t="str">
            <v>отсутсвует</v>
          </cell>
          <cell r="N444" t="str">
            <v>есть</v>
          </cell>
          <cell r="O444">
            <v>5</v>
          </cell>
          <cell r="P444">
            <v>0.75</v>
          </cell>
          <cell r="Q444" t="str">
            <v>металл</v>
          </cell>
          <cell r="U444" t="str">
            <v>-</v>
          </cell>
          <cell r="V444" t="str">
            <v>-</v>
          </cell>
          <cell r="W444" t="str">
            <v>-</v>
          </cell>
          <cell r="AA444" t="str">
            <v>пластик</v>
          </cell>
          <cell r="AB444">
            <v>1</v>
          </cell>
          <cell r="AC444">
            <v>1.5</v>
          </cell>
          <cell r="AD444" t="str">
            <v>металлическая сетка ООО "Экобаланс"</v>
          </cell>
          <cell r="AH444" t="str">
            <v>ЮЛ - БУ ХМАО-Югры «Ханты-Мансийская государственная медицинская академия»</v>
          </cell>
          <cell r="AL444" t="str">
            <v>БУ ХМАО-Югры «Ханты-Мансийская государственная медицинская академия»</v>
          </cell>
        </row>
        <row r="445">
          <cell r="B445">
            <v>410</v>
          </cell>
          <cell r="C445" t="str">
            <v>ранее существовавшая до 01.01.2019</v>
          </cell>
          <cell r="D445">
            <v>44900</v>
          </cell>
          <cell r="E445" t="str">
            <v>Югорская 11, 13</v>
          </cell>
          <cell r="F445" t="str">
            <v>в рамках проведения инвентаризации 2022 года
не установлен</v>
          </cell>
          <cell r="G445" t="str">
            <v>60.989320</v>
          </cell>
          <cell r="H445" t="str">
            <v>69.044854</v>
          </cell>
          <cell r="I445" t="str">
            <v>в рамках инвентаризации 2022 года
не определена</v>
          </cell>
          <cell r="J445" t="str">
            <v>открытый</v>
          </cell>
          <cell r="K445" t="str">
            <v>бетонная плита</v>
          </cell>
          <cell r="L445">
            <v>16</v>
          </cell>
          <cell r="M445" t="str">
            <v>есть</v>
          </cell>
          <cell r="N445" t="str">
            <v>есть</v>
          </cell>
          <cell r="O445">
            <v>4</v>
          </cell>
          <cell r="P445">
            <v>1.1000000000000001</v>
          </cell>
          <cell r="Q445" t="str">
            <v>пластик</v>
          </cell>
          <cell r="U445">
            <v>1</v>
          </cell>
          <cell r="V445">
            <v>4</v>
          </cell>
          <cell r="W445" t="str">
            <v>отсек</v>
          </cell>
          <cell r="AA445" t="str">
            <v>пластик</v>
          </cell>
          <cell r="AB445">
            <v>1</v>
          </cell>
          <cell r="AC445">
            <v>1</v>
          </cell>
          <cell r="AD445" t="str">
            <v>металлическая сетка АО "РЭС-Сервис"</v>
          </cell>
          <cell r="AH445" t="str">
            <v>СП МКД</v>
          </cell>
          <cell r="AL445" t="str">
            <v>МКД ул.Югорская 11, 13</v>
          </cell>
        </row>
        <row r="446">
          <cell r="B446">
            <v>410</v>
          </cell>
          <cell r="C446"/>
          <cell r="D446">
            <v>44900</v>
          </cell>
          <cell r="E446"/>
          <cell r="F446" t="str">
            <v>в рамках проведения инвентаризации 2022 года
не установлен</v>
          </cell>
          <cell r="G446"/>
          <cell r="H446"/>
          <cell r="I446" t="str">
            <v>в рамках инвентаризации 2022 года
не определена</v>
          </cell>
          <cell r="J446"/>
          <cell r="K446"/>
          <cell r="L446"/>
          <cell r="M446"/>
          <cell r="N446"/>
          <cell r="O446"/>
          <cell r="P446"/>
          <cell r="Q446"/>
          <cell r="U446"/>
          <cell r="V446"/>
          <cell r="W446"/>
          <cell r="AA446" t="str">
            <v>бумажные отходы</v>
          </cell>
          <cell r="AB446">
            <v>1</v>
          </cell>
          <cell r="AC446">
            <v>0.75</v>
          </cell>
          <cell r="AD446" t="str">
            <v>контейнер ООО "Экобаланс"</v>
          </cell>
          <cell r="AH446"/>
          <cell r="AL446"/>
        </row>
        <row r="447">
          <cell r="B447">
            <v>411</v>
          </cell>
          <cell r="C447" t="str">
            <v>ранее существовавшая до 01.01.2019</v>
          </cell>
          <cell r="D447">
            <v>44900</v>
          </cell>
          <cell r="E447" t="str">
            <v>Заречная 7</v>
          </cell>
          <cell r="F447" t="str">
            <v>в рамках проведения инвентаризации 2022 года
не установлен</v>
          </cell>
          <cell r="G447" t="str">
            <v>61.032875</v>
          </cell>
          <cell r="H447" t="str">
            <v>69.153242</v>
          </cell>
          <cell r="I447" t="str">
            <v>в рамках инвентаризации 2022 года
не определена</v>
          </cell>
          <cell r="J447" t="str">
            <v>открытый</v>
          </cell>
          <cell r="K447" t="str">
            <v>бетонная плита</v>
          </cell>
          <cell r="L447">
            <v>12</v>
          </cell>
          <cell r="M447" t="str">
            <v>есть</v>
          </cell>
          <cell r="N447" t="str">
            <v>есть</v>
          </cell>
          <cell r="O447">
            <v>2</v>
          </cell>
          <cell r="P447">
            <v>1.1000000000000001</v>
          </cell>
          <cell r="Q447" t="str">
            <v>пластик</v>
          </cell>
          <cell r="U447">
            <v>1</v>
          </cell>
          <cell r="V447">
            <v>4</v>
          </cell>
          <cell r="W447" t="str">
            <v>отсек</v>
          </cell>
          <cell r="AA447" t="str">
            <v>-</v>
          </cell>
          <cell r="AB447" t="str">
            <v>-</v>
          </cell>
          <cell r="AC447" t="str">
            <v>-</v>
          </cell>
          <cell r="AD447" t="str">
            <v>-</v>
          </cell>
          <cell r="AH447" t="str">
            <v>МО - Администрация города Ханты-Мансийска</v>
          </cell>
          <cell r="AL447" t="str">
            <v>МКД ул.Заречная 7</v>
          </cell>
        </row>
        <row r="448">
          <cell r="B448">
            <v>412</v>
          </cell>
          <cell r="C448" t="str">
            <v>ранее существовавшая до 01.01.2019</v>
          </cell>
          <cell r="D448">
            <v>44900</v>
          </cell>
          <cell r="E448" t="str">
            <v>Заводская 22</v>
          </cell>
          <cell r="F448" t="str">
            <v>в рамках проведения инвентаризации 2022 года
не установлен</v>
          </cell>
          <cell r="G448" t="str">
            <v>60.966958</v>
          </cell>
          <cell r="H448" t="str">
            <v>69.041059</v>
          </cell>
          <cell r="I448" t="str">
            <v>в рамках инвентаризации 2022 года
не определена</v>
          </cell>
          <cell r="J448" t="str">
            <v>открытый</v>
          </cell>
          <cell r="K448" t="str">
            <v>бетонная плита</v>
          </cell>
          <cell r="L448">
            <v>12</v>
          </cell>
          <cell r="M448" t="str">
            <v>есть</v>
          </cell>
          <cell r="N448" t="str">
            <v>есть</v>
          </cell>
          <cell r="O448">
            <v>2</v>
          </cell>
          <cell r="P448">
            <v>1.1000000000000001</v>
          </cell>
          <cell r="Q448" t="str">
            <v>пластик</v>
          </cell>
          <cell r="U448">
            <v>1</v>
          </cell>
          <cell r="V448">
            <v>4</v>
          </cell>
          <cell r="W448" t="str">
            <v>отсек</v>
          </cell>
          <cell r="AA448" t="str">
            <v>-</v>
          </cell>
          <cell r="AB448" t="str">
            <v>-</v>
          </cell>
          <cell r="AC448" t="str">
            <v>-</v>
          </cell>
          <cell r="AD448" t="str">
            <v>-</v>
          </cell>
          <cell r="AH448" t="str">
            <v>МО - Администрация города Ханты-Мансийска</v>
          </cell>
          <cell r="AL448" t="str">
            <v>МКД ул. Заводская. 22, 18</v>
          </cell>
        </row>
        <row r="449">
          <cell r="B449">
            <v>413</v>
          </cell>
          <cell r="C449" t="str">
            <v>ранее существовавшая до 01.01.2019</v>
          </cell>
          <cell r="D449">
            <v>44900</v>
          </cell>
          <cell r="E449" t="str">
            <v>Заводская 24</v>
          </cell>
          <cell r="F449" t="str">
            <v>в рамках проведения инвентаризации 2022 года
не установлен</v>
          </cell>
          <cell r="G449" t="str">
            <v>60.967121</v>
          </cell>
          <cell r="H449" t="str">
            <v>69.040839</v>
          </cell>
          <cell r="I449" t="str">
            <v>в рамках инвентаризации 2022 года
не определена</v>
          </cell>
          <cell r="J449" t="str">
            <v>ограниченный</v>
          </cell>
          <cell r="K449" t="str">
            <v>асфальт</v>
          </cell>
          <cell r="L449">
            <v>8</v>
          </cell>
          <cell r="M449" t="str">
            <v>отсутсвует</v>
          </cell>
          <cell r="N449" t="str">
            <v>отсутсвует</v>
          </cell>
          <cell r="O449">
            <v>3</v>
          </cell>
          <cell r="P449">
            <v>1.1000000000000001</v>
          </cell>
          <cell r="Q449" t="str">
            <v>пластик</v>
          </cell>
          <cell r="U449" t="str">
            <v>-</v>
          </cell>
          <cell r="V449" t="str">
            <v>-</v>
          </cell>
          <cell r="W449" t="str">
            <v>-</v>
          </cell>
          <cell r="AA449" t="str">
            <v>-</v>
          </cell>
          <cell r="AB449" t="str">
            <v>-</v>
          </cell>
          <cell r="AC449" t="str">
            <v>-</v>
          </cell>
          <cell r="AD449" t="str">
            <v>-</v>
          </cell>
          <cell r="AH449" t="str">
            <v>ЮЛ - ТЦ Меридиан, ТЦ Галактика, Торговый дом Перекресток</v>
          </cell>
          <cell r="AL449" t="str">
            <v>ТЦ Меридиан, ТЦ Галактика, Торговый дом Перекресток</v>
          </cell>
        </row>
        <row r="450">
          <cell r="B450">
            <v>413</v>
          </cell>
          <cell r="C450"/>
          <cell r="D450">
            <v>44900</v>
          </cell>
          <cell r="E450"/>
          <cell r="F450" t="str">
            <v>в рамках проведения инвентаризации 2022 года
не установлен</v>
          </cell>
          <cell r="G450"/>
          <cell r="H450"/>
          <cell r="I450" t="str">
            <v>в рамках инвентаризации 2022 года
не определена</v>
          </cell>
          <cell r="J450"/>
          <cell r="K450"/>
          <cell r="L450"/>
          <cell r="M450"/>
          <cell r="N450"/>
          <cell r="O450">
            <v>3</v>
          </cell>
          <cell r="P450">
            <v>1.1000000000000001</v>
          </cell>
          <cell r="Q450" t="str">
            <v>металл</v>
          </cell>
          <cell r="U450"/>
          <cell r="V450"/>
          <cell r="W450"/>
          <cell r="AA450"/>
          <cell r="AB450"/>
          <cell r="AC450"/>
          <cell r="AD450"/>
          <cell r="AH450"/>
          <cell r="AL450"/>
        </row>
        <row r="451">
          <cell r="B451">
            <v>414</v>
          </cell>
          <cell r="C451" t="str">
            <v>ранее существовавшая до 01.01.2019</v>
          </cell>
          <cell r="D451">
            <v>44900</v>
          </cell>
          <cell r="E451" t="str">
            <v>Зырянова 2</v>
          </cell>
          <cell r="F451" t="str">
            <v>в рамках проведения инвентаризации 2022 года
не установлен</v>
          </cell>
          <cell r="G451" t="str">
            <v>60.965702</v>
          </cell>
          <cell r="H451" t="str">
            <v>69.034270</v>
          </cell>
          <cell r="I451" t="str">
            <v>в рамках инвентаризации 2022 года
не определена</v>
          </cell>
          <cell r="J451" t="str">
            <v>открытый</v>
          </cell>
          <cell r="K451" t="str">
            <v>бетонная плита</v>
          </cell>
          <cell r="L451">
            <v>12</v>
          </cell>
          <cell r="M451" t="str">
            <v>есть</v>
          </cell>
          <cell r="N451" t="str">
            <v>есть</v>
          </cell>
          <cell r="O451">
            <v>2</v>
          </cell>
          <cell r="P451">
            <v>1.1000000000000001</v>
          </cell>
          <cell r="Q451" t="str">
            <v>пластик</v>
          </cell>
          <cell r="U451">
            <v>1</v>
          </cell>
          <cell r="V451">
            <v>4</v>
          </cell>
          <cell r="W451" t="str">
            <v>отсек</v>
          </cell>
          <cell r="AA451" t="str">
            <v>-</v>
          </cell>
          <cell r="AB451" t="str">
            <v>-</v>
          </cell>
          <cell r="AC451" t="str">
            <v>-</v>
          </cell>
          <cell r="AD451" t="str">
            <v>-</v>
          </cell>
          <cell r="AH451" t="str">
            <v>МО - Администрация города Ханты-Мансийска</v>
          </cell>
          <cell r="AL451" t="str">
            <v>МКД и ИЖС по ул. Зырянова</v>
          </cell>
        </row>
        <row r="452">
          <cell r="B452">
            <v>415</v>
          </cell>
          <cell r="C452" t="str">
            <v>ранее существовавшая до 01.01.2019</v>
          </cell>
          <cell r="D452">
            <v>44900</v>
          </cell>
          <cell r="E452" t="str">
            <v xml:space="preserve">Зырянова 21 </v>
          </cell>
          <cell r="F452" t="str">
            <v>в рамках проведения инвентаризации 2022 года
не установлен</v>
          </cell>
          <cell r="G452" t="str">
            <v>60.969208</v>
          </cell>
          <cell r="H452" t="str">
            <v>69.036781</v>
          </cell>
          <cell r="I452" t="str">
            <v>в рамках инвентаризации 2022 года
не определена</v>
          </cell>
          <cell r="J452" t="str">
            <v>открытый</v>
          </cell>
          <cell r="K452" t="str">
            <v>бетонная плита</v>
          </cell>
          <cell r="L452">
            <v>6</v>
          </cell>
          <cell r="M452" t="str">
            <v>отсутсвует</v>
          </cell>
          <cell r="N452" t="str">
            <v>есть</v>
          </cell>
          <cell r="O452">
            <v>2</v>
          </cell>
          <cell r="P452">
            <v>1.1000000000000001</v>
          </cell>
          <cell r="Q452" t="str">
            <v>пластик</v>
          </cell>
          <cell r="U452" t="str">
            <v>-</v>
          </cell>
          <cell r="V452" t="str">
            <v>-</v>
          </cell>
          <cell r="W452" t="str">
            <v>-</v>
          </cell>
          <cell r="AA452" t="str">
            <v>-</v>
          </cell>
          <cell r="AB452" t="str">
            <v>-</v>
          </cell>
          <cell r="AC452" t="str">
            <v>-</v>
          </cell>
          <cell r="AD452" t="str">
            <v>-</v>
          </cell>
          <cell r="AH452" t="str">
            <v>СП МКД</v>
          </cell>
          <cell r="AL452" t="str">
            <v>МКД ул. Зырянова 21, 19, 24, 26, 28</v>
          </cell>
        </row>
        <row r="453">
          <cell r="B453">
            <v>416</v>
          </cell>
          <cell r="C453" t="str">
            <v>ранее существовавшая до 01.01.2019</v>
          </cell>
          <cell r="D453">
            <v>44900</v>
          </cell>
          <cell r="E453" t="str">
            <v>Ермака 17а</v>
          </cell>
          <cell r="F453" t="str">
            <v>в рамках проведения инвентаризации 2022 года
не установлен</v>
          </cell>
          <cell r="G453" t="str">
            <v>60.967562</v>
          </cell>
          <cell r="H453" t="str">
            <v>69.037722</v>
          </cell>
          <cell r="I453" t="str">
            <v>в рамках инвентаризации 2022 года
не определена</v>
          </cell>
          <cell r="J453" t="str">
            <v>открытый</v>
          </cell>
          <cell r="K453" t="str">
            <v>грунт</v>
          </cell>
          <cell r="L453">
            <v>4</v>
          </cell>
          <cell r="M453" t="str">
            <v>отсутсвует</v>
          </cell>
          <cell r="N453" t="str">
            <v>отсутвует</v>
          </cell>
          <cell r="O453">
            <v>1</v>
          </cell>
          <cell r="P453">
            <v>1.1000000000000001</v>
          </cell>
          <cell r="Q453" t="str">
            <v>пластик</v>
          </cell>
          <cell r="U453" t="str">
            <v>-</v>
          </cell>
          <cell r="V453" t="str">
            <v>-</v>
          </cell>
          <cell r="W453" t="str">
            <v>-</v>
          </cell>
          <cell r="AA453" t="str">
            <v>-</v>
          </cell>
          <cell r="AB453" t="str">
            <v>-</v>
          </cell>
          <cell r="AC453" t="str">
            <v>-</v>
          </cell>
          <cell r="AD453" t="str">
            <v>-</v>
          </cell>
          <cell r="AH453" t="str">
            <v>СП МКД</v>
          </cell>
          <cell r="AL453" t="str">
            <v>МКД ул.Ермака 17а</v>
          </cell>
        </row>
        <row r="454">
          <cell r="B454">
            <v>417</v>
          </cell>
          <cell r="C454" t="str">
            <v>ранее существовавшая до 01.01.2019</v>
          </cell>
          <cell r="D454">
            <v>44900</v>
          </cell>
          <cell r="E454" t="str">
            <v>Луговая 9</v>
          </cell>
          <cell r="F454" t="str">
            <v>в рамках проведения инвентаризации 2022 года
не установлен</v>
          </cell>
          <cell r="G454" t="str">
            <v>60.968736</v>
          </cell>
          <cell r="H454" t="str">
            <v>69.040567</v>
          </cell>
          <cell r="I454" t="str">
            <v>в рамках инвентаризации 2022 года
не определена</v>
          </cell>
          <cell r="J454" t="str">
            <v>открытый</v>
          </cell>
          <cell r="K454" t="str">
            <v>бетонная плита</v>
          </cell>
          <cell r="L454">
            <v>10</v>
          </cell>
          <cell r="M454" t="str">
            <v>отсутсвует</v>
          </cell>
          <cell r="N454" t="str">
            <v>есть</v>
          </cell>
          <cell r="O454">
            <v>3</v>
          </cell>
          <cell r="P454">
            <v>1.1000000000000001</v>
          </cell>
          <cell r="Q454" t="str">
            <v>пластик</v>
          </cell>
          <cell r="U454" t="str">
            <v>-</v>
          </cell>
          <cell r="V454" t="str">
            <v>-</v>
          </cell>
          <cell r="W454" t="str">
            <v>-</v>
          </cell>
          <cell r="AA454" t="str">
            <v>-</v>
          </cell>
          <cell r="AB454" t="str">
            <v>-</v>
          </cell>
          <cell r="AC454" t="str">
            <v>-</v>
          </cell>
          <cell r="AD454" t="str">
            <v>-</v>
          </cell>
          <cell r="AH454" t="str">
            <v>СП МКД</v>
          </cell>
          <cell r="AL454" t="str">
            <v>МКД ул.Луговая 9, Иртышская 2а, 4</v>
          </cell>
        </row>
        <row r="455">
          <cell r="B455">
            <v>418</v>
          </cell>
          <cell r="C455" t="str">
            <v>ранее существовавшая до 01.01.2019</v>
          </cell>
          <cell r="D455">
            <v>44900</v>
          </cell>
          <cell r="E455" t="str">
            <v>Пролетарская 2</v>
          </cell>
          <cell r="F455" t="str">
            <v>в рамках проведения инвентаризации 2022 года
не установлен</v>
          </cell>
          <cell r="G455" t="str">
            <v>60.968206</v>
          </cell>
          <cell r="H455" t="str">
            <v>69.049046</v>
          </cell>
          <cell r="I455" t="str">
            <v>в рамках инвентаризации 2022 года
не определена</v>
          </cell>
          <cell r="J455" t="str">
            <v>открытый</v>
          </cell>
          <cell r="K455" t="str">
            <v>бетонная плита</v>
          </cell>
          <cell r="L455">
            <v>12</v>
          </cell>
          <cell r="M455" t="str">
            <v>есть</v>
          </cell>
          <cell r="N455" t="str">
            <v>есть</v>
          </cell>
          <cell r="O455">
            <v>1</v>
          </cell>
          <cell r="P455">
            <v>1.1000000000000001</v>
          </cell>
          <cell r="Q455" t="str">
            <v>пластик</v>
          </cell>
          <cell r="U455">
            <v>1</v>
          </cell>
          <cell r="V455">
            <v>4</v>
          </cell>
          <cell r="W455" t="str">
            <v>отсек</v>
          </cell>
          <cell r="AA455" t="str">
            <v>-</v>
          </cell>
          <cell r="AB455" t="str">
            <v>-</v>
          </cell>
          <cell r="AC455" t="str">
            <v>-</v>
          </cell>
          <cell r="AD455" t="str">
            <v>-</v>
          </cell>
          <cell r="AH455" t="str">
            <v>МО - Администрация города Ханты-Мансийска</v>
          </cell>
          <cell r="AL455" t="str">
            <v>МКД ул. Пролетарская 2, 4</v>
          </cell>
        </row>
        <row r="456">
          <cell r="B456">
            <v>419</v>
          </cell>
          <cell r="C456" t="str">
            <v>ранее существовавшая до 01.01.2019</v>
          </cell>
          <cell r="D456">
            <v>44900</v>
          </cell>
          <cell r="E456" t="str">
            <v>Заречная 3/1</v>
          </cell>
          <cell r="F456" t="str">
            <v>в рамках проведения инвентаризации 2022 года
не установлен</v>
          </cell>
          <cell r="G456" t="str">
            <v xml:space="preserve">61.032875 </v>
          </cell>
          <cell r="H456" t="str">
            <v>69.153242</v>
          </cell>
          <cell r="I456" t="str">
            <v>в рамках инвентаризации 2022 года
не определена</v>
          </cell>
          <cell r="J456" t="str">
            <v>открытый</v>
          </cell>
          <cell r="K456" t="str">
            <v>бетонная плита</v>
          </cell>
          <cell r="L456">
            <v>8</v>
          </cell>
          <cell r="M456" t="str">
            <v>есть</v>
          </cell>
          <cell r="N456" t="str">
            <v>есть</v>
          </cell>
          <cell r="O456">
            <v>3</v>
          </cell>
          <cell r="P456">
            <v>1.1000000000000001</v>
          </cell>
          <cell r="Q456" t="str">
            <v>пластик</v>
          </cell>
          <cell r="U456">
            <v>1</v>
          </cell>
          <cell r="V456">
            <v>4</v>
          </cell>
          <cell r="W456" t="str">
            <v>отсек</v>
          </cell>
          <cell r="AA456" t="str">
            <v>-</v>
          </cell>
          <cell r="AB456" t="str">
            <v>-</v>
          </cell>
          <cell r="AC456" t="str">
            <v>-</v>
          </cell>
          <cell r="AD456" t="str">
            <v>-</v>
          </cell>
          <cell r="AH456" t="str">
            <v>СП МКД</v>
          </cell>
          <cell r="AL456" t="str">
            <v>МКД ул. Заречная 3/1</v>
          </cell>
        </row>
        <row r="457">
          <cell r="B457">
            <v>420</v>
          </cell>
          <cell r="C457" t="str">
            <v>ранее существовавшая до 01.01.2019</v>
          </cell>
          <cell r="D457">
            <v>44900</v>
          </cell>
          <cell r="E457" t="str">
            <v xml:space="preserve">Конева 12 </v>
          </cell>
          <cell r="F457" t="str">
            <v>в рамках проведения инвентаризации 2022 года
не установлен</v>
          </cell>
          <cell r="G457" t="str">
            <v>60.967989</v>
          </cell>
          <cell r="H457" t="str">
            <v>69.049783</v>
          </cell>
          <cell r="I457" t="str">
            <v>в рамках инвентаризации 2022 года
не определена</v>
          </cell>
          <cell r="J457" t="str">
            <v>открытый</v>
          </cell>
          <cell r="K457" t="str">
            <v>бетонная плита</v>
          </cell>
          <cell r="L457">
            <v>10</v>
          </cell>
          <cell r="M457" t="str">
            <v>отсутсвует</v>
          </cell>
          <cell r="N457" t="str">
            <v>есть</v>
          </cell>
          <cell r="O457">
            <v>3</v>
          </cell>
          <cell r="P457">
            <v>1.1000000000000001</v>
          </cell>
          <cell r="Q457" t="str">
            <v>пластик</v>
          </cell>
          <cell r="U457" t="str">
            <v>-</v>
          </cell>
          <cell r="V457" t="str">
            <v>-</v>
          </cell>
          <cell r="W457" t="str">
            <v>-</v>
          </cell>
          <cell r="AA457" t="str">
            <v>пластик</v>
          </cell>
          <cell r="AB457">
            <v>1</v>
          </cell>
          <cell r="AC457">
            <v>1</v>
          </cell>
          <cell r="AD457" t="str">
            <v>металлическая сетка АО "РЭС-Сервис"</v>
          </cell>
          <cell r="AH457" t="str">
            <v>СП МКД</v>
          </cell>
          <cell r="AL457" t="str">
            <v>МКД ул. Конева 12, 12а, 10</v>
          </cell>
        </row>
        <row r="458">
          <cell r="B458">
            <v>421</v>
          </cell>
          <cell r="C458" t="str">
            <v>ранее существовавшая до 01.01.2019</v>
          </cell>
          <cell r="D458">
            <v>44900</v>
          </cell>
          <cell r="E458" t="str">
            <v>Конева 28</v>
          </cell>
          <cell r="F458" t="str">
            <v>в рамках проведения инвентаризации 2022 года
не установлен</v>
          </cell>
          <cell r="G458" t="str">
            <v>60.968649</v>
          </cell>
          <cell r="H458" t="str">
            <v>69.051344</v>
          </cell>
          <cell r="I458" t="str">
            <v>в рамках инвентаризации 2022 года
не определена</v>
          </cell>
          <cell r="J458" t="str">
            <v>открытый</v>
          </cell>
          <cell r="K458" t="str">
            <v>бетонная плита</v>
          </cell>
          <cell r="L458">
            <v>10</v>
          </cell>
          <cell r="M458" t="str">
            <v>есть</v>
          </cell>
          <cell r="N458" t="str">
            <v>есть</v>
          </cell>
          <cell r="O458">
            <v>1</v>
          </cell>
          <cell r="P458">
            <v>1.1000000000000001</v>
          </cell>
          <cell r="Q458" t="str">
            <v>пластик</v>
          </cell>
          <cell r="U458" t="str">
            <v>-</v>
          </cell>
          <cell r="V458" t="str">
            <v>-</v>
          </cell>
          <cell r="W458" t="str">
            <v>-</v>
          </cell>
          <cell r="AA458" t="str">
            <v>-</v>
          </cell>
          <cell r="AB458" t="str">
            <v>-</v>
          </cell>
          <cell r="AC458" t="str">
            <v>-</v>
          </cell>
          <cell r="AD458" t="str">
            <v>-</v>
          </cell>
          <cell r="AH458" t="str">
            <v>СП МКД</v>
          </cell>
          <cell r="AL458" t="str">
            <v>МКД ул. Конева, 28</v>
          </cell>
        </row>
        <row r="459">
          <cell r="B459">
            <v>422</v>
          </cell>
          <cell r="C459" t="str">
            <v>ранее существовавшая до 01.01.2019</v>
          </cell>
          <cell r="D459">
            <v>44900</v>
          </cell>
          <cell r="E459" t="str">
            <v>Гагарина 284</v>
          </cell>
          <cell r="F459" t="str">
            <v>в рамках проведения инвентаризации 2022 года
не установлен</v>
          </cell>
          <cell r="G459" t="str">
            <v>60.968783</v>
          </cell>
          <cell r="H459" t="str">
            <v>69.053478</v>
          </cell>
          <cell r="I459" t="str">
            <v>в рамках инвентаризации 2022 года
не определена</v>
          </cell>
          <cell r="J459" t="str">
            <v>открытый</v>
          </cell>
          <cell r="K459" t="str">
            <v>бетонная плита</v>
          </cell>
          <cell r="L459">
            <v>10</v>
          </cell>
          <cell r="M459" t="str">
            <v>отсутсвует</v>
          </cell>
          <cell r="N459" t="str">
            <v>есть</v>
          </cell>
          <cell r="O459">
            <v>3</v>
          </cell>
          <cell r="P459">
            <v>1.1000000000000001</v>
          </cell>
          <cell r="Q459" t="str">
            <v>пластик</v>
          </cell>
          <cell r="U459" t="str">
            <v>-</v>
          </cell>
          <cell r="V459" t="str">
            <v>-</v>
          </cell>
          <cell r="W459" t="str">
            <v>-</v>
          </cell>
          <cell r="AA459" t="str">
            <v>пластик</v>
          </cell>
          <cell r="AB459">
            <v>1</v>
          </cell>
          <cell r="AC459">
            <v>1</v>
          </cell>
          <cell r="AD459" t="str">
            <v>металлическая сетка АО "РЭС-Сервис"</v>
          </cell>
          <cell r="AH459" t="str">
            <v>СП МКД</v>
          </cell>
          <cell r="AL459" t="str">
            <v>МКД ул. Гагарина 284, 288а</v>
          </cell>
        </row>
        <row r="460">
          <cell r="B460">
            <v>423</v>
          </cell>
          <cell r="C460" t="str">
            <v>ранее существовавшая до 01.01.2019</v>
          </cell>
          <cell r="D460">
            <v>44900</v>
          </cell>
          <cell r="E460" t="str">
            <v>Гагарина 290</v>
          </cell>
          <cell r="F460" t="str">
            <v>в рамках проведения инвентаризации 2022 года
не установлен</v>
          </cell>
          <cell r="G460" t="str">
            <v>60.967552</v>
          </cell>
          <cell r="H460" t="str">
            <v>69.053260</v>
          </cell>
          <cell r="I460" t="str">
            <v>в рамках инвентаризации 2022 года
не определена</v>
          </cell>
          <cell r="J460" t="str">
            <v>открытый</v>
          </cell>
          <cell r="K460" t="str">
            <v>бетонная плита</v>
          </cell>
          <cell r="L460">
            <v>12</v>
          </cell>
          <cell r="M460" t="str">
            <v>есть</v>
          </cell>
          <cell r="N460" t="str">
            <v>есть</v>
          </cell>
          <cell r="O460">
            <v>3</v>
          </cell>
          <cell r="P460">
            <v>1.1000000000000001</v>
          </cell>
          <cell r="Q460" t="str">
            <v>пластик</v>
          </cell>
          <cell r="U460">
            <v>1</v>
          </cell>
          <cell r="V460">
            <v>4</v>
          </cell>
          <cell r="W460" t="str">
            <v>отсек</v>
          </cell>
          <cell r="AA460" t="str">
            <v>-</v>
          </cell>
          <cell r="AB460" t="str">
            <v>-</v>
          </cell>
          <cell r="AC460" t="str">
            <v>-</v>
          </cell>
          <cell r="AD460" t="str">
            <v>-</v>
          </cell>
          <cell r="AH460" t="str">
            <v>МО - Администрация города Ханты-Мансийска</v>
          </cell>
          <cell r="AL460" t="str">
            <v>МКД ул. Гагарина 290, 286,287, 288</v>
          </cell>
        </row>
        <row r="461">
          <cell r="B461">
            <v>424</v>
          </cell>
          <cell r="C461" t="str">
            <v>ранее существовавшая до 01.01.2019</v>
          </cell>
          <cell r="D461">
            <v>44900</v>
          </cell>
          <cell r="E461" t="str">
            <v>Гагарина 297</v>
          </cell>
          <cell r="F461" t="str">
            <v>в рамках проведения инвентаризации 2022 года
не установлен</v>
          </cell>
          <cell r="G461" t="str">
            <v>60.967724</v>
          </cell>
          <cell r="H461" t="str">
            <v>69.054471</v>
          </cell>
          <cell r="I461" t="str">
            <v>в рамках инвентаризации 2022 года
не определена</v>
          </cell>
          <cell r="J461" t="str">
            <v>открытый</v>
          </cell>
          <cell r="K461" t="str">
            <v>бетонная плита</v>
          </cell>
          <cell r="L461">
            <v>12</v>
          </cell>
          <cell r="M461" t="str">
            <v>есть</v>
          </cell>
          <cell r="N461" t="str">
            <v>есть</v>
          </cell>
          <cell r="O461">
            <v>2</v>
          </cell>
          <cell r="P461">
            <v>1.1000000000000001</v>
          </cell>
          <cell r="Q461" t="str">
            <v>пластик</v>
          </cell>
          <cell r="U461">
            <v>1</v>
          </cell>
          <cell r="V461">
            <v>4</v>
          </cell>
          <cell r="W461" t="str">
            <v>отсек</v>
          </cell>
          <cell r="AA461" t="str">
            <v>-</v>
          </cell>
          <cell r="AB461" t="str">
            <v>-</v>
          </cell>
          <cell r="AC461" t="str">
            <v>-</v>
          </cell>
          <cell r="AD461" t="str">
            <v>-</v>
          </cell>
          <cell r="AH461" t="str">
            <v>МО - Администрация города Ханты-Мансийска</v>
          </cell>
          <cell r="AL461" t="str">
            <v>МКД ул. Гагарина 297,299</v>
          </cell>
        </row>
        <row r="462">
          <cell r="B462">
            <v>425</v>
          </cell>
          <cell r="C462" t="str">
            <v>ранее существовавшая до 01.01.2019</v>
          </cell>
          <cell r="D462">
            <v>44900</v>
          </cell>
          <cell r="E462" t="str">
            <v>Пролетарская 14- Свободы, 30</v>
          </cell>
          <cell r="F462" t="str">
            <v>в рамках проведения инвентаризации 2022 года
не установлен</v>
          </cell>
          <cell r="G462" t="str">
            <v>60.969583</v>
          </cell>
          <cell r="H462" t="str">
            <v>69.049410</v>
          </cell>
          <cell r="I462" t="str">
            <v>в рамках инвентаризации 2022 года
не определена</v>
          </cell>
          <cell r="J462" t="str">
            <v>открытый</v>
          </cell>
          <cell r="K462" t="str">
            <v>бетонная плита</v>
          </cell>
          <cell r="L462">
            <v>12</v>
          </cell>
          <cell r="M462" t="str">
            <v>есть</v>
          </cell>
          <cell r="N462" t="str">
            <v>есть</v>
          </cell>
          <cell r="O462">
            <v>3</v>
          </cell>
          <cell r="P462">
            <v>1.1000000000000001</v>
          </cell>
          <cell r="Q462" t="str">
            <v>пластик</v>
          </cell>
          <cell r="U462">
            <v>1</v>
          </cell>
          <cell r="V462">
            <v>4</v>
          </cell>
          <cell r="W462" t="str">
            <v>отсек</v>
          </cell>
          <cell r="AA462" t="str">
            <v>-</v>
          </cell>
          <cell r="AB462" t="str">
            <v>-</v>
          </cell>
          <cell r="AC462" t="str">
            <v>-</v>
          </cell>
          <cell r="AD462" t="str">
            <v>-</v>
          </cell>
          <cell r="AH462" t="str">
            <v>МО - Администрация города Ханты-Мансийска</v>
          </cell>
          <cell r="AL462" t="str">
            <v>МКД ул. Пролетарская,14, 11 ,15</v>
          </cell>
        </row>
        <row r="463">
          <cell r="B463">
            <v>426</v>
          </cell>
          <cell r="C463" t="str">
            <v>ранее существовавшая до 01.01.2019</v>
          </cell>
          <cell r="D463">
            <v>44900</v>
          </cell>
          <cell r="E463" t="str">
            <v xml:space="preserve">Кирова 14 </v>
          </cell>
          <cell r="F463" t="str">
            <v>в рамках проведения инвентаризации 2022 года
не установлен</v>
          </cell>
          <cell r="G463" t="str">
            <v>60.970413</v>
          </cell>
          <cell r="H463" t="str">
            <v>69.050334</v>
          </cell>
          <cell r="I463" t="str">
            <v>в рамках инвентаризации 2022 года
не определена</v>
          </cell>
          <cell r="J463" t="str">
            <v>открытый</v>
          </cell>
          <cell r="K463" t="str">
            <v>бетонная плита</v>
          </cell>
          <cell r="L463">
            <v>12</v>
          </cell>
          <cell r="M463" t="str">
            <v>есть</v>
          </cell>
          <cell r="N463" t="str">
            <v>есть</v>
          </cell>
          <cell r="O463">
            <v>2</v>
          </cell>
          <cell r="P463">
            <v>1.1000000000000001</v>
          </cell>
          <cell r="Q463" t="str">
            <v>пластик</v>
          </cell>
          <cell r="U463">
            <v>1</v>
          </cell>
          <cell r="V463">
            <v>4</v>
          </cell>
          <cell r="W463" t="str">
            <v>отсек</v>
          </cell>
          <cell r="AA463" t="str">
            <v>-</v>
          </cell>
          <cell r="AB463" t="str">
            <v>-</v>
          </cell>
          <cell r="AC463" t="str">
            <v>-</v>
          </cell>
          <cell r="AD463" t="str">
            <v>-</v>
          </cell>
          <cell r="AH463" t="str">
            <v>МО - Администрация города Ханты-Мансийска</v>
          </cell>
          <cell r="AL463" t="str">
            <v>МКД ул. Кирова 14</v>
          </cell>
        </row>
        <row r="464">
          <cell r="B464">
            <v>427</v>
          </cell>
          <cell r="C464" t="str">
            <v>ранее существовавшая до 01.01.2019</v>
          </cell>
          <cell r="D464">
            <v>44900</v>
          </cell>
          <cell r="E464" t="str">
            <v>Горького 4а</v>
          </cell>
          <cell r="F464" t="str">
            <v>в рамках проведения инвентаризации 2022 года
не установлен</v>
          </cell>
          <cell r="G464" t="str">
            <v>60.971482</v>
          </cell>
          <cell r="H464" t="str">
            <v>69.045383</v>
          </cell>
          <cell r="I464" t="str">
            <v>в рамках инвентаризации 2022 года
не определена</v>
          </cell>
          <cell r="J464" t="str">
            <v>открытый</v>
          </cell>
          <cell r="K464" t="str">
            <v>асфальт</v>
          </cell>
          <cell r="L464">
            <v>4</v>
          </cell>
          <cell r="M464" t="str">
            <v>отсутсвует</v>
          </cell>
          <cell r="N464" t="str">
            <v>отсутвует</v>
          </cell>
          <cell r="O464">
            <v>1</v>
          </cell>
          <cell r="P464">
            <v>1.1000000000000001</v>
          </cell>
          <cell r="Q464" t="str">
            <v>пластик</v>
          </cell>
          <cell r="U464" t="str">
            <v>-</v>
          </cell>
          <cell r="V464" t="str">
            <v>-</v>
          </cell>
          <cell r="W464" t="str">
            <v>-</v>
          </cell>
          <cell r="AA464" t="str">
            <v>-</v>
          </cell>
          <cell r="AB464" t="str">
            <v>-</v>
          </cell>
          <cell r="AC464" t="str">
            <v>-</v>
          </cell>
          <cell r="AD464" t="str">
            <v>-</v>
          </cell>
          <cell r="AH464" t="str">
            <v>СП МКД</v>
          </cell>
          <cell r="AL464" t="str">
            <v>МКД ул. Горького 4а</v>
          </cell>
        </row>
        <row r="465">
          <cell r="B465">
            <v>428</v>
          </cell>
          <cell r="C465" t="str">
            <v>ранее существовавшая до 01.01.2019</v>
          </cell>
          <cell r="D465">
            <v>44900</v>
          </cell>
          <cell r="E465" t="str">
            <v>Свободы 38</v>
          </cell>
          <cell r="F465" t="str">
            <v>в рамках проведения инвентаризации 2022 года
не установлен</v>
          </cell>
          <cell r="G465" t="str">
            <v>60.970856</v>
          </cell>
          <cell r="H465" t="str">
            <v>69.041416</v>
          </cell>
          <cell r="I465" t="str">
            <v>в рамках инвентаризации 2022 года
не определена</v>
          </cell>
          <cell r="J465" t="str">
            <v>открытый</v>
          </cell>
          <cell r="K465" t="str">
            <v>бетонная плита</v>
          </cell>
          <cell r="L465">
            <v>6</v>
          </cell>
          <cell r="M465" t="str">
            <v>отсутсвует</v>
          </cell>
          <cell r="N465" t="str">
            <v>есть</v>
          </cell>
          <cell r="O465">
            <v>3</v>
          </cell>
          <cell r="P465">
            <v>1.1000000000000001</v>
          </cell>
          <cell r="Q465" t="str">
            <v>пластик</v>
          </cell>
          <cell r="U465" t="str">
            <v>-</v>
          </cell>
          <cell r="V465" t="str">
            <v>-</v>
          </cell>
          <cell r="W465" t="str">
            <v>-</v>
          </cell>
          <cell r="AA465" t="str">
            <v>пластик</v>
          </cell>
          <cell r="AB465">
            <v>1</v>
          </cell>
          <cell r="AC465">
            <v>1</v>
          </cell>
          <cell r="AD465" t="str">
            <v>металлическая сетка АО "РЭС-Сервис"</v>
          </cell>
          <cell r="AH465" t="str">
            <v>СП МКД</v>
          </cell>
          <cell r="AL465" t="str">
            <v>МКД ул. Свободы 38, 40, Кирова 39, 31, 35</v>
          </cell>
        </row>
        <row r="466">
          <cell r="B466">
            <v>429</v>
          </cell>
          <cell r="C466" t="str">
            <v>ранее существовавшая до 01.01.2019</v>
          </cell>
          <cell r="D466">
            <v>44900</v>
          </cell>
          <cell r="E466" t="str">
            <v xml:space="preserve">Свободы 42 </v>
          </cell>
          <cell r="F466" t="str">
            <v>в рамках проведения инвентаризации 2022 года
не установлен</v>
          </cell>
          <cell r="G466" t="str">
            <v>60.970418</v>
          </cell>
          <cell r="H466" t="str">
            <v>69.043226</v>
          </cell>
          <cell r="I466" t="str">
            <v>в рамках инвентаризации 2022 года
не определена</v>
          </cell>
          <cell r="J466" t="str">
            <v>открытый</v>
          </cell>
          <cell r="K466" t="str">
            <v>бетонная плита</v>
          </cell>
          <cell r="L466">
            <v>8</v>
          </cell>
          <cell r="M466" t="str">
            <v>есть</v>
          </cell>
          <cell r="N466" t="str">
            <v>есть</v>
          </cell>
          <cell r="O466">
            <v>2</v>
          </cell>
          <cell r="P466">
            <v>1.1000000000000001</v>
          </cell>
          <cell r="Q466" t="str">
            <v>пластик</v>
          </cell>
          <cell r="U466">
            <v>1</v>
          </cell>
          <cell r="V466">
            <v>4</v>
          </cell>
          <cell r="W466" t="str">
            <v>отсек</v>
          </cell>
          <cell r="AA466" t="str">
            <v>-</v>
          </cell>
          <cell r="AB466" t="str">
            <v>-</v>
          </cell>
          <cell r="AC466" t="str">
            <v>-</v>
          </cell>
          <cell r="AD466" t="str">
            <v>-</v>
          </cell>
          <cell r="AH466" t="str">
            <v>МО - Администрация города Ханты-Мансийска</v>
          </cell>
          <cell r="AL466" t="str">
            <v>МКД ул. Свободы 42, 44</v>
          </cell>
        </row>
        <row r="467">
          <cell r="B467">
            <v>430</v>
          </cell>
          <cell r="C467" t="str">
            <v>ранее существовавшая до 01.01.2019</v>
          </cell>
          <cell r="D467">
            <v>44900</v>
          </cell>
          <cell r="E467" t="str">
            <v>Свободы 51</v>
          </cell>
          <cell r="F467" t="str">
            <v>в рамках проведения инвентаризации 2022 года
не установлен</v>
          </cell>
          <cell r="G467" t="str">
            <v>60.969110</v>
          </cell>
          <cell r="H467" t="str">
            <v>69.047287</v>
          </cell>
          <cell r="I467" t="str">
            <v>в рамках инвентаризации 2022 года
не определена</v>
          </cell>
          <cell r="J467" t="str">
            <v>открытый</v>
          </cell>
          <cell r="K467" t="str">
            <v>бетонная плита</v>
          </cell>
          <cell r="L467">
            <v>10</v>
          </cell>
          <cell r="M467" t="str">
            <v>отсутсвует</v>
          </cell>
          <cell r="N467" t="str">
            <v>есть</v>
          </cell>
          <cell r="O467">
            <v>1</v>
          </cell>
          <cell r="P467">
            <v>1.1000000000000001</v>
          </cell>
          <cell r="Q467" t="str">
            <v>пластик</v>
          </cell>
          <cell r="U467" t="str">
            <v>-</v>
          </cell>
          <cell r="V467" t="str">
            <v>-</v>
          </cell>
          <cell r="W467" t="str">
            <v>-</v>
          </cell>
          <cell r="AA467" t="str">
            <v>-</v>
          </cell>
          <cell r="AB467" t="str">
            <v>-</v>
          </cell>
          <cell r="AC467" t="str">
            <v>-</v>
          </cell>
          <cell r="AD467" t="str">
            <v>-</v>
          </cell>
          <cell r="AH467" t="str">
            <v>СП МКД</v>
          </cell>
          <cell r="AL467" t="str">
            <v>МКД ул. Свободы 51, 53, Заречная 6, 8</v>
          </cell>
        </row>
        <row r="468">
          <cell r="B468">
            <v>431</v>
          </cell>
          <cell r="C468" t="str">
            <v>ранее существовавшая до 01.01.2019</v>
          </cell>
          <cell r="D468">
            <v>44900</v>
          </cell>
          <cell r="E468" t="str">
            <v>Заречная 10</v>
          </cell>
          <cell r="F468" t="str">
            <v>в рамках проведения инвентаризации 2022 года
не установлен</v>
          </cell>
          <cell r="G468" t="str">
            <v>61.032875</v>
          </cell>
          <cell r="H468" t="str">
            <v>69.153242</v>
          </cell>
          <cell r="I468" t="str">
            <v>в рамках инвентаризации 2022 года
не определена</v>
          </cell>
          <cell r="J468" t="str">
            <v>открытый</v>
          </cell>
          <cell r="K468" t="str">
            <v>бетонная плита</v>
          </cell>
          <cell r="L468">
            <v>10</v>
          </cell>
          <cell r="M468" t="str">
            <v>отсутсвует</v>
          </cell>
          <cell r="N468" t="str">
            <v>есть</v>
          </cell>
          <cell r="O468">
            <v>1</v>
          </cell>
          <cell r="P468">
            <v>1.1000000000000001</v>
          </cell>
          <cell r="Q468" t="str">
            <v>пластик</v>
          </cell>
          <cell r="U468" t="str">
            <v>-</v>
          </cell>
          <cell r="V468" t="str">
            <v>-</v>
          </cell>
          <cell r="W468" t="str">
            <v>-</v>
          </cell>
          <cell r="AA468" t="str">
            <v>-</v>
          </cell>
          <cell r="AB468" t="str">
            <v>-</v>
          </cell>
          <cell r="AC468" t="str">
            <v>-</v>
          </cell>
          <cell r="AD468" t="str">
            <v>-</v>
          </cell>
          <cell r="AH468" t="str">
            <v>СП МКД</v>
          </cell>
          <cell r="AL468" t="str">
            <v>МКД ул. Заречная 10</v>
          </cell>
        </row>
        <row r="469">
          <cell r="B469">
            <v>432</v>
          </cell>
          <cell r="C469" t="str">
            <v>ранее существовавшая до 01.01.2019</v>
          </cell>
          <cell r="D469">
            <v>44900</v>
          </cell>
          <cell r="E469" t="str">
            <v>Свободы 15</v>
          </cell>
          <cell r="F469" t="str">
            <v>в рамках проведения инвентаризации 2022 года
не установлен</v>
          </cell>
          <cell r="G469" t="str">
            <v>60.969597</v>
          </cell>
          <cell r="H469" t="str">
            <v>69.054765</v>
          </cell>
          <cell r="I469" t="str">
            <v>в рамках инвентаризации 2022 года
не определена</v>
          </cell>
          <cell r="J469" t="str">
            <v>открытый</v>
          </cell>
          <cell r="K469" t="str">
            <v>асфальт</v>
          </cell>
          <cell r="L469">
            <v>4</v>
          </cell>
          <cell r="M469" t="str">
            <v>есть</v>
          </cell>
          <cell r="N469" t="str">
            <v>отсутвует</v>
          </cell>
          <cell r="O469">
            <v>1</v>
          </cell>
          <cell r="P469">
            <v>1.1000000000000001</v>
          </cell>
          <cell r="Q469" t="str">
            <v>пластик</v>
          </cell>
          <cell r="U469" t="str">
            <v>-</v>
          </cell>
          <cell r="V469" t="str">
            <v>-</v>
          </cell>
          <cell r="W469" t="str">
            <v>-</v>
          </cell>
          <cell r="AA469" t="str">
            <v>-</v>
          </cell>
          <cell r="AB469" t="str">
            <v>-</v>
          </cell>
          <cell r="AC469" t="str">
            <v>-</v>
          </cell>
          <cell r="AD469" t="str">
            <v>-</v>
          </cell>
          <cell r="AH469" t="str">
            <v>СП МКД</v>
          </cell>
          <cell r="AL469" t="str">
            <v>МКД ул. Свободы 15</v>
          </cell>
        </row>
        <row r="470">
          <cell r="B470">
            <v>433</v>
          </cell>
          <cell r="C470" t="str">
            <v>ранее существовавшая до 01.01.2019</v>
          </cell>
          <cell r="D470">
            <v>44900</v>
          </cell>
          <cell r="E470" t="str">
            <v>Свободы 47</v>
          </cell>
          <cell r="F470" t="str">
            <v>в рамках проведения инвентаризации 2022 года
не установлен</v>
          </cell>
          <cell r="G470" t="str">
            <v>60.969002</v>
          </cell>
          <cell r="H470" t="str">
            <v>69.04736</v>
          </cell>
          <cell r="I470" t="str">
            <v>в рамках инвентаризации 2022 года
не определена</v>
          </cell>
          <cell r="J470" t="str">
            <v>открытый</v>
          </cell>
          <cell r="K470" t="str">
            <v>асфальт</v>
          </cell>
          <cell r="L470">
            <v>4</v>
          </cell>
          <cell r="M470" t="str">
            <v>отсутсвует</v>
          </cell>
          <cell r="N470" t="str">
            <v>отсутвует</v>
          </cell>
          <cell r="O470">
            <v>1</v>
          </cell>
          <cell r="P470">
            <v>1.1000000000000001</v>
          </cell>
          <cell r="Q470" t="str">
            <v>пластик</v>
          </cell>
          <cell r="U470" t="str">
            <v>-</v>
          </cell>
          <cell r="V470" t="str">
            <v>-</v>
          </cell>
          <cell r="W470" t="str">
            <v>-</v>
          </cell>
          <cell r="AA470" t="str">
            <v>-</v>
          </cell>
          <cell r="AB470" t="str">
            <v>-</v>
          </cell>
          <cell r="AC470" t="str">
            <v>-</v>
          </cell>
          <cell r="AD470" t="str">
            <v>-</v>
          </cell>
          <cell r="AH470" t="str">
            <v>СП МКД</v>
          </cell>
          <cell r="AL470" t="str">
            <v>МКД ул. Свободы 49, 47, 45</v>
          </cell>
        </row>
        <row r="471">
          <cell r="B471">
            <v>434</v>
          </cell>
          <cell r="C471" t="str">
            <v>ранее существовавшая до 01.01.2019</v>
          </cell>
          <cell r="D471">
            <v>44900</v>
          </cell>
          <cell r="E471" t="str">
            <v>Пролетарская 8</v>
          </cell>
          <cell r="F471" t="str">
            <v>в рамках проведения инвентаризации 2022 года
не установлен</v>
          </cell>
          <cell r="G471" t="str">
            <v>60.968633</v>
          </cell>
          <cell r="H471" t="str">
            <v>69.048910</v>
          </cell>
          <cell r="I471" t="str">
            <v>в рамках инвентаризации 2022 года
не определена</v>
          </cell>
          <cell r="J471" t="str">
            <v>открытый</v>
          </cell>
          <cell r="K471" t="str">
            <v>бетонная плита</v>
          </cell>
          <cell r="L471">
            <v>10</v>
          </cell>
          <cell r="M471" t="str">
            <v>отсутсвует</v>
          </cell>
          <cell r="N471" t="str">
            <v>есть</v>
          </cell>
          <cell r="O471">
            <v>1</v>
          </cell>
          <cell r="P471">
            <v>1.1000000000000001</v>
          </cell>
          <cell r="Q471" t="str">
            <v>пластик</v>
          </cell>
          <cell r="U471" t="str">
            <v>-</v>
          </cell>
          <cell r="V471" t="str">
            <v>-</v>
          </cell>
          <cell r="W471" t="str">
            <v>-</v>
          </cell>
          <cell r="AA471" t="str">
            <v>-</v>
          </cell>
          <cell r="AB471" t="str">
            <v>-</v>
          </cell>
          <cell r="AC471" t="str">
            <v>-</v>
          </cell>
          <cell r="AD471" t="str">
            <v>-</v>
          </cell>
          <cell r="AH471" t="str">
            <v>СП МКД</v>
          </cell>
          <cell r="AL471" t="str">
            <v>МКД ул. Пролетарская 8, 6, Свободы 31</v>
          </cell>
        </row>
        <row r="472">
          <cell r="B472">
            <v>435</v>
          </cell>
          <cell r="C472" t="str">
            <v>ранее существовавшая до 01.01.2019</v>
          </cell>
          <cell r="D472">
            <v>44900</v>
          </cell>
          <cell r="E472" t="str">
            <v>Мичурина 7</v>
          </cell>
          <cell r="F472" t="str">
            <v>в рамках проведения инвентаризации 2022 года
не установлен</v>
          </cell>
          <cell r="G472" t="str">
            <v>60.968459</v>
          </cell>
          <cell r="H472" t="str">
            <v>69.055973</v>
          </cell>
          <cell r="I472" t="str">
            <v>в рамках инвентаризации 2022 года
не определена</v>
          </cell>
          <cell r="J472" t="str">
            <v>открытый</v>
          </cell>
          <cell r="K472" t="str">
            <v>бетонная плита</v>
          </cell>
          <cell r="L472">
            <v>12</v>
          </cell>
          <cell r="M472" t="str">
            <v>есть</v>
          </cell>
          <cell r="N472" t="str">
            <v>есть</v>
          </cell>
          <cell r="O472">
            <v>2</v>
          </cell>
          <cell r="P472">
            <v>1.1000000000000001</v>
          </cell>
          <cell r="Q472" t="str">
            <v>пластик</v>
          </cell>
          <cell r="U472">
            <v>1</v>
          </cell>
          <cell r="V472">
            <v>4</v>
          </cell>
          <cell r="W472" t="str">
            <v>отсек</v>
          </cell>
          <cell r="AA472" t="str">
            <v>-</v>
          </cell>
          <cell r="AB472" t="str">
            <v>-</v>
          </cell>
          <cell r="AC472" t="str">
            <v>-</v>
          </cell>
          <cell r="AD472" t="str">
            <v>-</v>
          </cell>
          <cell r="AH472" t="str">
            <v>МО - Администрация города Ханты-Мансийска</v>
          </cell>
          <cell r="AL472" t="str">
            <v>Многоквартирный дом   ул. Мичурина 3, 5, 7</v>
          </cell>
        </row>
        <row r="473">
          <cell r="B473">
            <v>436</v>
          </cell>
          <cell r="C473" t="str">
            <v>ранее существовавшая до 01.01.2019</v>
          </cell>
          <cell r="D473">
            <v>44900</v>
          </cell>
          <cell r="E473" t="str">
            <v>Мичурина 6</v>
          </cell>
          <cell r="F473" t="str">
            <v>в рамках проведения инвентаризации 2022 года
не установлен</v>
          </cell>
          <cell r="G473" t="str">
            <v>60.968734</v>
          </cell>
          <cell r="H473" t="str">
            <v>69.056667</v>
          </cell>
          <cell r="I473" t="str">
            <v>в рамках инвентаризации 2022 года
не определена</v>
          </cell>
          <cell r="J473" t="str">
            <v>открытый</v>
          </cell>
          <cell r="K473" t="str">
            <v>бетонная плита</v>
          </cell>
          <cell r="L473">
            <v>12</v>
          </cell>
          <cell r="M473" t="str">
            <v>отсутсвует</v>
          </cell>
          <cell r="N473" t="str">
            <v>есть</v>
          </cell>
          <cell r="O473">
            <v>1</v>
          </cell>
          <cell r="P473">
            <v>1.1000000000000001</v>
          </cell>
          <cell r="Q473" t="str">
            <v>пластик</v>
          </cell>
          <cell r="U473">
            <v>1</v>
          </cell>
          <cell r="V473">
            <v>4</v>
          </cell>
          <cell r="W473" t="str">
            <v>отсек</v>
          </cell>
          <cell r="AA473" t="str">
            <v>-</v>
          </cell>
          <cell r="AB473" t="str">
            <v>-</v>
          </cell>
          <cell r="AC473" t="str">
            <v>-</v>
          </cell>
          <cell r="AD473" t="str">
            <v>-</v>
          </cell>
          <cell r="AH473" t="str">
            <v>СП МКД</v>
          </cell>
          <cell r="AL473" t="str">
            <v>МКД ул. Мичурина 6, Советский 7, 9</v>
          </cell>
        </row>
        <row r="474">
          <cell r="B474">
            <v>437</v>
          </cell>
          <cell r="C474" t="str">
            <v>ранее существовавшая до 01.01.2019</v>
          </cell>
          <cell r="D474">
            <v>44900</v>
          </cell>
          <cell r="E474" t="str">
            <v>Объездная 59а</v>
          </cell>
          <cell r="F474" t="str">
            <v>в рамках проведения инвентаризации 2022 года
не установлен</v>
          </cell>
          <cell r="G474" t="str">
            <v>60.970396</v>
          </cell>
          <cell r="H474" t="str">
            <v>69.024364</v>
          </cell>
          <cell r="I474" t="str">
            <v>в рамках инвентаризации 2022 года
не определена</v>
          </cell>
          <cell r="J474" t="str">
            <v>открытый</v>
          </cell>
          <cell r="K474" t="str">
            <v>бетонная плита</v>
          </cell>
          <cell r="L474">
            <v>12</v>
          </cell>
          <cell r="M474" t="str">
            <v>есть</v>
          </cell>
          <cell r="N474" t="str">
            <v>есть</v>
          </cell>
          <cell r="O474">
            <v>4</v>
          </cell>
          <cell r="P474">
            <v>1.1000000000000001</v>
          </cell>
          <cell r="Q474" t="str">
            <v>пластик</v>
          </cell>
          <cell r="U474" t="str">
            <v>-</v>
          </cell>
          <cell r="V474" t="str">
            <v>-</v>
          </cell>
          <cell r="W474" t="str">
            <v>-</v>
          </cell>
          <cell r="AA474" t="str">
            <v>бумажные отходы</v>
          </cell>
          <cell r="AB474">
            <v>1</v>
          </cell>
          <cell r="AC474">
            <v>0.75</v>
          </cell>
          <cell r="AD474" t="str">
            <v>контейнер ООО "Экобаланс"</v>
          </cell>
          <cell r="AH474" t="str">
            <v>СП МКД</v>
          </cell>
          <cell r="AL474" t="str">
            <v>МКД ул.Объездная 59а</v>
          </cell>
        </row>
        <row r="475">
          <cell r="B475">
            <v>438</v>
          </cell>
          <cell r="C475"/>
          <cell r="D475">
            <v>44900</v>
          </cell>
          <cell r="E475"/>
          <cell r="F475" t="str">
            <v>в рамках проведения инвентаризации 2022 года
не установлен</v>
          </cell>
          <cell r="G475"/>
          <cell r="H475"/>
          <cell r="I475" t="str">
            <v>в рамках инвентаризации 2022 года
не определена</v>
          </cell>
          <cell r="J475"/>
          <cell r="K475"/>
          <cell r="L475"/>
          <cell r="M475"/>
          <cell r="N475"/>
          <cell r="O475"/>
          <cell r="P475"/>
          <cell r="Q475"/>
          <cell r="U475"/>
          <cell r="V475"/>
          <cell r="W475"/>
          <cell r="AA475"/>
          <cell r="AB475"/>
          <cell r="AC475"/>
          <cell r="AD475"/>
          <cell r="AH475"/>
          <cell r="AL475"/>
        </row>
        <row r="476">
          <cell r="B476">
            <v>439</v>
          </cell>
          <cell r="C476" t="str">
            <v>ранее существовавшая до 01.01.2019</v>
          </cell>
          <cell r="D476">
            <v>44900</v>
          </cell>
          <cell r="E476" t="str">
            <v xml:space="preserve">Пристанская 7, 11 </v>
          </cell>
          <cell r="F476" t="str">
            <v>в рамках проведения инвентаризации 2022 года
не установлен</v>
          </cell>
          <cell r="G476" t="str">
            <v>61.032875</v>
          </cell>
          <cell r="H476" t="str">
            <v>69.153242</v>
          </cell>
          <cell r="I476" t="str">
            <v>в рамках инвентаризации 2022 года
не определена</v>
          </cell>
          <cell r="J476" t="str">
            <v>открытый</v>
          </cell>
          <cell r="K476" t="str">
            <v>бетонная плита</v>
          </cell>
          <cell r="L476">
            <v>6</v>
          </cell>
          <cell r="M476" t="str">
            <v>отсутсвует</v>
          </cell>
          <cell r="N476" t="str">
            <v>есть</v>
          </cell>
          <cell r="O476">
            <v>2</v>
          </cell>
          <cell r="P476">
            <v>1.1000000000000001</v>
          </cell>
          <cell r="Q476" t="str">
            <v>пластик</v>
          </cell>
          <cell r="U476" t="str">
            <v>-</v>
          </cell>
          <cell r="V476" t="str">
            <v>-</v>
          </cell>
          <cell r="W476" t="str">
            <v>-</v>
          </cell>
          <cell r="AA476" t="str">
            <v>-</v>
          </cell>
          <cell r="AB476" t="str">
            <v>-</v>
          </cell>
          <cell r="AC476" t="str">
            <v>-</v>
          </cell>
          <cell r="AD476" t="str">
            <v>-</v>
          </cell>
          <cell r="AH476" t="str">
            <v>СП МКД</v>
          </cell>
          <cell r="AL476" t="str">
            <v>МКД ул. Пристанская 7, 11</v>
          </cell>
        </row>
        <row r="477">
          <cell r="B477">
            <v>440</v>
          </cell>
          <cell r="C477" t="str">
            <v>ранее существовавшая до 01.01.2019</v>
          </cell>
          <cell r="D477">
            <v>44900</v>
          </cell>
          <cell r="E477" t="str">
            <v>Бориса Лосева 20</v>
          </cell>
          <cell r="F477" t="str">
            <v>в рамках проведения инвентаризации 2022 года
не установлен</v>
          </cell>
          <cell r="G477" t="str">
            <v xml:space="preserve">60.968783 </v>
          </cell>
          <cell r="H477" t="str">
            <v>69.032843</v>
          </cell>
          <cell r="I477" t="str">
            <v>в рамках инвентаризации 2022 года
не определена</v>
          </cell>
          <cell r="J477" t="str">
            <v>открытый</v>
          </cell>
          <cell r="K477" t="str">
            <v>асфальт</v>
          </cell>
          <cell r="L477">
            <v>4</v>
          </cell>
          <cell r="M477" t="str">
            <v>отсутсвует</v>
          </cell>
          <cell r="N477" t="str">
            <v>отсутсвует</v>
          </cell>
          <cell r="O477">
            <v>2</v>
          </cell>
          <cell r="P477">
            <v>1.1000000000000001</v>
          </cell>
          <cell r="Q477" t="str">
            <v>пластик</v>
          </cell>
          <cell r="U477" t="str">
            <v>-</v>
          </cell>
          <cell r="V477" t="str">
            <v>-</v>
          </cell>
          <cell r="W477" t="str">
            <v>-</v>
          </cell>
          <cell r="AA477" t="str">
            <v>-</v>
          </cell>
          <cell r="AB477" t="str">
            <v>-</v>
          </cell>
          <cell r="AC477" t="str">
            <v>-</v>
          </cell>
          <cell r="AD477" t="str">
            <v>-</v>
          </cell>
          <cell r="AH477" t="str">
            <v>МО - Администрация города Ханты-Мансийска</v>
          </cell>
          <cell r="AL477" t="str">
            <v>МКД ул. Бориса Лосева 20</v>
          </cell>
        </row>
        <row r="478">
          <cell r="B478">
            <v>441</v>
          </cell>
          <cell r="C478" t="str">
            <v>ранее существовавшая до 01.01.2019</v>
          </cell>
          <cell r="D478">
            <v>44900</v>
          </cell>
          <cell r="E478" t="str">
            <v xml:space="preserve">Гагарина 104 </v>
          </cell>
          <cell r="F478" t="str">
            <v>в рамках проведения инвентаризации 2022 года
не установлен</v>
          </cell>
          <cell r="G478" t="str">
            <v>60.989229</v>
          </cell>
          <cell r="H478" t="str">
            <v>69.026970</v>
          </cell>
          <cell r="I478" t="str">
            <v>в рамках инвентаризации 2022 года
не определена</v>
          </cell>
          <cell r="J478" t="str">
            <v>открытый</v>
          </cell>
          <cell r="K478" t="str">
            <v>бетонная плита</v>
          </cell>
          <cell r="L478">
            <v>12</v>
          </cell>
          <cell r="M478" t="str">
            <v>есть</v>
          </cell>
          <cell r="N478" t="str">
            <v>есть</v>
          </cell>
          <cell r="O478">
            <v>1</v>
          </cell>
          <cell r="P478">
            <v>1.1000000000000001</v>
          </cell>
          <cell r="Q478" t="str">
            <v>пластик</v>
          </cell>
          <cell r="U478">
            <v>1</v>
          </cell>
          <cell r="V478">
            <v>4</v>
          </cell>
          <cell r="W478" t="str">
            <v>отсек</v>
          </cell>
          <cell r="AA478" t="str">
            <v>-</v>
          </cell>
          <cell r="AB478" t="str">
            <v>-</v>
          </cell>
          <cell r="AC478" t="str">
            <v>-</v>
          </cell>
          <cell r="AD478" t="str">
            <v>-</v>
          </cell>
          <cell r="AH478" t="str">
            <v>МО - Администрация города Ханты-Мансийска</v>
          </cell>
          <cell r="AL478" t="str">
            <v>ИЖС ул. Гагарина 98, 100, 102, 104, 110</v>
          </cell>
        </row>
        <row r="479">
          <cell r="B479">
            <v>442</v>
          </cell>
          <cell r="C479">
            <v>44555</v>
          </cell>
          <cell r="D479">
            <v>44900</v>
          </cell>
          <cell r="E479" t="str">
            <v>Елены Сагандуковой 16</v>
          </cell>
          <cell r="F479" t="str">
            <v>в рамках проведения инвентаризации 2022 года
не установлен</v>
          </cell>
          <cell r="G479" t="str">
            <v>61.009903</v>
          </cell>
          <cell r="H479" t="str">
            <v>69.001697</v>
          </cell>
          <cell r="I479" t="str">
            <v>в рамках инвентаризации 2022 года
не определена</v>
          </cell>
          <cell r="J479" t="str">
            <v>открытый</v>
          </cell>
          <cell r="K479" t="str">
            <v>бетонная плита</v>
          </cell>
          <cell r="L479">
            <v>12</v>
          </cell>
          <cell r="M479" t="str">
            <v>отсутсвует</v>
          </cell>
          <cell r="N479" t="str">
            <v>есть</v>
          </cell>
          <cell r="O479">
            <v>6</v>
          </cell>
          <cell r="P479">
            <v>1.1000000000000001</v>
          </cell>
          <cell r="Q479" t="str">
            <v>пластик</v>
          </cell>
          <cell r="U479" t="str">
            <v>-</v>
          </cell>
          <cell r="V479" t="str">
            <v>-</v>
          </cell>
          <cell r="W479" t="str">
            <v>-</v>
          </cell>
          <cell r="AA479" t="str">
            <v>-</v>
          </cell>
          <cell r="AB479" t="str">
            <v>-</v>
          </cell>
          <cell r="AC479" t="str">
            <v>-</v>
          </cell>
          <cell r="AD479" t="str">
            <v>-</v>
          </cell>
          <cell r="AH479" t="str">
            <v>СП МКД</v>
          </cell>
          <cell r="AL479" t="str">
            <v>МКД ул. Елены Сагандуковой 16</v>
          </cell>
        </row>
        <row r="480">
          <cell r="B480">
            <v>443</v>
          </cell>
          <cell r="C480">
            <v>44848</v>
          </cell>
          <cell r="D480">
            <v>44900</v>
          </cell>
          <cell r="E480" t="str">
            <v xml:space="preserve">мкр. Восточный </v>
          </cell>
          <cell r="F480" t="str">
            <v>в рамках проведения инвентаризации 2022 года
не установлен</v>
          </cell>
          <cell r="G480" t="str">
            <v>61.016045</v>
          </cell>
          <cell r="H480" t="str">
            <v>69.144044</v>
          </cell>
          <cell r="I480" t="str">
            <v>в рамках инвентаризации 2022 года
не определена</v>
          </cell>
          <cell r="J480" t="str">
            <v>открытый</v>
          </cell>
          <cell r="K480" t="str">
            <v>бетонная плита</v>
          </cell>
          <cell r="L480">
            <v>2</v>
          </cell>
          <cell r="M480" t="str">
            <v>отсутсвует</v>
          </cell>
          <cell r="N480" t="str">
            <v>отсутсвует</v>
          </cell>
          <cell r="O480">
            <v>1.1000000000000001</v>
          </cell>
          <cell r="P480">
            <v>1.1000000000000001</v>
          </cell>
          <cell r="Q480" t="str">
            <v>пластик</v>
          </cell>
          <cell r="U480" t="str">
            <v>-</v>
          </cell>
          <cell r="V480" t="str">
            <v>-</v>
          </cell>
          <cell r="W480" t="str">
            <v>-</v>
          </cell>
          <cell r="AA480" t="str">
            <v>-</v>
          </cell>
          <cell r="AB480" t="str">
            <v>-</v>
          </cell>
          <cell r="AC480" t="str">
            <v>-</v>
          </cell>
          <cell r="AD480" t="str">
            <v>-</v>
          </cell>
          <cell r="AH480" t="str">
            <v>МО - Администрация города Ханты-Мансийска</v>
          </cell>
          <cell r="AL480" t="str">
            <v>ИЖС мкр. Восточный</v>
          </cell>
        </row>
        <row r="481">
          <cell r="B481">
            <v>444</v>
          </cell>
          <cell r="C481" t="str">
            <v>ранее существовавшая до 01.01.2019</v>
          </cell>
          <cell r="D481">
            <v>44900</v>
          </cell>
          <cell r="E481" t="str">
            <v>Гагарина 90</v>
          </cell>
          <cell r="F481" t="str">
            <v>в рамках проведения инвентаризации 2022 года
не установлен</v>
          </cell>
          <cell r="G481" t="str">
            <v>60.991484</v>
          </cell>
          <cell r="H481" t="str">
            <v>69.023454</v>
          </cell>
          <cell r="I481" t="str">
            <v>в рамках инвентаризации 2022 года
не определена</v>
          </cell>
          <cell r="J481" t="str">
            <v>открытый</v>
          </cell>
          <cell r="K481" t="str">
            <v>бетонная плита</v>
          </cell>
          <cell r="L481">
            <v>12</v>
          </cell>
          <cell r="M481" t="str">
            <v>есть</v>
          </cell>
          <cell r="N481" t="str">
            <v>есть</v>
          </cell>
          <cell r="O481">
            <v>1</v>
          </cell>
          <cell r="P481">
            <v>1.1000000000000001</v>
          </cell>
          <cell r="Q481" t="str">
            <v>пластик</v>
          </cell>
          <cell r="U481" t="str">
            <v>-</v>
          </cell>
          <cell r="V481" t="str">
            <v>-</v>
          </cell>
          <cell r="W481" t="str">
            <v>-</v>
          </cell>
          <cell r="AA481" t="str">
            <v>-</v>
          </cell>
          <cell r="AB481" t="str">
            <v>-</v>
          </cell>
          <cell r="AC481" t="str">
            <v>-</v>
          </cell>
          <cell r="AD481" t="str">
            <v>-</v>
          </cell>
          <cell r="AH481" t="str">
            <v>МО - Администрация города Ханты-Мансийска</v>
          </cell>
          <cell r="AL481" t="str">
            <v>МКД ул. Гагарина 90, 90а,86,88</v>
          </cell>
        </row>
        <row r="482">
          <cell r="B482">
            <v>445</v>
          </cell>
          <cell r="C482" t="str">
            <v>ранее существовавшая до 01.01.2019</v>
          </cell>
          <cell r="D482">
            <v>44900</v>
          </cell>
          <cell r="E482" t="str">
            <v>Калинина 75</v>
          </cell>
          <cell r="F482" t="str">
            <v>в рамках проведения инвентаризации 2022 года
не установлен</v>
          </cell>
          <cell r="G482" t="str">
            <v>61.011450</v>
          </cell>
          <cell r="H482" t="str">
            <v>69.029641</v>
          </cell>
          <cell r="I482" t="str">
            <v>в рамках инвентаризации 2022 года
не определена</v>
          </cell>
          <cell r="J482" t="str">
            <v>ограниченный</v>
          </cell>
          <cell r="K482" t="str">
            <v>грунт</v>
          </cell>
          <cell r="L482">
            <v>4</v>
          </cell>
          <cell r="M482" t="str">
            <v>отсутсвует</v>
          </cell>
          <cell r="N482" t="str">
            <v>отсутсвует</v>
          </cell>
          <cell r="O482">
            <v>1</v>
          </cell>
          <cell r="P482">
            <v>0.75</v>
          </cell>
          <cell r="Q482" t="str">
            <v>металл</v>
          </cell>
          <cell r="U482" t="str">
            <v>-</v>
          </cell>
          <cell r="V482" t="str">
            <v>-</v>
          </cell>
          <cell r="W482" t="str">
            <v>-</v>
          </cell>
          <cell r="AA482" t="str">
            <v>-</v>
          </cell>
          <cell r="AB482" t="str">
            <v>-</v>
          </cell>
          <cell r="AC482" t="str">
            <v>-</v>
          </cell>
          <cell r="AD482" t="str">
            <v>-</v>
          </cell>
          <cell r="AH482" t="str">
            <v>ЮЛ - АО "Дом быта Сибирь"</v>
          </cell>
          <cell r="AL482" t="str">
            <v>АО "Дом быта Сибирь"</v>
          </cell>
        </row>
        <row r="483">
          <cell r="B483">
            <v>446</v>
          </cell>
          <cell r="C483"/>
          <cell r="D483">
            <v>44900</v>
          </cell>
          <cell r="E483"/>
          <cell r="F483" t="str">
            <v>в рамках проведения инвентаризации 2022 года
не установлен</v>
          </cell>
          <cell r="G483"/>
          <cell r="H483"/>
          <cell r="I483" t="str">
            <v>в рамках инвентаризации 2022 года
не определена</v>
          </cell>
          <cell r="J483"/>
          <cell r="K483"/>
          <cell r="L483"/>
          <cell r="M483"/>
          <cell r="N483"/>
          <cell r="O483"/>
          <cell r="P483"/>
          <cell r="Q483"/>
          <cell r="U483"/>
          <cell r="V483"/>
          <cell r="W483"/>
          <cell r="AA483"/>
          <cell r="AB483"/>
          <cell r="AC483"/>
          <cell r="AD483"/>
          <cell r="AH483"/>
          <cell r="AL483"/>
        </row>
        <row r="484">
          <cell r="B484">
            <v>447</v>
          </cell>
          <cell r="C484"/>
          <cell r="D484">
            <v>44900</v>
          </cell>
          <cell r="E484"/>
          <cell r="F484" t="str">
            <v>в рамках проведения инвентаризации 2022 года
не установлен</v>
          </cell>
          <cell r="G484"/>
          <cell r="H484"/>
          <cell r="I484" t="str">
            <v>в рамках инвентаризации 2022 года
не определена</v>
          </cell>
          <cell r="J484"/>
          <cell r="K484"/>
          <cell r="L484"/>
          <cell r="M484"/>
          <cell r="N484"/>
          <cell r="O484"/>
          <cell r="P484"/>
          <cell r="Q484"/>
          <cell r="U484"/>
          <cell r="V484"/>
          <cell r="W484"/>
          <cell r="AA484"/>
          <cell r="AB484"/>
          <cell r="AC484"/>
          <cell r="AD484"/>
          <cell r="AH484"/>
          <cell r="AL484"/>
        </row>
        <row r="485">
          <cell r="B485">
            <v>448</v>
          </cell>
          <cell r="C485" t="str">
            <v>ранее существовавшая до 01.01.2019</v>
          </cell>
          <cell r="D485">
            <v>44900</v>
          </cell>
          <cell r="E485" t="str">
            <v>Рознина 127</v>
          </cell>
          <cell r="F485" t="str">
            <v>в рамках проведения инвентаризации 2022 года
не установлен</v>
          </cell>
          <cell r="G485" t="str">
            <v xml:space="preserve">61.011940 </v>
          </cell>
          <cell r="H485" t="str">
            <v>69.026848</v>
          </cell>
          <cell r="I485" t="str">
            <v>в рамках инвентаризации 2022 года
не определена</v>
          </cell>
          <cell r="J485" t="str">
            <v>открытый</v>
          </cell>
          <cell r="K485" t="str">
            <v>грунт</v>
          </cell>
          <cell r="L485">
            <v>4</v>
          </cell>
          <cell r="M485" t="str">
            <v>отсутсвует</v>
          </cell>
          <cell r="N485" t="str">
            <v>отсутсвует</v>
          </cell>
          <cell r="O485">
            <v>2</v>
          </cell>
          <cell r="P485">
            <v>1.1000000000000001</v>
          </cell>
          <cell r="Q485" t="str">
            <v>пластик</v>
          </cell>
          <cell r="U485" t="str">
            <v>-</v>
          </cell>
          <cell r="V485" t="str">
            <v>-</v>
          </cell>
          <cell r="W485" t="str">
            <v>-</v>
          </cell>
          <cell r="AA485" t="str">
            <v>-</v>
          </cell>
          <cell r="AB485" t="str">
            <v>-</v>
          </cell>
          <cell r="AC485" t="str">
            <v>-</v>
          </cell>
          <cell r="AD485" t="str">
            <v>-</v>
          </cell>
          <cell r="AH485" t="str">
            <v>МО - Администрация города Ханты-Мансийска</v>
          </cell>
          <cell r="AL485" t="str">
            <v xml:space="preserve">ИЖС  ул. Рознина </v>
          </cell>
        </row>
        <row r="486">
          <cell r="B486">
            <v>449</v>
          </cell>
          <cell r="C486" t="str">
            <v>ранее существовавшая до 01.01.2019</v>
          </cell>
          <cell r="D486">
            <v>44900</v>
          </cell>
          <cell r="E486" t="str">
            <v>Рознина 139</v>
          </cell>
          <cell r="F486" t="str">
            <v>в рамках проведения инвентаризации 2022 года
не установлен</v>
          </cell>
          <cell r="G486" t="str">
            <v>61.012196</v>
          </cell>
          <cell r="H486" t="str">
            <v>69.030815</v>
          </cell>
          <cell r="I486" t="str">
            <v>в рамках инвентаризации 2022 года
не определена</v>
          </cell>
          <cell r="J486" t="str">
            <v>открытый</v>
          </cell>
          <cell r="K486" t="str">
            <v>бетонная плита</v>
          </cell>
          <cell r="L486">
            <v>12</v>
          </cell>
          <cell r="M486" t="str">
            <v>есть</v>
          </cell>
          <cell r="N486" t="str">
            <v>есть</v>
          </cell>
          <cell r="O486">
            <v>2</v>
          </cell>
          <cell r="P486">
            <v>1.1000000000000001</v>
          </cell>
          <cell r="Q486" t="str">
            <v>пластик</v>
          </cell>
          <cell r="U486">
            <v>1</v>
          </cell>
          <cell r="V486">
            <v>4</v>
          </cell>
          <cell r="W486" t="str">
            <v>отсек</v>
          </cell>
          <cell r="AA486" t="str">
            <v>-</v>
          </cell>
          <cell r="AB486" t="str">
            <v>-</v>
          </cell>
          <cell r="AC486" t="str">
            <v>-</v>
          </cell>
          <cell r="AD486" t="str">
            <v>-</v>
          </cell>
          <cell r="AH486" t="str">
            <v>МО - Администрация города Ханты-Мансийска</v>
          </cell>
          <cell r="AL486" t="str">
            <v>МКД ул. Рознина 139,137,135,133</v>
          </cell>
        </row>
        <row r="487">
          <cell r="B487">
            <v>450</v>
          </cell>
          <cell r="C487" t="str">
            <v>ранее существовавшая до 01.01.2019</v>
          </cell>
          <cell r="D487">
            <v>44900</v>
          </cell>
          <cell r="E487" t="str">
            <v>Строителей 15</v>
          </cell>
          <cell r="F487" t="str">
            <v>в рамках проведения инвентаризации 2022 года
не установлен</v>
          </cell>
          <cell r="G487" t="str">
            <v>60.996799</v>
          </cell>
          <cell r="H487" t="str">
            <v>69.062739</v>
          </cell>
          <cell r="I487" t="str">
            <v>в рамках инвентаризации 2022 года
не определена</v>
          </cell>
          <cell r="J487" t="str">
            <v>открытый</v>
          </cell>
          <cell r="K487" t="str">
            <v>грунт</v>
          </cell>
          <cell r="L487">
            <v>4</v>
          </cell>
          <cell r="M487" t="str">
            <v>отсутсвует</v>
          </cell>
          <cell r="N487" t="str">
            <v>отсутсвует</v>
          </cell>
          <cell r="O487">
            <v>1</v>
          </cell>
          <cell r="P487">
            <v>1.1000000000000001</v>
          </cell>
          <cell r="Q487" t="str">
            <v>пластик</v>
          </cell>
          <cell r="U487" t="str">
            <v>-</v>
          </cell>
          <cell r="V487" t="str">
            <v>-</v>
          </cell>
          <cell r="W487" t="str">
            <v>-</v>
          </cell>
          <cell r="AA487" t="str">
            <v>-</v>
          </cell>
          <cell r="AB487" t="str">
            <v>-</v>
          </cell>
          <cell r="AC487" t="str">
            <v>-</v>
          </cell>
          <cell r="AD487" t="str">
            <v>-</v>
          </cell>
          <cell r="AH487" t="str">
            <v>МО - Администрация города Ханты-Мансийска</v>
          </cell>
          <cell r="AL487" t="str">
            <v>ИЖС  ул. Строителей 15,13,11,12,17,19</v>
          </cell>
        </row>
        <row r="488">
          <cell r="B488">
            <v>451</v>
          </cell>
          <cell r="C488" t="str">
            <v>ранее существовавшая до 01.01.2019</v>
          </cell>
          <cell r="D488">
            <v>44900</v>
          </cell>
          <cell r="E488" t="str">
            <v>Строителей 21</v>
          </cell>
          <cell r="F488" t="str">
            <v>в рамках проведения инвентаризации 2022 года
не установлен</v>
          </cell>
          <cell r="G488" t="str">
            <v>60.997427</v>
          </cell>
          <cell r="H488" t="str">
            <v>69.062379</v>
          </cell>
          <cell r="I488" t="str">
            <v>в рамках инвентаризации 2022 года
не определена</v>
          </cell>
          <cell r="J488" t="str">
            <v>открытый</v>
          </cell>
          <cell r="K488" t="str">
            <v>грунт</v>
          </cell>
          <cell r="L488">
            <v>4</v>
          </cell>
          <cell r="M488" t="str">
            <v>отсутсвует</v>
          </cell>
          <cell r="N488" t="str">
            <v>отсутсвует</v>
          </cell>
          <cell r="O488">
            <v>1</v>
          </cell>
          <cell r="P488">
            <v>1.1000000000000001</v>
          </cell>
          <cell r="Q488" t="str">
            <v>пластик</v>
          </cell>
          <cell r="U488" t="str">
            <v>-</v>
          </cell>
          <cell r="V488" t="str">
            <v>-</v>
          </cell>
          <cell r="W488" t="str">
            <v>-</v>
          </cell>
          <cell r="AA488" t="str">
            <v>-</v>
          </cell>
          <cell r="AB488" t="str">
            <v>-</v>
          </cell>
          <cell r="AC488" t="str">
            <v>-</v>
          </cell>
          <cell r="AD488" t="str">
            <v>-</v>
          </cell>
          <cell r="AH488" t="str">
            <v>МО - Администрация города Ханты-Мансийска</v>
          </cell>
          <cell r="AL488" t="str">
            <v>Многоквартирный дом   ул. Строителей 21,20,22,23,25</v>
          </cell>
        </row>
        <row r="489">
          <cell r="B489">
            <v>452</v>
          </cell>
          <cell r="C489" t="str">
            <v>ранее существовавшая до 01.01.2019</v>
          </cell>
          <cell r="D489">
            <v>44900</v>
          </cell>
          <cell r="E489" t="str">
            <v>Строителей 33</v>
          </cell>
          <cell r="F489" t="str">
            <v>в рамках проведения инвентаризации 2022 года
не установлен</v>
          </cell>
          <cell r="G489" t="str">
            <v>60.998738</v>
          </cell>
          <cell r="H489" t="str">
            <v>69.061092</v>
          </cell>
          <cell r="I489" t="str">
            <v>в рамках инвентаризации 2022 года
не определена</v>
          </cell>
          <cell r="J489" t="str">
            <v>открытый</v>
          </cell>
          <cell r="K489" t="str">
            <v>грунт</v>
          </cell>
          <cell r="L489">
            <v>4</v>
          </cell>
          <cell r="M489" t="str">
            <v>отсутсвует</v>
          </cell>
          <cell r="N489" t="str">
            <v>отсутсвует</v>
          </cell>
          <cell r="O489">
            <v>1</v>
          </cell>
          <cell r="P489">
            <v>1.1000000000000001</v>
          </cell>
          <cell r="Q489" t="str">
            <v>пластик</v>
          </cell>
          <cell r="U489" t="str">
            <v>-</v>
          </cell>
          <cell r="V489" t="str">
            <v>-</v>
          </cell>
          <cell r="W489" t="str">
            <v>-</v>
          </cell>
          <cell r="AA489" t="str">
            <v>-</v>
          </cell>
          <cell r="AB489" t="str">
            <v>-</v>
          </cell>
          <cell r="AC489" t="str">
            <v>-</v>
          </cell>
          <cell r="AD489" t="str">
            <v>-</v>
          </cell>
          <cell r="AH489" t="str">
            <v>МО - Администрация города Ханты-Мансийска</v>
          </cell>
          <cell r="AL489" t="str">
            <v>Многоквартирный дом   ул. Строителей 33,35,37,38,40</v>
          </cell>
        </row>
        <row r="490">
          <cell r="B490">
            <v>453</v>
          </cell>
          <cell r="C490" t="str">
            <v>ранее существовавшая до 01.01.2019</v>
          </cell>
          <cell r="D490">
            <v>44900</v>
          </cell>
          <cell r="E490" t="str">
            <v>Строителей 68</v>
          </cell>
          <cell r="F490" t="str">
            <v>в рамках проведения инвентаризации 2022 года
не установлен</v>
          </cell>
          <cell r="G490" t="str">
            <v>61.001377</v>
          </cell>
          <cell r="H490" t="str">
            <v>69.057368</v>
          </cell>
          <cell r="I490" t="str">
            <v>в рамках инвентаризации 2022 года
не определена</v>
          </cell>
          <cell r="J490" t="str">
            <v>открытый</v>
          </cell>
          <cell r="K490" t="str">
            <v>бетонная плита</v>
          </cell>
          <cell r="L490">
            <v>12</v>
          </cell>
          <cell r="M490" t="str">
            <v>есть</v>
          </cell>
          <cell r="N490" t="str">
            <v>есть</v>
          </cell>
          <cell r="O490">
            <v>2</v>
          </cell>
          <cell r="P490">
            <v>1.1000000000000001</v>
          </cell>
          <cell r="Q490" t="str">
            <v>пластик</v>
          </cell>
          <cell r="U490">
            <v>1</v>
          </cell>
          <cell r="V490">
            <v>4</v>
          </cell>
          <cell r="W490" t="str">
            <v>отсек</v>
          </cell>
          <cell r="AA490" t="str">
            <v>-</v>
          </cell>
          <cell r="AB490" t="str">
            <v>-</v>
          </cell>
          <cell r="AC490" t="str">
            <v>-</v>
          </cell>
          <cell r="AD490" t="str">
            <v>-</v>
          </cell>
          <cell r="AH490" t="str">
            <v>МО - Администрация города Ханты-Мансийска</v>
          </cell>
          <cell r="AL490" t="str">
            <v xml:space="preserve">ИЖС  ул. Строителей </v>
          </cell>
        </row>
        <row r="491">
          <cell r="B491">
            <v>453</v>
          </cell>
          <cell r="C491"/>
          <cell r="D491">
            <v>44900</v>
          </cell>
          <cell r="E491"/>
          <cell r="F491" t="str">
            <v>в рамках проведения инвентаризации 2022 года
не установлен</v>
          </cell>
          <cell r="G491"/>
          <cell r="H491"/>
          <cell r="I491" t="str">
            <v>в рамках инвентаризации 2022 года
не определена</v>
          </cell>
          <cell r="J491"/>
          <cell r="K491"/>
          <cell r="L491"/>
          <cell r="M491"/>
          <cell r="N491"/>
          <cell r="O491"/>
          <cell r="P491"/>
          <cell r="Q491"/>
          <cell r="U491">
            <v>1</v>
          </cell>
          <cell r="V491">
            <v>8</v>
          </cell>
          <cell r="W491" t="str">
            <v>бункер-накопитель</v>
          </cell>
          <cell r="AA491"/>
          <cell r="AB491"/>
          <cell r="AC491"/>
          <cell r="AD491"/>
          <cell r="AH491"/>
          <cell r="AL491"/>
        </row>
        <row r="492">
          <cell r="B492">
            <v>454</v>
          </cell>
          <cell r="C492" t="str">
            <v>ранее существовавшая до 01.01.2019</v>
          </cell>
          <cell r="D492">
            <v>44900</v>
          </cell>
          <cell r="E492" t="str">
            <v>Чехова 18</v>
          </cell>
          <cell r="F492" t="str">
            <v>в рамках проведения инвентаризации 2022 года
не установлен</v>
          </cell>
          <cell r="G492" t="str">
            <v>61.001896</v>
          </cell>
          <cell r="H492" t="str">
            <v>69.030682</v>
          </cell>
          <cell r="I492" t="str">
            <v>в рамках инвентаризации 2022 года
не определена</v>
          </cell>
          <cell r="J492" t="str">
            <v>открытый</v>
          </cell>
          <cell r="K492" t="str">
            <v>контейнер заглубленного типа</v>
          </cell>
          <cell r="L492">
            <v>4</v>
          </cell>
          <cell r="M492" t="str">
            <v>отсутсвует</v>
          </cell>
          <cell r="N492" t="str">
            <v>отсутсвует</v>
          </cell>
          <cell r="O492">
            <v>1</v>
          </cell>
          <cell r="P492">
            <v>3</v>
          </cell>
          <cell r="Q492" t="str">
            <v>пластик</v>
          </cell>
          <cell r="U492" t="str">
            <v>-</v>
          </cell>
          <cell r="V492" t="str">
            <v>-</v>
          </cell>
          <cell r="W492" t="str">
            <v>-</v>
          </cell>
          <cell r="AA492" t="str">
            <v>-</v>
          </cell>
          <cell r="AB492" t="str">
            <v>-</v>
          </cell>
          <cell r="AC492" t="str">
            <v>-</v>
          </cell>
          <cell r="AD492" t="str">
            <v>-</v>
          </cell>
          <cell r="AH492" t="str">
            <v>МО - Администрация города Ханты-Мансийска</v>
          </cell>
          <cell r="AL492" t="str">
            <v xml:space="preserve"> Многоквартирный дом  ул. Чехова 18</v>
          </cell>
        </row>
        <row r="493">
          <cell r="B493">
            <v>455</v>
          </cell>
          <cell r="C493">
            <v>44848</v>
          </cell>
          <cell r="D493">
            <v>44900</v>
          </cell>
          <cell r="E493" t="str">
            <v xml:space="preserve">мкр. Восточный </v>
          </cell>
          <cell r="F493" t="str">
            <v>в рамках проведения инвентаризации 2022 года
не установлен</v>
          </cell>
          <cell r="G493" t="str">
            <v xml:space="preserve">61.015837 </v>
          </cell>
          <cell r="H493" t="str">
            <v>69.148078</v>
          </cell>
          <cell r="I493" t="str">
            <v>в рамках инвентаризации 2022 года
не определена</v>
          </cell>
          <cell r="J493" t="str">
            <v>открытый</v>
          </cell>
          <cell r="K493" t="str">
            <v>бетонная плита</v>
          </cell>
          <cell r="L493">
            <v>4</v>
          </cell>
          <cell r="M493" t="str">
            <v>отсутсвует</v>
          </cell>
          <cell r="N493" t="str">
            <v>отсутсвует</v>
          </cell>
          <cell r="O493">
            <v>1</v>
          </cell>
          <cell r="P493">
            <v>1.1000000000000001</v>
          </cell>
          <cell r="Q493" t="str">
            <v>пластик</v>
          </cell>
          <cell r="U493" t="str">
            <v>-</v>
          </cell>
          <cell r="V493" t="str">
            <v>-</v>
          </cell>
          <cell r="W493" t="str">
            <v>-</v>
          </cell>
          <cell r="AA493" t="str">
            <v>-</v>
          </cell>
          <cell r="AB493" t="str">
            <v>-</v>
          </cell>
          <cell r="AC493" t="str">
            <v>-</v>
          </cell>
          <cell r="AD493" t="str">
            <v>-</v>
          </cell>
          <cell r="AH493" t="str">
            <v>МО - Администрация города Ханты-Мансийска</v>
          </cell>
          <cell r="AL493" t="str">
            <v>ИЖС мкр. Восточный</v>
          </cell>
        </row>
        <row r="494">
          <cell r="B494">
            <v>456</v>
          </cell>
          <cell r="C494" t="str">
            <v>ранее существовавшая до 01.01.2019</v>
          </cell>
          <cell r="D494">
            <v>44900</v>
          </cell>
          <cell r="E494" t="str">
            <v>Апрельский 17</v>
          </cell>
          <cell r="F494" t="str">
            <v>в рамках проведения инвентаризации 2022 года
не установлен</v>
          </cell>
          <cell r="G494" t="str">
            <v>60.971732</v>
          </cell>
          <cell r="H494" t="str">
            <v>69.031023</v>
          </cell>
          <cell r="I494" t="str">
            <v>в рамках инвентаризации 2022 года
не определена</v>
          </cell>
          <cell r="J494" t="str">
            <v>открытый</v>
          </cell>
          <cell r="K494" t="str">
            <v>бетонная плита</v>
          </cell>
          <cell r="L494">
            <v>12</v>
          </cell>
          <cell r="M494" t="str">
            <v>есть</v>
          </cell>
          <cell r="N494" t="str">
            <v>есть</v>
          </cell>
          <cell r="O494">
            <v>2</v>
          </cell>
          <cell r="P494">
            <v>1.1000000000000001</v>
          </cell>
          <cell r="Q494" t="str">
            <v>пластик</v>
          </cell>
          <cell r="U494">
            <v>1</v>
          </cell>
          <cell r="V494">
            <v>4</v>
          </cell>
          <cell r="W494" t="str">
            <v>отсек</v>
          </cell>
          <cell r="AA494" t="str">
            <v>-</v>
          </cell>
          <cell r="AB494" t="str">
            <v>-</v>
          </cell>
          <cell r="AC494" t="str">
            <v>-</v>
          </cell>
          <cell r="AD494" t="str">
            <v>-</v>
          </cell>
          <cell r="AH494" t="str">
            <v>МО - Администрация города Ханты-Мансийска</v>
          </cell>
          <cell r="AL494" t="str">
            <v xml:space="preserve"> ИЖС пер. Апрельский 17,15,13,11,12</v>
          </cell>
        </row>
        <row r="495">
          <cell r="B495">
            <v>457</v>
          </cell>
          <cell r="C495" t="str">
            <v>ранее существовавшая до 01.01.2019</v>
          </cell>
          <cell r="D495">
            <v>44900</v>
          </cell>
          <cell r="E495" t="str">
            <v>Барабинская 16-14</v>
          </cell>
          <cell r="F495" t="str">
            <v>в рамках проведения инвентаризации 2022 года
не установлен</v>
          </cell>
          <cell r="G495" t="str">
            <v>60.972512</v>
          </cell>
          <cell r="H495" t="str">
            <v>69.030515</v>
          </cell>
          <cell r="I495" t="str">
            <v>в рамках инвентаризации 2022 года
не определена</v>
          </cell>
          <cell r="J495" t="str">
            <v>открытый</v>
          </cell>
          <cell r="K495" t="str">
            <v>бетонная плита</v>
          </cell>
          <cell r="L495">
            <v>12</v>
          </cell>
          <cell r="M495" t="str">
            <v>есть</v>
          </cell>
          <cell r="N495" t="str">
            <v>есть</v>
          </cell>
          <cell r="O495">
            <v>2</v>
          </cell>
          <cell r="P495">
            <v>1.1000000000000001</v>
          </cell>
          <cell r="Q495" t="str">
            <v>пластик</v>
          </cell>
          <cell r="U495">
            <v>1</v>
          </cell>
          <cell r="V495">
            <v>4</v>
          </cell>
          <cell r="W495" t="str">
            <v>отсек</v>
          </cell>
          <cell r="AA495" t="str">
            <v>-</v>
          </cell>
          <cell r="AB495" t="str">
            <v>-</v>
          </cell>
          <cell r="AC495" t="str">
            <v>-</v>
          </cell>
          <cell r="AD495" t="str">
            <v>-</v>
          </cell>
          <cell r="AH495" t="str">
            <v>МО - Администрация города Ханты-Мансийска</v>
          </cell>
          <cell r="AL495" t="str">
            <v>ИЖС ул. Барабинская 16,18,21,17</v>
          </cell>
        </row>
        <row r="496">
          <cell r="B496">
            <v>458</v>
          </cell>
          <cell r="C496" t="str">
            <v>ранее существовавшая до 01.01.2019</v>
          </cell>
          <cell r="D496">
            <v>44900</v>
          </cell>
          <cell r="E496" t="str">
            <v xml:space="preserve">Барабинская 24 </v>
          </cell>
          <cell r="F496" t="str">
            <v>в рамках проведения инвентаризации 2022 года
не установлен</v>
          </cell>
          <cell r="G496" t="str">
            <v>60.971203</v>
          </cell>
          <cell r="H496" t="str">
            <v>69.028966</v>
          </cell>
          <cell r="I496" t="str">
            <v>в рамках инвентаризации 2022 года
не определена</v>
          </cell>
          <cell r="J496" t="str">
            <v>открытый</v>
          </cell>
          <cell r="K496" t="str">
            <v>бетонная плита</v>
          </cell>
          <cell r="L496">
            <v>12</v>
          </cell>
          <cell r="M496" t="str">
            <v>есть</v>
          </cell>
          <cell r="N496" t="str">
            <v>есть</v>
          </cell>
          <cell r="O496">
            <v>2</v>
          </cell>
          <cell r="P496">
            <v>1.1000000000000001</v>
          </cell>
          <cell r="Q496" t="str">
            <v>пластик</v>
          </cell>
          <cell r="U496">
            <v>1</v>
          </cell>
          <cell r="V496">
            <v>4</v>
          </cell>
          <cell r="W496" t="str">
            <v>отсек</v>
          </cell>
          <cell r="AA496" t="str">
            <v>-</v>
          </cell>
          <cell r="AB496" t="str">
            <v>-</v>
          </cell>
          <cell r="AC496" t="str">
            <v>-</v>
          </cell>
          <cell r="AD496" t="str">
            <v>-</v>
          </cell>
          <cell r="AH496" t="str">
            <v>МО - Администрация города Ханты-Мансийска</v>
          </cell>
          <cell r="AL496" t="str">
            <v xml:space="preserve"> ИЖС ул. Барабинская 24,22,23,21</v>
          </cell>
        </row>
        <row r="497">
          <cell r="B497">
            <v>459</v>
          </cell>
          <cell r="C497" t="str">
            <v>ранее существовавшая до 01.01.2019</v>
          </cell>
          <cell r="D497">
            <v>44900</v>
          </cell>
          <cell r="E497" t="str">
            <v>Березовская 40</v>
          </cell>
          <cell r="F497" t="str">
            <v>в рамках проведения инвентаризации 2022 года
не установлен</v>
          </cell>
          <cell r="G497" t="str">
            <v>60.980759</v>
          </cell>
          <cell r="H497" t="str">
            <v>69.057198</v>
          </cell>
          <cell r="I497" t="str">
            <v>в рамках инвентаризации 2022 года
не определена</v>
          </cell>
          <cell r="J497" t="str">
            <v>открытый</v>
          </cell>
          <cell r="K497" t="str">
            <v>бетонная плита</v>
          </cell>
          <cell r="L497">
            <v>10</v>
          </cell>
          <cell r="M497" t="str">
            <v>есть</v>
          </cell>
          <cell r="N497" t="str">
            <v>есть</v>
          </cell>
          <cell r="O497">
            <v>2</v>
          </cell>
          <cell r="P497">
            <v>1.1000000000000001</v>
          </cell>
          <cell r="Q497" t="str">
            <v>пластик</v>
          </cell>
          <cell r="U497">
            <v>1</v>
          </cell>
          <cell r="V497">
            <v>4</v>
          </cell>
          <cell r="W497" t="str">
            <v>отсек</v>
          </cell>
          <cell r="AA497" t="str">
            <v>-</v>
          </cell>
          <cell r="AB497" t="str">
            <v>-</v>
          </cell>
          <cell r="AC497" t="str">
            <v>-</v>
          </cell>
          <cell r="AD497" t="str">
            <v>-</v>
          </cell>
          <cell r="AH497" t="str">
            <v>МО - Администрация города Ханты-Мансийска</v>
          </cell>
          <cell r="AL497" t="str">
            <v>ИЖС по ул.Березовская 40,38, пер. Федорова 2,4,2,6,8</v>
          </cell>
        </row>
        <row r="498">
          <cell r="B498">
            <v>459</v>
          </cell>
          <cell r="C498"/>
          <cell r="D498">
            <v>44900</v>
          </cell>
          <cell r="E498"/>
          <cell r="F498" t="str">
            <v>в рамках проведения инвентаризации 2022 года
не установлен</v>
          </cell>
          <cell r="G498"/>
          <cell r="H498"/>
          <cell r="I498" t="str">
            <v>в рамках инвентаризации 2022 года
не определена</v>
          </cell>
          <cell r="J498"/>
          <cell r="K498"/>
          <cell r="L498"/>
          <cell r="M498"/>
          <cell r="N498"/>
          <cell r="O498"/>
          <cell r="P498"/>
          <cell r="Q498"/>
          <cell r="U498">
            <v>1</v>
          </cell>
          <cell r="V498">
            <v>8</v>
          </cell>
          <cell r="W498" t="str">
            <v>бункер-накопитель</v>
          </cell>
          <cell r="AA498"/>
          <cell r="AB498"/>
          <cell r="AC498"/>
          <cell r="AD498"/>
          <cell r="AH498"/>
          <cell r="AL498"/>
        </row>
        <row r="499">
          <cell r="B499">
            <v>460</v>
          </cell>
          <cell r="C499" t="str">
            <v>ранее существовавшая до 01.01.2019</v>
          </cell>
          <cell r="D499">
            <v>44900</v>
          </cell>
          <cell r="E499" t="str">
            <v>Заводская 5</v>
          </cell>
          <cell r="F499" t="str">
            <v>в рамках проведения инвентаризации 2022 года
не установлен</v>
          </cell>
          <cell r="G499" t="str">
            <v>60.967423</v>
          </cell>
          <cell r="H499" t="str">
            <v>69.042883</v>
          </cell>
          <cell r="I499" t="str">
            <v>в рамках инвентаризации 2022 года
не определена</v>
          </cell>
          <cell r="J499" t="str">
            <v>открытый</v>
          </cell>
          <cell r="K499" t="str">
            <v>асфальт</v>
          </cell>
          <cell r="L499">
            <v>8</v>
          </cell>
          <cell r="M499" t="str">
            <v>отсутсвует</v>
          </cell>
          <cell r="N499" t="str">
            <v>есть</v>
          </cell>
          <cell r="O499">
            <v>2</v>
          </cell>
          <cell r="P499">
            <v>1.1000000000000001</v>
          </cell>
          <cell r="Q499" t="str">
            <v>пластик</v>
          </cell>
          <cell r="U499" t="str">
            <v>-</v>
          </cell>
          <cell r="V499" t="str">
            <v>-</v>
          </cell>
          <cell r="W499" t="str">
            <v>-</v>
          </cell>
          <cell r="AA499" t="str">
            <v>-</v>
          </cell>
          <cell r="AB499" t="str">
            <v>-</v>
          </cell>
          <cell r="AC499" t="str">
            <v>-</v>
          </cell>
          <cell r="AD499" t="str">
            <v>-</v>
          </cell>
          <cell r="AH499" t="str">
            <v>СП МКД</v>
          </cell>
          <cell r="AL499" t="str">
            <v>Многоквартирный дом  ул.Заводская 5,3,7</v>
          </cell>
        </row>
        <row r="500">
          <cell r="B500">
            <v>461</v>
          </cell>
          <cell r="C500" t="str">
            <v>ранее существовавшая до 01.01.2019</v>
          </cell>
          <cell r="D500">
            <v>44900</v>
          </cell>
          <cell r="E500" t="str">
            <v>Калинина 107</v>
          </cell>
          <cell r="F500" t="str">
            <v>в рамках проведения инвентаризации 2022 года
не установлен</v>
          </cell>
          <cell r="G500" t="str">
            <v>61.016810</v>
          </cell>
          <cell r="H500" t="str">
            <v>69.029287</v>
          </cell>
          <cell r="I500" t="str">
            <v>в рамках инвентаризации 2022 года
не определена</v>
          </cell>
          <cell r="J500" t="str">
            <v>открытый</v>
          </cell>
          <cell r="K500" t="str">
            <v>бетонная плита</v>
          </cell>
          <cell r="L500">
            <v>12</v>
          </cell>
          <cell r="M500" t="str">
            <v>есть</v>
          </cell>
          <cell r="N500" t="str">
            <v>есть</v>
          </cell>
          <cell r="O500">
            <v>2</v>
          </cell>
          <cell r="P500">
            <v>1.1000000000000001</v>
          </cell>
          <cell r="Q500" t="str">
            <v>пластик</v>
          </cell>
          <cell r="U500">
            <v>1</v>
          </cell>
          <cell r="V500">
            <v>4</v>
          </cell>
          <cell r="W500" t="str">
            <v>отсек</v>
          </cell>
          <cell r="AA500" t="str">
            <v>-</v>
          </cell>
          <cell r="AB500" t="str">
            <v>-</v>
          </cell>
          <cell r="AC500" t="str">
            <v>-</v>
          </cell>
          <cell r="AD500" t="str">
            <v>-</v>
          </cell>
          <cell r="AH500" t="str">
            <v>МО - Администрация города Ханты-Мансийска</v>
          </cell>
          <cell r="AL500" t="str">
            <v>ИЖС ул.Калинина, ул. Водопроводная</v>
          </cell>
        </row>
        <row r="501">
          <cell r="B501">
            <v>462</v>
          </cell>
          <cell r="C501" t="str">
            <v>ранее существовавшая до 01.01.2019</v>
          </cell>
          <cell r="D501">
            <v>44900</v>
          </cell>
          <cell r="E501" t="str">
            <v>Кирова 46</v>
          </cell>
          <cell r="F501" t="str">
            <v>в рамках проведения инвентаризации 2022 года
не установлен</v>
          </cell>
          <cell r="G501" t="str">
            <v>60.970979</v>
          </cell>
          <cell r="H501" t="str">
            <v>69.043664</v>
          </cell>
          <cell r="I501" t="str">
            <v>в рамках инвентаризации 2022 года
не определена</v>
          </cell>
          <cell r="J501" t="str">
            <v>открытый</v>
          </cell>
          <cell r="K501" t="str">
            <v>бетонная плита</v>
          </cell>
          <cell r="L501">
            <v>10</v>
          </cell>
          <cell r="M501" t="str">
            <v>есть</v>
          </cell>
          <cell r="N501" t="str">
            <v>есть</v>
          </cell>
          <cell r="O501">
            <v>2</v>
          </cell>
          <cell r="P501">
            <v>1.1000000000000001</v>
          </cell>
          <cell r="Q501" t="str">
            <v>пластик</v>
          </cell>
          <cell r="U501">
            <v>1</v>
          </cell>
          <cell r="V501">
            <v>4</v>
          </cell>
          <cell r="W501" t="str">
            <v>отсек</v>
          </cell>
          <cell r="AA501" t="str">
            <v>-</v>
          </cell>
          <cell r="AB501" t="str">
            <v>-</v>
          </cell>
          <cell r="AC501" t="str">
            <v>-</v>
          </cell>
          <cell r="AD501" t="str">
            <v>-</v>
          </cell>
          <cell r="AH501" t="str">
            <v>МО - Администрация города Ханты-Мансийска</v>
          </cell>
          <cell r="AL501" t="str">
            <v>ИЖС ул. Кирова</v>
          </cell>
        </row>
        <row r="502">
          <cell r="B502">
            <v>463</v>
          </cell>
          <cell r="C502" t="str">
            <v>ранее существовавшая до 01.01.2019</v>
          </cell>
          <cell r="D502">
            <v>44900</v>
          </cell>
          <cell r="E502" t="str">
            <v>Кирова 66</v>
          </cell>
          <cell r="F502" t="str">
            <v>в рамках проведения инвентаризации 2022 года
не установлен</v>
          </cell>
          <cell r="G502" t="str">
            <v>60.971784</v>
          </cell>
          <cell r="H502" t="str">
            <v>69.039871</v>
          </cell>
          <cell r="I502" t="str">
            <v>в рамках инвентаризации 2022 года
не определена</v>
          </cell>
          <cell r="J502" t="str">
            <v>открытый</v>
          </cell>
          <cell r="K502" t="str">
            <v>бетонная плита</v>
          </cell>
          <cell r="L502">
            <v>12</v>
          </cell>
          <cell r="M502" t="str">
            <v>есть</v>
          </cell>
          <cell r="N502" t="str">
            <v>есть</v>
          </cell>
          <cell r="O502">
            <v>1</v>
          </cell>
          <cell r="P502">
            <v>1.1000000000000001</v>
          </cell>
          <cell r="Q502" t="str">
            <v>пластик</v>
          </cell>
          <cell r="U502">
            <v>1</v>
          </cell>
          <cell r="V502">
            <v>4</v>
          </cell>
          <cell r="W502" t="str">
            <v>отсек</v>
          </cell>
          <cell r="AA502" t="str">
            <v>-</v>
          </cell>
          <cell r="AB502" t="str">
            <v>-</v>
          </cell>
          <cell r="AC502" t="str">
            <v>-</v>
          </cell>
          <cell r="AD502" t="str">
            <v>-</v>
          </cell>
          <cell r="AH502" t="str">
            <v>МО - Администрация города Ханты-Мансийска</v>
          </cell>
          <cell r="AL502" t="str">
            <v xml:space="preserve"> ИЖС ул. Кирова</v>
          </cell>
        </row>
        <row r="503">
          <cell r="B503">
            <v>464</v>
          </cell>
          <cell r="C503" t="str">
            <v>ранее существовавшая до 01.01.2019</v>
          </cell>
          <cell r="D503">
            <v>44900</v>
          </cell>
          <cell r="E503" t="str">
            <v xml:space="preserve">Кирова 92 </v>
          </cell>
          <cell r="F503" t="str">
            <v>в рамках проведения инвентаризации 2022 года
не установлен</v>
          </cell>
          <cell r="G503" t="str">
            <v>60.973104</v>
          </cell>
          <cell r="H503" t="str">
            <v>69.035621</v>
          </cell>
          <cell r="I503" t="str">
            <v>в рамках инвентаризации 2022 года
не определена</v>
          </cell>
          <cell r="J503" t="str">
            <v>открытый</v>
          </cell>
          <cell r="K503" t="str">
            <v>бетонная плита</v>
          </cell>
          <cell r="L503">
            <v>10</v>
          </cell>
          <cell r="M503" t="str">
            <v>есть</v>
          </cell>
          <cell r="N503" t="str">
            <v>есть</v>
          </cell>
          <cell r="O503">
            <v>1</v>
          </cell>
          <cell r="P503">
            <v>1.1000000000000001</v>
          </cell>
          <cell r="Q503" t="str">
            <v>пластик</v>
          </cell>
          <cell r="U503" t="str">
            <v>-</v>
          </cell>
          <cell r="V503" t="str">
            <v>-</v>
          </cell>
          <cell r="W503" t="str">
            <v>-</v>
          </cell>
          <cell r="AA503" t="str">
            <v>-</v>
          </cell>
          <cell r="AB503" t="str">
            <v>-</v>
          </cell>
          <cell r="AC503" t="str">
            <v>-</v>
          </cell>
          <cell r="AD503" t="str">
            <v>-</v>
          </cell>
          <cell r="AH503" t="str">
            <v>МО - Администрация города Ханты-Мансийска</v>
          </cell>
          <cell r="AL503" t="str">
            <v>ИЖС ул. Кирова</v>
          </cell>
        </row>
        <row r="504">
          <cell r="B504">
            <v>465</v>
          </cell>
          <cell r="C504" t="str">
            <v>ранее существовавшая до 01.01.2019</v>
          </cell>
          <cell r="D504">
            <v>44900</v>
          </cell>
          <cell r="E504" t="str">
            <v>Красногвардейская 33</v>
          </cell>
          <cell r="F504" t="str">
            <v>в рамках проведения инвентаризации 2022 года
не установлен</v>
          </cell>
          <cell r="G504" t="str">
            <v>60.979201</v>
          </cell>
          <cell r="H504" t="str">
            <v>69.054806</v>
          </cell>
          <cell r="I504" t="str">
            <v>в рамках инвентаризации 2022 года
не определена</v>
          </cell>
          <cell r="J504" t="str">
            <v>открытый</v>
          </cell>
          <cell r="K504" t="str">
            <v>грунт</v>
          </cell>
          <cell r="L504">
            <v>4</v>
          </cell>
          <cell r="M504" t="str">
            <v>отсутсвует</v>
          </cell>
          <cell r="N504" t="str">
            <v>отсутсвует</v>
          </cell>
          <cell r="O504">
            <v>1</v>
          </cell>
          <cell r="P504">
            <v>1.1000000000000001</v>
          </cell>
          <cell r="Q504" t="str">
            <v>пластик</v>
          </cell>
          <cell r="U504" t="str">
            <v>-</v>
          </cell>
          <cell r="V504" t="str">
            <v>-</v>
          </cell>
          <cell r="W504" t="str">
            <v>-</v>
          </cell>
          <cell r="AA504" t="str">
            <v>-</v>
          </cell>
          <cell r="AB504" t="str">
            <v>-</v>
          </cell>
          <cell r="AC504" t="str">
            <v>-</v>
          </cell>
          <cell r="AD504" t="str">
            <v>-</v>
          </cell>
          <cell r="AH504" t="str">
            <v>МО - Администрация города Ханты-Мансийска</v>
          </cell>
          <cell r="AL504" t="str">
            <v>МКД ул.Красногвардейская, 33</v>
          </cell>
        </row>
        <row r="505">
          <cell r="B505">
            <v>466</v>
          </cell>
          <cell r="C505" t="str">
            <v>ранее существовавшая до 01.01.2019</v>
          </cell>
          <cell r="D505">
            <v>44900</v>
          </cell>
          <cell r="E505" t="str">
            <v>Краснопартизанская 15</v>
          </cell>
          <cell r="F505" t="str">
            <v>в рамках проведения инвентаризации 2022 года
не установлен</v>
          </cell>
          <cell r="G505" t="str">
            <v>60.971271</v>
          </cell>
          <cell r="H505" t="str">
            <v>69.058263</v>
          </cell>
          <cell r="I505" t="str">
            <v>в рамках инвентаризации 2022 года
не определена</v>
          </cell>
          <cell r="J505" t="str">
            <v>открытый</v>
          </cell>
          <cell r="K505" t="str">
            <v>бетонная плита</v>
          </cell>
          <cell r="L505">
            <v>12</v>
          </cell>
          <cell r="M505" t="str">
            <v>есть</v>
          </cell>
          <cell r="N505" t="str">
            <v>есть</v>
          </cell>
          <cell r="O505">
            <v>2</v>
          </cell>
          <cell r="P505">
            <v>1.1000000000000001</v>
          </cell>
          <cell r="Q505" t="str">
            <v>пластик</v>
          </cell>
          <cell r="U505">
            <v>1</v>
          </cell>
          <cell r="V505">
            <v>4</v>
          </cell>
          <cell r="W505" t="str">
            <v>отсек</v>
          </cell>
          <cell r="AA505" t="str">
            <v>-</v>
          </cell>
          <cell r="AB505" t="str">
            <v>-</v>
          </cell>
          <cell r="AC505" t="str">
            <v>-</v>
          </cell>
          <cell r="AD505" t="str">
            <v>-</v>
          </cell>
          <cell r="AH505" t="str">
            <v>МО - Администрация города Ханты-Мансийска</v>
          </cell>
          <cell r="AL505" t="str">
            <v>ИЖС ул.Краснопартизанская</v>
          </cell>
        </row>
        <row r="506">
          <cell r="B506">
            <v>467</v>
          </cell>
          <cell r="C506" t="str">
            <v>ранее существовавшая до 01.01.2019</v>
          </cell>
          <cell r="D506">
            <v>44900</v>
          </cell>
          <cell r="E506" t="str">
            <v>Крупской 32</v>
          </cell>
          <cell r="F506" t="str">
            <v>в рамках проведения инвентаризации 2022 года
не установлен</v>
          </cell>
          <cell r="G506" t="str">
            <v>61.012658</v>
          </cell>
          <cell r="H506" t="str">
            <v>69.035966</v>
          </cell>
          <cell r="I506" t="str">
            <v>в рамках инвентаризации 2022 года
не определена</v>
          </cell>
          <cell r="J506" t="str">
            <v>открытый</v>
          </cell>
          <cell r="K506" t="str">
            <v>бетонная плита</v>
          </cell>
          <cell r="L506">
            <v>12</v>
          </cell>
          <cell r="M506" t="str">
            <v>есть</v>
          </cell>
          <cell r="N506" t="str">
            <v>есть</v>
          </cell>
          <cell r="O506">
            <v>2</v>
          </cell>
          <cell r="P506">
            <v>1.1000000000000001</v>
          </cell>
          <cell r="Q506" t="str">
            <v>пластик</v>
          </cell>
          <cell r="U506">
            <v>1</v>
          </cell>
          <cell r="V506">
            <v>4</v>
          </cell>
          <cell r="W506" t="str">
            <v>отсек</v>
          </cell>
          <cell r="AA506" t="str">
            <v>-</v>
          </cell>
          <cell r="AB506" t="str">
            <v>-</v>
          </cell>
          <cell r="AC506" t="str">
            <v>-</v>
          </cell>
          <cell r="AD506" t="str">
            <v>-</v>
          </cell>
          <cell r="AH506" t="str">
            <v>МО - Администрация города Ханты-Мансийска</v>
          </cell>
          <cell r="AL506" t="str">
            <v xml:space="preserve"> ИЖС ул. Крупской, ул. Титова 1,2,3,4,5,6</v>
          </cell>
        </row>
        <row r="507">
          <cell r="B507">
            <v>468</v>
          </cell>
          <cell r="C507" t="str">
            <v>ранее существовавшая до 01.01.2019</v>
          </cell>
          <cell r="D507">
            <v>44900</v>
          </cell>
          <cell r="E507" t="str">
            <v>Ленина 8</v>
          </cell>
          <cell r="F507" t="str">
            <v>в рамках проведения инвентаризации 2022 года
не установлен</v>
          </cell>
          <cell r="G507" t="str">
            <v>61.009824</v>
          </cell>
          <cell r="H507" t="str">
            <v>69.044953</v>
          </cell>
          <cell r="I507" t="str">
            <v>в рамках инвентаризации 2022 года
не определена</v>
          </cell>
          <cell r="J507" t="str">
            <v>открытый</v>
          </cell>
          <cell r="K507" t="str">
            <v>бетонная плита</v>
          </cell>
          <cell r="L507">
            <v>10</v>
          </cell>
          <cell r="M507" t="str">
            <v>есть</v>
          </cell>
          <cell r="N507" t="str">
            <v>есть</v>
          </cell>
          <cell r="O507">
            <v>2</v>
          </cell>
          <cell r="P507">
            <v>1.1000000000000001</v>
          </cell>
          <cell r="Q507" t="str">
            <v>пластик</v>
          </cell>
          <cell r="U507" t="str">
            <v>-</v>
          </cell>
          <cell r="V507" t="str">
            <v>-</v>
          </cell>
          <cell r="W507" t="str">
            <v>-</v>
          </cell>
          <cell r="AA507" t="str">
            <v>пластик + бумажные отходы</v>
          </cell>
          <cell r="AB507">
            <v>1</v>
          </cell>
          <cell r="AC507">
            <v>3</v>
          </cell>
          <cell r="AD507" t="str">
            <v>универсальный контейнер ООО "ЭкоБаланс"</v>
          </cell>
          <cell r="AH507" t="str">
            <v>МО - Администрация города Ханты-Мансийска</v>
          </cell>
          <cell r="AL507" t="str">
            <v xml:space="preserve"> ИЖС ул. Ленина</v>
          </cell>
        </row>
        <row r="508">
          <cell r="B508">
            <v>469</v>
          </cell>
          <cell r="C508" t="str">
            <v>ранее существовавшая до 01.01.2019</v>
          </cell>
          <cell r="D508">
            <v>44900</v>
          </cell>
          <cell r="E508" t="str">
            <v>Лермонтова 11</v>
          </cell>
          <cell r="F508" t="str">
            <v>в рамках проведения инвентаризации 2022 года
не установлен</v>
          </cell>
          <cell r="G508" t="str">
            <v>60.982948</v>
          </cell>
          <cell r="H508" t="str">
            <v>69.049609</v>
          </cell>
          <cell r="I508" t="str">
            <v>в рамках инвентаризации 2022 года
не определена</v>
          </cell>
          <cell r="J508" t="str">
            <v>открытый</v>
          </cell>
          <cell r="K508" t="str">
            <v>бетонная плита</v>
          </cell>
          <cell r="L508">
            <v>12</v>
          </cell>
          <cell r="M508" t="str">
            <v>есть</v>
          </cell>
          <cell r="N508" t="str">
            <v>есть</v>
          </cell>
          <cell r="O508">
            <v>2</v>
          </cell>
          <cell r="P508">
            <v>1.1000000000000001</v>
          </cell>
          <cell r="Q508" t="str">
            <v>пластик</v>
          </cell>
          <cell r="U508">
            <v>1</v>
          </cell>
          <cell r="V508">
            <v>4</v>
          </cell>
          <cell r="W508" t="str">
            <v>отсек</v>
          </cell>
          <cell r="AA508" t="str">
            <v>1, 2 класс опасности</v>
          </cell>
          <cell r="AB508">
            <v>1</v>
          </cell>
          <cell r="AC508">
            <v>0.3</v>
          </cell>
          <cell r="AD508" t="str">
            <v>металлический контейнер (3 секции)</v>
          </cell>
          <cell r="AH508" t="str">
            <v>МО - Администрация города Ханты-Мансийска</v>
          </cell>
          <cell r="AL508" t="str">
            <v>ИЖС Лермонтова, ул. Сургутская</v>
          </cell>
        </row>
        <row r="509">
          <cell r="B509">
            <v>470</v>
          </cell>
          <cell r="C509" t="str">
            <v>ранее существовавшая до 01.01.2019</v>
          </cell>
          <cell r="D509">
            <v>44900</v>
          </cell>
          <cell r="E509" t="str">
            <v>Лопарева 30</v>
          </cell>
          <cell r="F509" t="str">
            <v>в рамках проведения инвентаризации 2022 года
не установлен</v>
          </cell>
          <cell r="G509" t="str">
            <v>61.000673</v>
          </cell>
          <cell r="H509" t="str">
            <v>69.031973</v>
          </cell>
          <cell r="I509" t="str">
            <v>в рамках инвентаризации 2022 года
не определена</v>
          </cell>
          <cell r="J509" t="str">
            <v>открытый</v>
          </cell>
          <cell r="K509" t="str">
            <v>грунт</v>
          </cell>
          <cell r="L509">
            <v>4</v>
          </cell>
          <cell r="M509" t="str">
            <v>отсутсвует</v>
          </cell>
          <cell r="N509" t="str">
            <v>отсутсвует</v>
          </cell>
          <cell r="O509">
            <v>1</v>
          </cell>
          <cell r="P509">
            <v>1.1000000000000001</v>
          </cell>
          <cell r="Q509" t="str">
            <v>пластик</v>
          </cell>
          <cell r="U509" t="str">
            <v>-</v>
          </cell>
          <cell r="V509" t="str">
            <v>-</v>
          </cell>
          <cell r="W509" t="str">
            <v>-</v>
          </cell>
          <cell r="AA509" t="str">
            <v>-</v>
          </cell>
          <cell r="AB509" t="str">
            <v>-</v>
          </cell>
          <cell r="AC509" t="str">
            <v>-</v>
          </cell>
          <cell r="AD509" t="str">
            <v>-</v>
          </cell>
          <cell r="AH509" t="str">
            <v>МО - Администрация города Ханты-Мансийска</v>
          </cell>
          <cell r="AL509" t="str">
            <v xml:space="preserve"> ИЖС ул. Лопарева</v>
          </cell>
        </row>
        <row r="510">
          <cell r="B510">
            <v>471</v>
          </cell>
          <cell r="C510" t="str">
            <v>ранее существовавшая до 01.01.2019</v>
          </cell>
          <cell r="D510">
            <v>44900</v>
          </cell>
          <cell r="E510" t="str">
            <v>Луговая 28</v>
          </cell>
          <cell r="F510" t="str">
            <v>в рамках проведения инвентаризации 2022 года
не установлен</v>
          </cell>
          <cell r="G510" t="str">
            <v>60.970822</v>
          </cell>
          <cell r="H510" t="str">
            <v>69.038579</v>
          </cell>
          <cell r="I510" t="str">
            <v>в рамках инвентаризации 2022 года
не определена</v>
          </cell>
          <cell r="J510" t="str">
            <v>открытый</v>
          </cell>
          <cell r="K510" t="str">
            <v>контейнер заглубленного типа</v>
          </cell>
          <cell r="L510">
            <v>4</v>
          </cell>
          <cell r="M510" t="str">
            <v>отсутсвует</v>
          </cell>
          <cell r="N510" t="str">
            <v>отсутсвует</v>
          </cell>
          <cell r="O510">
            <v>2</v>
          </cell>
          <cell r="P510">
            <v>3</v>
          </cell>
          <cell r="Q510" t="str">
            <v>пластик</v>
          </cell>
          <cell r="U510" t="str">
            <v>-</v>
          </cell>
          <cell r="V510" t="str">
            <v>-</v>
          </cell>
          <cell r="W510" t="str">
            <v>-</v>
          </cell>
          <cell r="AA510" t="str">
            <v>-</v>
          </cell>
          <cell r="AB510" t="str">
            <v>-</v>
          </cell>
          <cell r="AC510" t="str">
            <v>-</v>
          </cell>
          <cell r="AD510" t="str">
            <v>-</v>
          </cell>
          <cell r="AH510" t="str">
            <v>МО - Администрация города Ханты-Мансийска</v>
          </cell>
          <cell r="AL510" t="str">
            <v xml:space="preserve"> ИЖС ул. Луговая</v>
          </cell>
        </row>
        <row r="511">
          <cell r="B511">
            <v>472</v>
          </cell>
          <cell r="C511"/>
          <cell r="D511">
            <v>44900</v>
          </cell>
          <cell r="E511"/>
          <cell r="F511" t="str">
            <v>в рамках проведения инвентаризации 2022 года
не установлен</v>
          </cell>
          <cell r="G511"/>
          <cell r="H511"/>
          <cell r="I511" t="str">
            <v>в рамках инвентаризации 2022 года
не определена</v>
          </cell>
          <cell r="J511"/>
          <cell r="K511"/>
          <cell r="L511"/>
          <cell r="M511"/>
          <cell r="N511"/>
          <cell r="O511"/>
          <cell r="P511"/>
          <cell r="Q511"/>
          <cell r="U511"/>
          <cell r="V511"/>
          <cell r="W511"/>
          <cell r="AA511"/>
          <cell r="AB511"/>
          <cell r="AC511"/>
          <cell r="AD511"/>
          <cell r="AH511"/>
          <cell r="AL511"/>
        </row>
        <row r="512">
          <cell r="B512">
            <v>473</v>
          </cell>
          <cell r="C512" t="str">
            <v>ранее существовавшая до 01.01.2019</v>
          </cell>
          <cell r="D512">
            <v>44900</v>
          </cell>
          <cell r="E512" t="str">
            <v>Патриса Лумумбы 2</v>
          </cell>
          <cell r="F512" t="str">
            <v>в рамках проведения инвентаризации 2022 года
не установлен</v>
          </cell>
          <cell r="G512" t="str">
            <v>60.999896</v>
          </cell>
          <cell r="H512" t="str">
            <v>69.034913</v>
          </cell>
          <cell r="I512" t="str">
            <v>в рамках инвентаризации 2022 года
не определена</v>
          </cell>
          <cell r="J512" t="str">
            <v>открытый</v>
          </cell>
          <cell r="K512" t="str">
            <v>бетонная плита</v>
          </cell>
          <cell r="L512">
            <v>10</v>
          </cell>
          <cell r="M512" t="str">
            <v>есть</v>
          </cell>
          <cell r="N512" t="str">
            <v>есть</v>
          </cell>
          <cell r="O512">
            <v>2</v>
          </cell>
          <cell r="P512">
            <v>1.1000000000000001</v>
          </cell>
          <cell r="Q512" t="str">
            <v>пластик</v>
          </cell>
          <cell r="U512" t="str">
            <v>-</v>
          </cell>
          <cell r="V512" t="str">
            <v>-</v>
          </cell>
          <cell r="W512" t="str">
            <v>-</v>
          </cell>
          <cell r="AA512" t="str">
            <v>-</v>
          </cell>
          <cell r="AB512" t="str">
            <v>-</v>
          </cell>
          <cell r="AC512" t="str">
            <v>-</v>
          </cell>
          <cell r="AD512" t="str">
            <v>-</v>
          </cell>
          <cell r="AH512" t="str">
            <v>МО - Администрация города Ханты-Мансийска</v>
          </cell>
          <cell r="AL512" t="str">
            <v xml:space="preserve"> ИЖС ул.Патриса Лумумбы</v>
          </cell>
        </row>
        <row r="513">
          <cell r="B513">
            <v>474</v>
          </cell>
          <cell r="C513" t="str">
            <v>ранее существовавшая до 01.01.2019</v>
          </cell>
          <cell r="D513">
            <v>44900</v>
          </cell>
          <cell r="E513" t="str">
            <v>Пионерская 115</v>
          </cell>
          <cell r="F513" t="str">
            <v>в рамках проведения инвентаризации 2022 года
не установлен</v>
          </cell>
          <cell r="G513" t="str">
            <v>61.010382</v>
          </cell>
          <cell r="H513" t="str">
            <v>69.038141</v>
          </cell>
          <cell r="I513" t="str">
            <v>в рамках инвентаризации 2022 года
не определена</v>
          </cell>
          <cell r="J513" t="str">
            <v>открытый</v>
          </cell>
          <cell r="K513" t="str">
            <v>бетонная плита</v>
          </cell>
          <cell r="L513">
            <v>10</v>
          </cell>
          <cell r="M513" t="str">
            <v>есть</v>
          </cell>
          <cell r="N513" t="str">
            <v>есть</v>
          </cell>
          <cell r="O513">
            <v>3</v>
          </cell>
          <cell r="P513">
            <v>1.1000000000000001</v>
          </cell>
          <cell r="Q513" t="str">
            <v>пластик</v>
          </cell>
          <cell r="U513">
            <v>1</v>
          </cell>
          <cell r="V513">
            <v>4</v>
          </cell>
          <cell r="W513" t="str">
            <v>отсек</v>
          </cell>
          <cell r="AA513" t="str">
            <v>бумажные отходы</v>
          </cell>
          <cell r="AB513">
            <v>1</v>
          </cell>
          <cell r="AC513">
            <v>0.75</v>
          </cell>
          <cell r="AD513" t="str">
            <v>контейнер ООО "Экобаланс"</v>
          </cell>
          <cell r="AH513" t="str">
            <v>СП МКД</v>
          </cell>
          <cell r="AL513" t="str">
            <v>МКД ул.Пионерская,115,117, ул. Крупской, 21</v>
          </cell>
        </row>
        <row r="514">
          <cell r="B514">
            <v>475</v>
          </cell>
          <cell r="C514" t="str">
            <v>ранее существовавшая до 01.01.2019</v>
          </cell>
          <cell r="D514">
            <v>44900</v>
          </cell>
          <cell r="E514" t="str">
            <v>Рознина 110</v>
          </cell>
          <cell r="F514" t="str">
            <v>в рамках проведения инвентаризации 2022 года
не установлен</v>
          </cell>
          <cell r="G514" t="str">
            <v>61.011248</v>
          </cell>
          <cell r="H514" t="str">
            <v>69.020159</v>
          </cell>
          <cell r="I514" t="str">
            <v>в рамках инвентаризации 2022 года
не определена</v>
          </cell>
          <cell r="J514" t="str">
            <v>открытый</v>
          </cell>
          <cell r="K514" t="str">
            <v>грунт</v>
          </cell>
          <cell r="L514">
            <v>4</v>
          </cell>
          <cell r="M514" t="str">
            <v>отсутсвуют</v>
          </cell>
          <cell r="N514" t="str">
            <v>отсутсвуют</v>
          </cell>
          <cell r="O514">
            <v>1</v>
          </cell>
          <cell r="P514">
            <v>1.1000000000000001</v>
          </cell>
          <cell r="Q514" t="str">
            <v>пластик</v>
          </cell>
          <cell r="U514" t="str">
            <v>-</v>
          </cell>
          <cell r="V514" t="str">
            <v>-</v>
          </cell>
          <cell r="W514" t="str">
            <v>-</v>
          </cell>
          <cell r="AA514" t="str">
            <v>-</v>
          </cell>
          <cell r="AB514" t="str">
            <v>-</v>
          </cell>
          <cell r="AC514" t="str">
            <v>-</v>
          </cell>
          <cell r="AD514" t="str">
            <v>-</v>
          </cell>
          <cell r="AH514" t="str">
            <v>МО - Администрация города Ханты-Мансийска</v>
          </cell>
          <cell r="AL514" t="str">
            <v>ИЖС ул.Рознина</v>
          </cell>
        </row>
        <row r="515">
          <cell r="B515">
            <v>476</v>
          </cell>
          <cell r="C515" t="str">
            <v>ранее существовавшая до 01.01.2019</v>
          </cell>
          <cell r="D515">
            <v>44900</v>
          </cell>
          <cell r="E515" t="str">
            <v>Рознина 76</v>
          </cell>
          <cell r="F515" t="str">
            <v>в рамках проведения инвентаризации 2022 года
не установлен</v>
          </cell>
          <cell r="G515" t="str">
            <v>61.008775</v>
          </cell>
          <cell r="H515" t="str">
            <v>69.010565</v>
          </cell>
          <cell r="I515" t="str">
            <v>в рамках инвентаризации 2022 года
не определена</v>
          </cell>
          <cell r="J515" t="str">
            <v>открытый</v>
          </cell>
          <cell r="K515" t="str">
            <v>бетонная плита</v>
          </cell>
          <cell r="L515">
            <v>6</v>
          </cell>
          <cell r="M515" t="str">
            <v>отсутсвуют</v>
          </cell>
          <cell r="N515" t="str">
            <v>есть</v>
          </cell>
          <cell r="O515">
            <v>2</v>
          </cell>
          <cell r="P515">
            <v>1.1000000000000001</v>
          </cell>
          <cell r="Q515" t="str">
            <v>металл</v>
          </cell>
          <cell r="U515" t="str">
            <v>-</v>
          </cell>
          <cell r="V515" t="str">
            <v>-</v>
          </cell>
          <cell r="W515" t="str">
            <v>-</v>
          </cell>
          <cell r="AA515" t="str">
            <v>-</v>
          </cell>
          <cell r="AB515" t="str">
            <v>-</v>
          </cell>
          <cell r="AC515" t="str">
            <v>-</v>
          </cell>
          <cell r="AD515" t="str">
            <v>-</v>
          </cell>
          <cell r="AH515" t="str">
            <v>ЮЛ - КУ ХМАО-Югры "Детский противотуберкулезный санаторий имени Е.М.Сагандуковой"</v>
          </cell>
          <cell r="AL515" t="str">
            <v>КУ «Детский противотуберкулезный санаторий имени Е.М.Сагандуковой»</v>
          </cell>
        </row>
        <row r="516">
          <cell r="B516">
            <v>477</v>
          </cell>
          <cell r="C516" t="str">
            <v>ранее существовавшая до 01.01.2019</v>
          </cell>
          <cell r="D516">
            <v>44900</v>
          </cell>
          <cell r="E516" t="str">
            <v>Рознина 8-10</v>
          </cell>
          <cell r="F516" t="str">
            <v>в рамках проведения инвентаризации 2022 года
не установлен</v>
          </cell>
          <cell r="G516" t="str">
            <v>60.999262</v>
          </cell>
          <cell r="H516" t="str">
            <v>68.997199</v>
          </cell>
          <cell r="I516" t="str">
            <v>в рамках инвентаризации 2022 года
не определена</v>
          </cell>
          <cell r="J516" t="str">
            <v>открытый</v>
          </cell>
          <cell r="K516" t="str">
            <v>бетонная плита</v>
          </cell>
          <cell r="L516">
            <v>12</v>
          </cell>
          <cell r="M516" t="str">
            <v>есть</v>
          </cell>
          <cell r="N516" t="str">
            <v>есть</v>
          </cell>
          <cell r="O516">
            <v>2</v>
          </cell>
          <cell r="P516">
            <v>1.1000000000000001</v>
          </cell>
          <cell r="Q516" t="str">
            <v>пластик</v>
          </cell>
          <cell r="U516">
            <v>1</v>
          </cell>
          <cell r="V516">
            <v>4</v>
          </cell>
          <cell r="W516" t="str">
            <v>отсек</v>
          </cell>
          <cell r="AA516" t="str">
            <v>-</v>
          </cell>
          <cell r="AB516" t="str">
            <v>-</v>
          </cell>
          <cell r="AC516" t="str">
            <v>-</v>
          </cell>
          <cell r="AD516" t="str">
            <v>-</v>
          </cell>
          <cell r="AH516" t="str">
            <v>МО - Администрация города Ханты-Мансийска</v>
          </cell>
          <cell r="AL516" t="str">
            <v>ИЖС ул. Рознина</v>
          </cell>
        </row>
        <row r="517">
          <cell r="B517">
            <v>478</v>
          </cell>
          <cell r="C517" t="str">
            <v>ранее существовавшая до 01.01.2019</v>
          </cell>
          <cell r="D517">
            <v>44900</v>
          </cell>
          <cell r="E517" t="str">
            <v>Свердлова 19</v>
          </cell>
          <cell r="F517" t="str">
            <v>в рамках проведения инвентаризации 2022 года
не установлен</v>
          </cell>
          <cell r="G517" t="str">
            <v>61.009249</v>
          </cell>
          <cell r="H517" t="str">
            <v>69.026840</v>
          </cell>
          <cell r="I517" t="str">
            <v>в рамках инвентаризации 2022 года
не определена</v>
          </cell>
          <cell r="J517" t="str">
            <v>открытый</v>
          </cell>
          <cell r="K517" t="str">
            <v>бетонная плита</v>
          </cell>
          <cell r="L517">
            <v>12</v>
          </cell>
          <cell r="M517" t="str">
            <v>есть</v>
          </cell>
          <cell r="N517" t="str">
            <v>есть</v>
          </cell>
          <cell r="O517">
            <v>2</v>
          </cell>
          <cell r="P517">
            <v>1.1000000000000001</v>
          </cell>
          <cell r="Q517" t="str">
            <v>пластик</v>
          </cell>
          <cell r="U517">
            <v>1</v>
          </cell>
          <cell r="V517">
            <v>4</v>
          </cell>
          <cell r="W517" t="str">
            <v>отсек</v>
          </cell>
          <cell r="AA517" t="str">
            <v>-</v>
          </cell>
          <cell r="AB517" t="str">
            <v>-</v>
          </cell>
          <cell r="AC517" t="str">
            <v>-</v>
          </cell>
          <cell r="AD517" t="str">
            <v>-</v>
          </cell>
          <cell r="AH517" t="str">
            <v>МО - Администрация города Ханты-Мансийска</v>
          </cell>
          <cell r="AL517" t="str">
            <v xml:space="preserve"> ИЖС Свердлова, ул. Тургенева</v>
          </cell>
        </row>
        <row r="518">
          <cell r="B518">
            <v>479</v>
          </cell>
          <cell r="C518" t="str">
            <v>ранее существовавшая до 01.01.2019</v>
          </cell>
          <cell r="D518">
            <v>44900</v>
          </cell>
          <cell r="E518" t="str">
            <v>Свердлова 35</v>
          </cell>
          <cell r="F518" t="str">
            <v>в рамках проведения инвентаризации 2022 года
не установлен</v>
          </cell>
          <cell r="G518" t="str">
            <v>61.012596</v>
          </cell>
          <cell r="H518" t="str">
            <v>69.024464</v>
          </cell>
          <cell r="I518" t="str">
            <v>в рамках инвентаризации 2022 года
не определена</v>
          </cell>
          <cell r="J518" t="str">
            <v>открытый</v>
          </cell>
          <cell r="K518" t="str">
            <v>бетонная плита</v>
          </cell>
          <cell r="L518">
            <v>12</v>
          </cell>
          <cell r="M518" t="str">
            <v>есть</v>
          </cell>
          <cell r="N518" t="str">
            <v>есть</v>
          </cell>
          <cell r="O518">
            <v>2</v>
          </cell>
          <cell r="P518">
            <v>1.1000000000000001</v>
          </cell>
          <cell r="Q518" t="str">
            <v>пластик</v>
          </cell>
          <cell r="U518">
            <v>1</v>
          </cell>
          <cell r="V518">
            <v>4</v>
          </cell>
          <cell r="W518" t="str">
            <v>отсек</v>
          </cell>
          <cell r="AA518" t="str">
            <v>-</v>
          </cell>
          <cell r="AB518" t="str">
            <v>-</v>
          </cell>
          <cell r="AC518" t="str">
            <v>-</v>
          </cell>
          <cell r="AD518" t="str">
            <v>-</v>
          </cell>
          <cell r="AH518" t="str">
            <v>МО - Администрация города Ханты-Мансийска</v>
          </cell>
          <cell r="AL518" t="str">
            <v>ИЖС ул. Свердлова</v>
          </cell>
        </row>
        <row r="519">
          <cell r="B519">
            <v>480</v>
          </cell>
          <cell r="C519" t="str">
            <v>ранее существовавшая до 01.01.2019</v>
          </cell>
          <cell r="D519">
            <v>44900</v>
          </cell>
          <cell r="E519" t="str">
            <v>Свердлова 66</v>
          </cell>
          <cell r="F519" t="str">
            <v>в рамках проведения инвентаризации 2022 года
не установлен</v>
          </cell>
          <cell r="G519" t="str">
            <v>61.015473</v>
          </cell>
          <cell r="H519" t="str">
            <v>69.022294</v>
          </cell>
          <cell r="I519" t="str">
            <v>в рамках инвентаризации 2022 года
не определена</v>
          </cell>
          <cell r="J519" t="str">
            <v>открытый</v>
          </cell>
          <cell r="K519" t="str">
            <v>бетонная плита</v>
          </cell>
          <cell r="L519">
            <v>12</v>
          </cell>
          <cell r="M519" t="str">
            <v>есть</v>
          </cell>
          <cell r="N519" t="str">
            <v>есть</v>
          </cell>
          <cell r="O519">
            <v>2</v>
          </cell>
          <cell r="P519">
            <v>1.1000000000000001</v>
          </cell>
          <cell r="Q519" t="str">
            <v>пластик</v>
          </cell>
          <cell r="U519">
            <v>1</v>
          </cell>
          <cell r="V519">
            <v>4</v>
          </cell>
          <cell r="W519" t="str">
            <v>отсек</v>
          </cell>
          <cell r="AA519" t="str">
            <v>-</v>
          </cell>
          <cell r="AB519" t="str">
            <v>-</v>
          </cell>
          <cell r="AC519" t="str">
            <v>-</v>
          </cell>
          <cell r="AD519" t="str">
            <v>-</v>
          </cell>
          <cell r="AH519" t="str">
            <v>МО - Администрация города Ханты-Мансийска</v>
          </cell>
          <cell r="AL519" t="str">
            <v>ИЖС ул. Свердлова, ул. Водопроводная, пер. Весенний</v>
          </cell>
        </row>
        <row r="520">
          <cell r="B520">
            <v>481</v>
          </cell>
          <cell r="C520" t="str">
            <v>ранее существовавшая до 01.01.2019</v>
          </cell>
          <cell r="D520">
            <v>44900</v>
          </cell>
          <cell r="E520" t="str">
            <v xml:space="preserve">Сирина 13 </v>
          </cell>
          <cell r="F520" t="str">
            <v>в рамках проведения инвентаризации 2022 года
не установлен</v>
          </cell>
          <cell r="G520" t="str">
            <v>60.999547</v>
          </cell>
          <cell r="H520" t="str">
            <v>69.009426</v>
          </cell>
          <cell r="I520" t="str">
            <v>в рамках инвентаризации 2022 года
не определена</v>
          </cell>
          <cell r="J520" t="str">
            <v>открытый</v>
          </cell>
          <cell r="K520" t="str">
            <v>грунт</v>
          </cell>
          <cell r="L520">
            <v>4</v>
          </cell>
          <cell r="M520" t="str">
            <v>отсутсвуют</v>
          </cell>
          <cell r="N520" t="str">
            <v>отсутсвуют</v>
          </cell>
          <cell r="O520">
            <v>2</v>
          </cell>
          <cell r="P520">
            <v>1.1000000000000001</v>
          </cell>
          <cell r="Q520" t="str">
            <v>пластик</v>
          </cell>
          <cell r="U520" t="str">
            <v>-</v>
          </cell>
          <cell r="V520" t="str">
            <v>-</v>
          </cell>
          <cell r="W520" t="str">
            <v>-</v>
          </cell>
          <cell r="AA520" t="str">
            <v>-</v>
          </cell>
          <cell r="AB520" t="str">
            <v>-</v>
          </cell>
          <cell r="AC520" t="str">
            <v>-</v>
          </cell>
          <cell r="AD520" t="str">
            <v>-</v>
          </cell>
          <cell r="AH520" t="str">
            <v>МО - Администрация города Ханты-Мансийска</v>
          </cell>
          <cell r="AL520" t="str">
            <v>ИЖС ул. Сирина, ул. Пушкина</v>
          </cell>
        </row>
        <row r="521">
          <cell r="B521">
            <v>482</v>
          </cell>
          <cell r="C521" t="str">
            <v>ранее существовавшая до 01.01.2019</v>
          </cell>
          <cell r="D521">
            <v>44900</v>
          </cell>
          <cell r="E521" t="str">
            <v>Сирина 59</v>
          </cell>
          <cell r="F521" t="str">
            <v>в рамках проведения инвентаризации 2022 года
не установлен</v>
          </cell>
          <cell r="G521" t="str">
            <v>61.004282</v>
          </cell>
          <cell r="H521" t="str">
            <v>69.000462</v>
          </cell>
          <cell r="I521" t="str">
            <v>в рамках инвентаризации 2022 года
не определена</v>
          </cell>
          <cell r="J521" t="str">
            <v>открытый</v>
          </cell>
          <cell r="K521" t="str">
            <v>бетонная плита</v>
          </cell>
          <cell r="L521">
            <v>4</v>
          </cell>
          <cell r="M521" t="str">
            <v>отстсвует</v>
          </cell>
          <cell r="N521" t="str">
            <v>отсутсвует</v>
          </cell>
          <cell r="O521">
            <v>2</v>
          </cell>
          <cell r="P521">
            <v>1.1000000000000001</v>
          </cell>
          <cell r="Q521" t="str">
            <v>металл</v>
          </cell>
          <cell r="U521" t="str">
            <v>-</v>
          </cell>
          <cell r="V521" t="str">
            <v>-</v>
          </cell>
          <cell r="W521" t="str">
            <v>-</v>
          </cell>
          <cell r="AA521" t="str">
            <v>-</v>
          </cell>
          <cell r="AB521" t="str">
            <v>-</v>
          </cell>
          <cell r="AC521" t="str">
            <v>-</v>
          </cell>
          <cell r="AD521" t="str">
            <v>-</v>
          </cell>
          <cell r="AH521" t="str">
            <v>ЮЛ - Муниципальное водоканализационное предприятие муниципального образования город Ханты-Мансийск</v>
          </cell>
          <cell r="AL521" t="str">
            <v>Муниципальное предприятие «Водоканал»</v>
          </cell>
        </row>
        <row r="522">
          <cell r="B522">
            <v>483</v>
          </cell>
          <cell r="C522" t="str">
            <v>ранее существовавшая до 01.01.2019</v>
          </cell>
          <cell r="D522">
            <v>44900</v>
          </cell>
          <cell r="E522" t="str">
            <v>Сирина 36</v>
          </cell>
          <cell r="F522" t="str">
            <v>в рамках проведения инвентаризации 2022 года
не установлен</v>
          </cell>
          <cell r="G522" t="str">
            <v>61.001436</v>
          </cell>
          <cell r="H522" t="str">
            <v>69.006174</v>
          </cell>
          <cell r="I522" t="str">
            <v>в рамках инвентаризации 2022 года
не определена</v>
          </cell>
          <cell r="J522" t="str">
            <v>открытый</v>
          </cell>
          <cell r="K522" t="str">
            <v>бетонная плита</v>
          </cell>
          <cell r="L522">
            <v>12</v>
          </cell>
          <cell r="M522" t="str">
            <v>есть</v>
          </cell>
          <cell r="N522" t="str">
            <v>есть</v>
          </cell>
          <cell r="O522">
            <v>2</v>
          </cell>
          <cell r="P522">
            <v>1.1000000000000001</v>
          </cell>
          <cell r="Q522" t="str">
            <v>металл</v>
          </cell>
          <cell r="U522">
            <v>1</v>
          </cell>
          <cell r="V522">
            <v>4</v>
          </cell>
          <cell r="W522" t="str">
            <v>отсек</v>
          </cell>
          <cell r="AA522" t="str">
            <v>-</v>
          </cell>
          <cell r="AB522" t="str">
            <v>-</v>
          </cell>
          <cell r="AC522" t="str">
            <v>-</v>
          </cell>
          <cell r="AD522" t="str">
            <v>-</v>
          </cell>
          <cell r="AH522" t="str">
            <v>МО - Администрация города Ханты-Мансийска</v>
          </cell>
          <cell r="AL522" t="str">
            <v>МКД ул.Сирина 36,38,40,37,39</v>
          </cell>
        </row>
        <row r="523">
          <cell r="B523">
            <v>484</v>
          </cell>
          <cell r="C523" t="str">
            <v>ранее существовавшая до 01.01.2019</v>
          </cell>
          <cell r="D523">
            <v>44900</v>
          </cell>
          <cell r="E523" t="str">
            <v>Титова 34 - Калинина 87</v>
          </cell>
          <cell r="F523" t="str">
            <v>в рамках проведения инвентаризации 2022 года
не установлен</v>
          </cell>
          <cell r="G523" t="str">
            <v>61.013105</v>
          </cell>
          <cell r="H523" t="str">
            <v>69.028607</v>
          </cell>
          <cell r="I523" t="str">
            <v>в рамках инвентаризации 2022 года
не определена</v>
          </cell>
          <cell r="J523" t="str">
            <v>открытый</v>
          </cell>
          <cell r="K523" t="str">
            <v>бетонная плита</v>
          </cell>
          <cell r="L523">
            <v>4</v>
          </cell>
          <cell r="M523" t="str">
            <v>отсутсвует</v>
          </cell>
          <cell r="N523" t="str">
            <v>отсутсвует</v>
          </cell>
          <cell r="O523">
            <v>2</v>
          </cell>
          <cell r="P523">
            <v>1.1000000000000001</v>
          </cell>
          <cell r="Q523" t="str">
            <v>пластик</v>
          </cell>
          <cell r="U523" t="str">
            <v>-</v>
          </cell>
          <cell r="V523" t="str">
            <v>-</v>
          </cell>
          <cell r="W523" t="str">
            <v>-</v>
          </cell>
          <cell r="AA523" t="str">
            <v>-</v>
          </cell>
          <cell r="AB523" t="str">
            <v>-</v>
          </cell>
          <cell r="AC523" t="str">
            <v>-</v>
          </cell>
          <cell r="AD523" t="str">
            <v>-</v>
          </cell>
          <cell r="AH523" t="str">
            <v>МО - Администрация города Ханты-Мансийска</v>
          </cell>
          <cell r="AL523" t="str">
            <v xml:space="preserve"> ИЖС ул. Титова, ул. Калинина </v>
          </cell>
        </row>
        <row r="524">
          <cell r="B524">
            <v>485</v>
          </cell>
          <cell r="C524" t="str">
            <v>ранее существовавшая до 01.01.2019</v>
          </cell>
          <cell r="D524">
            <v>44900</v>
          </cell>
          <cell r="E524" t="str">
            <v>Южный 18</v>
          </cell>
          <cell r="F524" t="str">
            <v>в рамках проведения инвентаризации 2022 года
не установлен</v>
          </cell>
          <cell r="G524" t="str">
            <v>60.981015</v>
          </cell>
          <cell r="H524" t="str">
            <v>69.039518</v>
          </cell>
          <cell r="I524" t="str">
            <v>в рамках инвентаризации 2022 года
не определена</v>
          </cell>
          <cell r="J524" t="str">
            <v>открытый</v>
          </cell>
          <cell r="K524" t="str">
            <v>бетонная плита</v>
          </cell>
          <cell r="L524">
            <v>10</v>
          </cell>
          <cell r="M524" t="str">
            <v>есть</v>
          </cell>
          <cell r="N524" t="str">
            <v>есть</v>
          </cell>
          <cell r="O524">
            <v>2</v>
          </cell>
          <cell r="P524">
            <v>1.1000000000000001</v>
          </cell>
          <cell r="Q524" t="str">
            <v>пластик</v>
          </cell>
          <cell r="U524" t="str">
            <v>-</v>
          </cell>
          <cell r="V524" t="str">
            <v>-</v>
          </cell>
          <cell r="W524" t="str">
            <v>-</v>
          </cell>
          <cell r="AA524" t="str">
            <v>-</v>
          </cell>
          <cell r="AB524" t="str">
            <v>-</v>
          </cell>
          <cell r="AC524" t="str">
            <v>-</v>
          </cell>
          <cell r="AD524" t="str">
            <v>-</v>
          </cell>
          <cell r="AH524" t="str">
            <v>МО - Администрация города Ханты-Мансийска</v>
          </cell>
          <cell r="AL524" t="str">
            <v>ИЖС пер. Южный</v>
          </cell>
        </row>
        <row r="525">
          <cell r="B525">
            <v>486</v>
          </cell>
          <cell r="C525" t="str">
            <v>ранее существовавшая до 01.01.2019</v>
          </cell>
          <cell r="D525">
            <v>44900</v>
          </cell>
          <cell r="E525" t="str">
            <v>Южное кладбище</v>
          </cell>
          <cell r="F525" t="str">
            <v>в рамках проведения инвентаризации 2022 года
не установлен</v>
          </cell>
          <cell r="G525" t="str">
            <v>60.978354</v>
          </cell>
          <cell r="H525" t="str">
            <v>69.043491</v>
          </cell>
          <cell r="I525" t="str">
            <v>в рамках инвентаризации 2022 года
не определена</v>
          </cell>
          <cell r="J525" t="str">
            <v>ограниченный</v>
          </cell>
          <cell r="K525" t="str">
            <v>грунт</v>
          </cell>
          <cell r="L525">
            <v>4</v>
          </cell>
          <cell r="M525" t="str">
            <v>отсутсвует</v>
          </cell>
          <cell r="N525" t="str">
            <v>отсутсвует</v>
          </cell>
          <cell r="O525">
            <v>3</v>
          </cell>
          <cell r="P525">
            <v>0.66</v>
          </cell>
          <cell r="Q525" t="str">
            <v>пластик</v>
          </cell>
          <cell r="U525" t="str">
            <v>-</v>
          </cell>
          <cell r="V525" t="str">
            <v>-</v>
          </cell>
          <cell r="W525" t="str">
            <v>-</v>
          </cell>
          <cell r="AA525" t="str">
            <v>-</v>
          </cell>
          <cell r="AB525" t="str">
            <v>-</v>
          </cell>
          <cell r="AC525" t="str">
            <v>-</v>
          </cell>
          <cell r="AD525" t="str">
            <v>-</v>
          </cell>
          <cell r="AH525" t="str">
            <v>ЮЛ - МБУ "Ритуальные услуги"</v>
          </cell>
          <cell r="AL525" t="str">
            <v>МБУ "Ритуальные услуги"</v>
          </cell>
        </row>
        <row r="526">
          <cell r="B526">
            <v>487</v>
          </cell>
          <cell r="C526"/>
          <cell r="D526">
            <v>44900</v>
          </cell>
          <cell r="E526"/>
          <cell r="F526" t="str">
            <v>в рамках проведения инвентаризации 2022 года
не установлен</v>
          </cell>
          <cell r="G526"/>
          <cell r="H526"/>
          <cell r="I526" t="str">
            <v>в рамках инвентаризации 2022 года
не определена</v>
          </cell>
          <cell r="J526"/>
          <cell r="K526"/>
          <cell r="L526"/>
          <cell r="M526"/>
          <cell r="N526"/>
          <cell r="O526"/>
          <cell r="P526"/>
          <cell r="Q526"/>
          <cell r="U526"/>
          <cell r="V526"/>
          <cell r="W526"/>
          <cell r="AA526"/>
          <cell r="AB526"/>
          <cell r="AC526"/>
          <cell r="AD526"/>
          <cell r="AH526"/>
          <cell r="AL526"/>
        </row>
        <row r="527">
          <cell r="B527">
            <v>488</v>
          </cell>
          <cell r="C527" t="str">
            <v>ранее существовавшая до 01.01.2019</v>
          </cell>
          <cell r="D527">
            <v>44900</v>
          </cell>
          <cell r="E527" t="str">
            <v>Безноскова 25</v>
          </cell>
          <cell r="F527" t="str">
            <v>в рамках проведения инвентаризации 2022 года
не установлен</v>
          </cell>
          <cell r="G527" t="str">
            <v>61.013463</v>
          </cell>
          <cell r="H527" t="str">
            <v>69.025660</v>
          </cell>
          <cell r="I527" t="str">
            <v>в рамках инвентаризации 2022 года
не определена</v>
          </cell>
          <cell r="J527" t="str">
            <v>открытый</v>
          </cell>
          <cell r="K527" t="str">
            <v>грунт</v>
          </cell>
          <cell r="L527">
            <v>4</v>
          </cell>
          <cell r="M527" t="str">
            <v>отсутсвует</v>
          </cell>
          <cell r="N527" t="str">
            <v>отсутсвует</v>
          </cell>
          <cell r="O527">
            <v>2</v>
          </cell>
          <cell r="P527">
            <v>1.1000000000000001</v>
          </cell>
          <cell r="Q527" t="str">
            <v>пластик</v>
          </cell>
          <cell r="U527" t="str">
            <v>-</v>
          </cell>
          <cell r="V527" t="str">
            <v>-</v>
          </cell>
          <cell r="W527" t="str">
            <v>-</v>
          </cell>
          <cell r="AA527" t="str">
            <v>-</v>
          </cell>
          <cell r="AB527" t="str">
            <v>-</v>
          </cell>
          <cell r="AC527" t="str">
            <v>-</v>
          </cell>
          <cell r="AD527" t="str">
            <v>-</v>
          </cell>
          <cell r="AH527" t="str">
            <v>МО - Администрация города Ханты-Мансийска</v>
          </cell>
          <cell r="AL527" t="str">
            <v xml:space="preserve"> ИЖС ул. Безноскова</v>
          </cell>
        </row>
        <row r="528">
          <cell r="B528">
            <v>489</v>
          </cell>
          <cell r="C528" t="str">
            <v>ранее существовавшая до 01.01.2019</v>
          </cell>
          <cell r="D528">
            <v>44900</v>
          </cell>
          <cell r="E528" t="str">
            <v>Безноскова 44</v>
          </cell>
          <cell r="F528" t="str">
            <v>в рамках проведения инвентаризации 2022 года
не установлен</v>
          </cell>
          <cell r="G528" t="str">
            <v>61.014129</v>
          </cell>
          <cell r="H528" t="str">
            <v>69.031778</v>
          </cell>
          <cell r="I528" t="str">
            <v>в рамках инвентаризации 2022 года
не определена</v>
          </cell>
          <cell r="J528" t="str">
            <v>открытый</v>
          </cell>
          <cell r="K528" t="str">
            <v>бетонная плита</v>
          </cell>
          <cell r="L528">
            <v>12</v>
          </cell>
          <cell r="M528" t="str">
            <v>есть</v>
          </cell>
          <cell r="N528" t="str">
            <v>есть</v>
          </cell>
          <cell r="O528">
            <v>2</v>
          </cell>
          <cell r="P528">
            <v>1.1000000000000001</v>
          </cell>
          <cell r="Q528" t="str">
            <v>пластик</v>
          </cell>
          <cell r="U528">
            <v>1</v>
          </cell>
          <cell r="V528">
            <v>4</v>
          </cell>
          <cell r="W528" t="str">
            <v>отсек</v>
          </cell>
          <cell r="AA528" t="str">
            <v>-</v>
          </cell>
          <cell r="AB528" t="str">
            <v>-</v>
          </cell>
          <cell r="AC528" t="str">
            <v>-</v>
          </cell>
          <cell r="AD528" t="str">
            <v>-</v>
          </cell>
          <cell r="AH528" t="str">
            <v>МО - Администрация города Ханты-Мансийска</v>
          </cell>
          <cell r="AL528" t="str">
            <v>ИЖС ул. Безноскова</v>
          </cell>
        </row>
        <row r="529">
          <cell r="B529">
            <v>490</v>
          </cell>
          <cell r="C529" t="str">
            <v>ранее существовавшая до 01.01.2019</v>
          </cell>
          <cell r="D529">
            <v>44900</v>
          </cell>
          <cell r="E529" t="str">
            <v>Безноскова 6</v>
          </cell>
          <cell r="F529" t="str">
            <v>в рамках проведения инвентаризации 2022 года
не установлен</v>
          </cell>
          <cell r="G529" t="str">
            <v>61.013227</v>
          </cell>
          <cell r="H529" t="str">
            <v>69.020975</v>
          </cell>
          <cell r="I529" t="str">
            <v>в рамках инвентаризации 2022 года
не определена</v>
          </cell>
          <cell r="J529" t="str">
            <v>открытый</v>
          </cell>
          <cell r="K529" t="str">
            <v>бетонная плита</v>
          </cell>
          <cell r="L529">
            <v>12</v>
          </cell>
          <cell r="M529" t="str">
            <v>есть</v>
          </cell>
          <cell r="N529" t="str">
            <v>есть</v>
          </cell>
          <cell r="O529">
            <v>2</v>
          </cell>
          <cell r="P529">
            <v>1.1000000000000001</v>
          </cell>
          <cell r="Q529" t="str">
            <v>пластик</v>
          </cell>
          <cell r="U529">
            <v>1</v>
          </cell>
          <cell r="V529">
            <v>4</v>
          </cell>
          <cell r="W529" t="str">
            <v>отсек</v>
          </cell>
          <cell r="AA529" t="str">
            <v>-</v>
          </cell>
          <cell r="AB529" t="str">
            <v>-</v>
          </cell>
          <cell r="AC529" t="str">
            <v>-</v>
          </cell>
          <cell r="AD529" t="str">
            <v>-</v>
          </cell>
          <cell r="AH529" t="str">
            <v>МО - Администрация города Ханты-Мансийска</v>
          </cell>
          <cell r="AL529" t="str">
            <v>ИЖС ул. Безноскова</v>
          </cell>
        </row>
        <row r="530">
          <cell r="B530">
            <v>491</v>
          </cell>
          <cell r="C530" t="str">
            <v>ранее существовавшая до 01.01.2019</v>
          </cell>
          <cell r="D530">
            <v>44900</v>
          </cell>
          <cell r="E530" t="str">
            <v>Безноскова 64</v>
          </cell>
          <cell r="F530" t="str">
            <v>в рамках проведения инвентаризации 2022 года
не установлен</v>
          </cell>
          <cell r="G530" t="str">
            <v>61.014887</v>
          </cell>
          <cell r="H530" t="str">
            <v>69.036515</v>
          </cell>
          <cell r="I530" t="str">
            <v>в рамках инвентаризации 2022 года
не определена</v>
          </cell>
          <cell r="J530" t="str">
            <v>открытый</v>
          </cell>
          <cell r="K530" t="str">
            <v>бетонная плита</v>
          </cell>
          <cell r="L530">
            <v>12</v>
          </cell>
          <cell r="M530" t="str">
            <v>есть</v>
          </cell>
          <cell r="N530" t="str">
            <v>есть</v>
          </cell>
          <cell r="O530">
            <v>2</v>
          </cell>
          <cell r="P530">
            <v>1.1000000000000001</v>
          </cell>
          <cell r="Q530" t="str">
            <v>пластик</v>
          </cell>
          <cell r="U530">
            <v>1</v>
          </cell>
          <cell r="V530">
            <v>4</v>
          </cell>
          <cell r="W530" t="str">
            <v>отсек</v>
          </cell>
          <cell r="AA530" t="str">
            <v>-</v>
          </cell>
          <cell r="AB530" t="str">
            <v>-</v>
          </cell>
          <cell r="AC530" t="str">
            <v>-</v>
          </cell>
          <cell r="AD530" t="str">
            <v>-</v>
          </cell>
          <cell r="AH530" t="str">
            <v>МО - Администрация города Ханты-Мансийска</v>
          </cell>
          <cell r="AL530" t="str">
            <v>ИЖС ул. Безноскова</v>
          </cell>
        </row>
        <row r="531">
          <cell r="B531">
            <v>492</v>
          </cell>
          <cell r="C531" t="str">
            <v>ранее существовавшая до 01.01.2019</v>
          </cell>
          <cell r="D531">
            <v>44900</v>
          </cell>
          <cell r="E531" t="str">
            <v>Безноскова 69</v>
          </cell>
          <cell r="F531" t="str">
            <v>в рамках проведения инвентаризации 2022 года
не установлен</v>
          </cell>
          <cell r="G531" t="str">
            <v>61.015356</v>
          </cell>
          <cell r="H531" t="str">
            <v>69.039054</v>
          </cell>
          <cell r="I531" t="str">
            <v>в рамках инвентаризации 2022 года
не определена</v>
          </cell>
          <cell r="J531" t="str">
            <v>открытый</v>
          </cell>
          <cell r="K531" t="str">
            <v>бетонная плита</v>
          </cell>
          <cell r="L531">
            <v>12</v>
          </cell>
          <cell r="M531" t="str">
            <v>есть</v>
          </cell>
          <cell r="N531" t="str">
            <v>есть</v>
          </cell>
          <cell r="O531">
            <v>2</v>
          </cell>
          <cell r="P531">
            <v>1.1000000000000001</v>
          </cell>
          <cell r="Q531" t="str">
            <v>пластик</v>
          </cell>
          <cell r="U531">
            <v>1</v>
          </cell>
          <cell r="V531">
            <v>4</v>
          </cell>
          <cell r="W531" t="str">
            <v>отсек</v>
          </cell>
          <cell r="AA531" t="str">
            <v>-</v>
          </cell>
          <cell r="AB531" t="str">
            <v>-</v>
          </cell>
          <cell r="AC531" t="str">
            <v>-</v>
          </cell>
          <cell r="AD531" t="str">
            <v>-</v>
          </cell>
          <cell r="AH531" t="str">
            <v>МО - Администрация города Ханты-Мансийска</v>
          </cell>
          <cell r="AL531" t="str">
            <v>ИЖС ул. Безноскова</v>
          </cell>
        </row>
        <row r="532">
          <cell r="B532">
            <v>493</v>
          </cell>
          <cell r="C532" t="str">
            <v>ранее существовавшая до 01.01.2019</v>
          </cell>
          <cell r="D532">
            <v>44900</v>
          </cell>
          <cell r="E532" t="str">
            <v xml:space="preserve">Боровая 9 </v>
          </cell>
          <cell r="F532" t="str">
            <v>в рамках проведения инвентаризации 2022 года
не установлен</v>
          </cell>
          <cell r="G532" t="str">
            <v>61.016954</v>
          </cell>
          <cell r="H532" t="str">
            <v>69.038033</v>
          </cell>
          <cell r="I532" t="str">
            <v>в рамках инвентаризации 2022 года
не определена</v>
          </cell>
          <cell r="J532" t="str">
            <v>открытый</v>
          </cell>
          <cell r="K532" t="str">
            <v>бетонная плита</v>
          </cell>
          <cell r="L532">
            <v>12</v>
          </cell>
          <cell r="M532" t="str">
            <v>есть</v>
          </cell>
          <cell r="N532" t="str">
            <v>есть</v>
          </cell>
          <cell r="O532">
            <v>2</v>
          </cell>
          <cell r="P532">
            <v>1.1000000000000001</v>
          </cell>
          <cell r="Q532" t="str">
            <v>пластик</v>
          </cell>
          <cell r="U532">
            <v>1</v>
          </cell>
          <cell r="V532">
            <v>4</v>
          </cell>
          <cell r="W532" t="str">
            <v>отсек</v>
          </cell>
          <cell r="AA532" t="str">
            <v>-</v>
          </cell>
          <cell r="AB532" t="str">
            <v>-</v>
          </cell>
          <cell r="AC532" t="str">
            <v>-</v>
          </cell>
          <cell r="AD532" t="str">
            <v>-</v>
          </cell>
          <cell r="AH532" t="str">
            <v>МО - Администрация города Ханты-Мансийска</v>
          </cell>
          <cell r="AL532" t="str">
            <v>ИЖС ул. Боровая</v>
          </cell>
        </row>
        <row r="533">
          <cell r="B533">
            <v>494</v>
          </cell>
          <cell r="C533" t="str">
            <v>ранее существовавшая до 01.01.2019</v>
          </cell>
          <cell r="D533">
            <v>44900</v>
          </cell>
          <cell r="E533" t="str">
            <v>Восточная 1</v>
          </cell>
          <cell r="F533" t="str">
            <v>в рамках проведения инвентаризации 2022 года
не установлен</v>
          </cell>
          <cell r="G533" t="str">
            <v>60.999308</v>
          </cell>
          <cell r="H533" t="str">
            <v>69.050827</v>
          </cell>
          <cell r="I533" t="str">
            <v>в рамках инвентаризации 2022 года
не определена</v>
          </cell>
          <cell r="J533" t="str">
            <v>открытый</v>
          </cell>
          <cell r="K533" t="str">
            <v>бетонная плита</v>
          </cell>
          <cell r="L533">
            <v>12</v>
          </cell>
          <cell r="M533" t="str">
            <v>есть</v>
          </cell>
          <cell r="N533" t="str">
            <v>есть</v>
          </cell>
          <cell r="O533">
            <v>2</v>
          </cell>
          <cell r="P533">
            <v>1.1000000000000001</v>
          </cell>
          <cell r="Q533" t="str">
            <v>пластик</v>
          </cell>
          <cell r="U533">
            <v>1</v>
          </cell>
          <cell r="V533">
            <v>4</v>
          </cell>
          <cell r="W533" t="str">
            <v>отсек</v>
          </cell>
          <cell r="AA533" t="str">
            <v>-</v>
          </cell>
          <cell r="AB533" t="str">
            <v>-</v>
          </cell>
          <cell r="AC533" t="str">
            <v>-</v>
          </cell>
          <cell r="AD533" t="str">
            <v>-</v>
          </cell>
          <cell r="AH533" t="str">
            <v>МО - Администрация города Ханты-Мансийска</v>
          </cell>
          <cell r="AL533" t="str">
            <v>ИЖС ул. Восточная</v>
          </cell>
        </row>
        <row r="534">
          <cell r="B534">
            <v>495</v>
          </cell>
          <cell r="C534" t="str">
            <v>ранее существовавшая до 01.01.2019</v>
          </cell>
          <cell r="D534">
            <v>44900</v>
          </cell>
          <cell r="E534" t="str">
            <v>Восточная 13</v>
          </cell>
          <cell r="F534" t="str">
            <v>в рамках проведения инвентаризации 2022 года
не установлен</v>
          </cell>
          <cell r="G534" t="str">
            <v>60.999748</v>
          </cell>
          <cell r="H534" t="str">
            <v>69.054697</v>
          </cell>
          <cell r="I534" t="str">
            <v>в рамках инвентаризации 2022 года
не определена</v>
          </cell>
          <cell r="J534" t="str">
            <v>открытый</v>
          </cell>
          <cell r="K534" t="str">
            <v>бетонная плита</v>
          </cell>
          <cell r="L534">
            <v>12</v>
          </cell>
          <cell r="M534" t="str">
            <v>есть</v>
          </cell>
          <cell r="N534" t="str">
            <v>есть</v>
          </cell>
          <cell r="O534">
            <v>2</v>
          </cell>
          <cell r="P534">
            <v>1.1000000000000001</v>
          </cell>
          <cell r="Q534" t="str">
            <v>пластик</v>
          </cell>
          <cell r="U534">
            <v>1</v>
          </cell>
          <cell r="V534">
            <v>4</v>
          </cell>
          <cell r="W534" t="str">
            <v>отсек</v>
          </cell>
          <cell r="AA534" t="str">
            <v>-</v>
          </cell>
          <cell r="AB534" t="str">
            <v>-</v>
          </cell>
          <cell r="AC534" t="str">
            <v>-</v>
          </cell>
          <cell r="AD534" t="str">
            <v>-</v>
          </cell>
          <cell r="AH534" t="str">
            <v>МО - Администрация города Ханты-Мансийска</v>
          </cell>
          <cell r="AL534" t="str">
            <v xml:space="preserve">ИЖС ул. Восточная </v>
          </cell>
        </row>
        <row r="535">
          <cell r="B535">
            <v>495</v>
          </cell>
          <cell r="C535"/>
          <cell r="D535">
            <v>44900</v>
          </cell>
          <cell r="E535"/>
          <cell r="F535" t="str">
            <v>в рамках проведения инвентаризации 2022 года
не установлен</v>
          </cell>
          <cell r="G535"/>
          <cell r="H535"/>
          <cell r="I535" t="str">
            <v>в рамках инвентаризации 2022 года
не определена</v>
          </cell>
          <cell r="J535"/>
          <cell r="K535"/>
          <cell r="L535"/>
          <cell r="M535"/>
          <cell r="N535"/>
          <cell r="O535"/>
          <cell r="P535"/>
          <cell r="Q535"/>
          <cell r="U535">
            <v>1</v>
          </cell>
          <cell r="V535">
            <v>8</v>
          </cell>
          <cell r="W535" t="str">
            <v>бункер-накопитель</v>
          </cell>
          <cell r="AA535"/>
          <cell r="AB535"/>
          <cell r="AC535"/>
          <cell r="AD535"/>
          <cell r="AH535"/>
          <cell r="AL535"/>
        </row>
        <row r="536">
          <cell r="B536">
            <v>496</v>
          </cell>
          <cell r="C536" t="str">
            <v>ранее существовавшая до 01.01.2019</v>
          </cell>
          <cell r="D536">
            <v>44900</v>
          </cell>
          <cell r="E536" t="str">
            <v xml:space="preserve">Восточная 28 </v>
          </cell>
          <cell r="F536" t="str">
            <v>в рамках проведения инвентаризации 2022 года
не установлен</v>
          </cell>
          <cell r="G536" t="str">
            <v>60.997962</v>
          </cell>
          <cell r="H536" t="str">
            <v>69.056301</v>
          </cell>
          <cell r="I536" t="str">
            <v>в рамках инвентаризации 2022 года
не определена</v>
          </cell>
          <cell r="J536" t="str">
            <v>открытый</v>
          </cell>
          <cell r="K536" t="str">
            <v>грунт</v>
          </cell>
          <cell r="L536">
            <v>4</v>
          </cell>
          <cell r="M536" t="str">
            <v>отсутствует</v>
          </cell>
          <cell r="N536" t="str">
            <v>отсутствует</v>
          </cell>
          <cell r="O536">
            <v>1</v>
          </cell>
          <cell r="P536">
            <v>1.1000000000000001</v>
          </cell>
          <cell r="Q536" t="str">
            <v>пластик</v>
          </cell>
          <cell r="U536" t="str">
            <v>-</v>
          </cell>
          <cell r="V536" t="str">
            <v>-</v>
          </cell>
          <cell r="W536" t="str">
            <v>-</v>
          </cell>
          <cell r="AA536" t="str">
            <v>-</v>
          </cell>
          <cell r="AB536" t="str">
            <v>-</v>
          </cell>
          <cell r="AC536" t="str">
            <v>-</v>
          </cell>
          <cell r="AD536" t="str">
            <v>-</v>
          </cell>
          <cell r="AH536" t="str">
            <v>МО - Администрация города Ханты-Мансийска</v>
          </cell>
          <cell r="AL536" t="str">
            <v xml:space="preserve">ИЖС ул. Восточная </v>
          </cell>
        </row>
        <row r="537">
          <cell r="B537">
            <v>497</v>
          </cell>
          <cell r="C537" t="str">
            <v>ранее существовавшая до 01.01.2019</v>
          </cell>
          <cell r="D537">
            <v>44900</v>
          </cell>
          <cell r="E537" t="str">
            <v xml:space="preserve">Восточная 32 </v>
          </cell>
          <cell r="F537" t="str">
            <v>в рамках проведения инвентаризации 2022 года
не установлен</v>
          </cell>
          <cell r="G537" t="str">
            <v>60.997528</v>
          </cell>
          <cell r="H537" t="str">
            <v>69.056671</v>
          </cell>
          <cell r="I537" t="str">
            <v>в рамках инвентаризации 2022 года
не определена</v>
          </cell>
          <cell r="J537" t="str">
            <v>открытый</v>
          </cell>
          <cell r="K537" t="str">
            <v>грунт</v>
          </cell>
          <cell r="L537">
            <v>4</v>
          </cell>
          <cell r="M537" t="str">
            <v>отсутствует</v>
          </cell>
          <cell r="N537" t="str">
            <v>отсутствует</v>
          </cell>
          <cell r="O537">
            <v>1</v>
          </cell>
          <cell r="P537">
            <v>1.1000000000000001</v>
          </cell>
          <cell r="Q537" t="str">
            <v>пластик</v>
          </cell>
          <cell r="U537" t="str">
            <v>-</v>
          </cell>
          <cell r="V537" t="str">
            <v>-</v>
          </cell>
          <cell r="W537" t="str">
            <v>-</v>
          </cell>
          <cell r="AA537" t="str">
            <v>-</v>
          </cell>
          <cell r="AB537" t="str">
            <v>-</v>
          </cell>
          <cell r="AC537" t="str">
            <v>-</v>
          </cell>
          <cell r="AD537" t="str">
            <v>-</v>
          </cell>
          <cell r="AH537" t="str">
            <v>МО - Администрация города Ханты-Мансийска</v>
          </cell>
          <cell r="AL537" t="str">
            <v xml:space="preserve"> ИЖС ул. Восточная </v>
          </cell>
        </row>
        <row r="538">
          <cell r="B538">
            <v>498</v>
          </cell>
          <cell r="C538" t="str">
            <v>ранее существовавшая до 01.01.2019</v>
          </cell>
          <cell r="D538">
            <v>44900</v>
          </cell>
          <cell r="E538" t="str">
            <v>Геологов 72</v>
          </cell>
          <cell r="F538" t="str">
            <v>в рамках проведения инвентаризации 2022 года
не установлен</v>
          </cell>
          <cell r="G538" t="str">
            <v>60.997383</v>
          </cell>
          <cell r="H538" t="str">
            <v>69.058439</v>
          </cell>
          <cell r="I538" t="str">
            <v>в рамках инвентаризации 2022 года
не определена</v>
          </cell>
          <cell r="J538" t="str">
            <v>открытый</v>
          </cell>
          <cell r="K538" t="str">
            <v>бетонная плита</v>
          </cell>
          <cell r="L538">
            <v>12</v>
          </cell>
          <cell r="M538" t="str">
            <v>есть</v>
          </cell>
          <cell r="N538" t="str">
            <v>есть</v>
          </cell>
          <cell r="O538">
            <v>2</v>
          </cell>
          <cell r="P538">
            <v>1.1000000000000001</v>
          </cell>
          <cell r="Q538" t="str">
            <v>пластик</v>
          </cell>
          <cell r="U538">
            <v>1</v>
          </cell>
          <cell r="V538">
            <v>4</v>
          </cell>
          <cell r="W538" t="str">
            <v>отсек</v>
          </cell>
          <cell r="AA538" t="str">
            <v>-</v>
          </cell>
          <cell r="AB538" t="str">
            <v>-</v>
          </cell>
          <cell r="AC538" t="str">
            <v>-</v>
          </cell>
          <cell r="AD538" t="str">
            <v>-</v>
          </cell>
          <cell r="AH538" t="str">
            <v>МО - Администрация города Ханты-Мансийска</v>
          </cell>
          <cell r="AL538" t="str">
            <v xml:space="preserve"> ИЖС ул. Геологов </v>
          </cell>
        </row>
        <row r="539">
          <cell r="B539">
            <v>499</v>
          </cell>
          <cell r="C539" t="str">
            <v>ранее существовавшая до 01.01.2019</v>
          </cell>
          <cell r="D539">
            <v>44900</v>
          </cell>
          <cell r="E539" t="str">
            <v>Парковая 92-а</v>
          </cell>
          <cell r="F539" t="str">
            <v>в рамках проведения инвентаризации 2022 года
не установлен</v>
          </cell>
          <cell r="G539" t="str">
            <v>60.995986</v>
          </cell>
          <cell r="H539" t="str">
            <v>69.060355</v>
          </cell>
          <cell r="I539" t="str">
            <v>в рамках инвентаризации 2022 года
не определена</v>
          </cell>
          <cell r="J539" t="str">
            <v>открытый</v>
          </cell>
          <cell r="K539" t="str">
            <v>бетонная плита</v>
          </cell>
          <cell r="L539">
            <v>12</v>
          </cell>
          <cell r="M539" t="str">
            <v>есть</v>
          </cell>
          <cell r="N539" t="str">
            <v>есть</v>
          </cell>
          <cell r="O539">
            <v>1</v>
          </cell>
          <cell r="P539">
            <v>1.1000000000000001</v>
          </cell>
          <cell r="Q539" t="str">
            <v>пластик</v>
          </cell>
          <cell r="U539" t="str">
            <v>-</v>
          </cell>
          <cell r="V539" t="str">
            <v>-</v>
          </cell>
          <cell r="W539" t="str">
            <v>-</v>
          </cell>
          <cell r="AA539" t="str">
            <v>1, 2 класс опасности</v>
          </cell>
          <cell r="AB539">
            <v>1</v>
          </cell>
          <cell r="AC539">
            <v>0.3</v>
          </cell>
          <cell r="AD539" t="str">
            <v>металлический контейнер (3 секции)</v>
          </cell>
          <cell r="AH539" t="str">
            <v>МО - Администрация города Ханты-Мансийска</v>
          </cell>
          <cell r="AL539" t="str">
            <v>МКД ул. Парковая, 80, 82-90, 92, 92-а</v>
          </cell>
        </row>
        <row r="540">
          <cell r="B540">
            <v>500</v>
          </cell>
          <cell r="C540" t="str">
            <v>ранее существовавшая до 01.01.2019</v>
          </cell>
          <cell r="D540">
            <v>44900</v>
          </cell>
          <cell r="E540" t="str">
            <v>Доронина 33</v>
          </cell>
          <cell r="F540" t="str">
            <v>в рамках проведения инвентаризации 2022 года
не установлен</v>
          </cell>
          <cell r="G540" t="str">
            <v>61.002101</v>
          </cell>
          <cell r="H540" t="str">
            <v>69.039380</v>
          </cell>
          <cell r="I540" t="str">
            <v>в рамках инвентаризации 2022 года
не определена</v>
          </cell>
          <cell r="J540" t="str">
            <v>открытый</v>
          </cell>
          <cell r="K540" t="str">
            <v>бетонная плита</v>
          </cell>
          <cell r="L540">
            <v>12</v>
          </cell>
          <cell r="M540" t="str">
            <v>есть</v>
          </cell>
          <cell r="N540" t="str">
            <v>есть</v>
          </cell>
          <cell r="O540">
            <v>2</v>
          </cell>
          <cell r="P540">
            <v>1.1000000000000001</v>
          </cell>
          <cell r="Q540" t="str">
            <v>пластик</v>
          </cell>
          <cell r="U540">
            <v>1</v>
          </cell>
          <cell r="V540">
            <v>4</v>
          </cell>
          <cell r="W540" t="str">
            <v>отсек</v>
          </cell>
          <cell r="AA540" t="str">
            <v>-</v>
          </cell>
          <cell r="AB540" t="str">
            <v>-</v>
          </cell>
          <cell r="AC540" t="str">
            <v>-</v>
          </cell>
          <cell r="AD540" t="str">
            <v>-</v>
          </cell>
          <cell r="AH540" t="str">
            <v>МО - Администрация города Ханты-Мансийска</v>
          </cell>
          <cell r="AL540" t="str">
            <v xml:space="preserve"> ИЖС ул. Доронина </v>
          </cell>
        </row>
        <row r="541">
          <cell r="B541">
            <v>501</v>
          </cell>
          <cell r="C541" t="str">
            <v>ранее существовавшая до 01.01.2019</v>
          </cell>
          <cell r="D541">
            <v>44900</v>
          </cell>
          <cell r="E541" t="str">
            <v>Доронина 48</v>
          </cell>
          <cell r="F541" t="str">
            <v>в рамках проведения инвентаризации 2022 года
не установлен</v>
          </cell>
          <cell r="G541" t="str">
            <v>61.001102</v>
          </cell>
          <cell r="H541" t="str">
            <v>69.041307</v>
          </cell>
          <cell r="I541" t="str">
            <v>в рамках инвентаризации 2022 года
не определена</v>
          </cell>
          <cell r="J541" t="str">
            <v>открытый</v>
          </cell>
          <cell r="K541" t="str">
            <v>бетонная плита</v>
          </cell>
          <cell r="L541">
            <v>12</v>
          </cell>
          <cell r="M541" t="str">
            <v>есть</v>
          </cell>
          <cell r="N541" t="str">
            <v>есть</v>
          </cell>
          <cell r="O541">
            <v>2</v>
          </cell>
          <cell r="P541">
            <v>1.1000000000000001</v>
          </cell>
          <cell r="Q541" t="str">
            <v>пластик</v>
          </cell>
          <cell r="U541">
            <v>1</v>
          </cell>
          <cell r="V541">
            <v>4</v>
          </cell>
          <cell r="W541" t="str">
            <v>отсек</v>
          </cell>
          <cell r="AA541" t="str">
            <v>-</v>
          </cell>
          <cell r="AB541" t="str">
            <v>-</v>
          </cell>
          <cell r="AC541" t="str">
            <v>-</v>
          </cell>
          <cell r="AD541" t="str">
            <v>-</v>
          </cell>
          <cell r="AH541" t="str">
            <v>МО - Администрация города Ханты-Мансийска</v>
          </cell>
          <cell r="AL541" t="str">
            <v xml:space="preserve">ИЖС ул. Доронина </v>
          </cell>
        </row>
        <row r="542">
          <cell r="B542">
            <v>502</v>
          </cell>
          <cell r="C542" t="str">
            <v>ранее существовавшая до 01.01.2019</v>
          </cell>
          <cell r="D542">
            <v>44900</v>
          </cell>
          <cell r="E542" t="str">
            <v>Ермака 15</v>
          </cell>
          <cell r="F542" t="str">
            <v>в рамках проведения инвентаризации 2022 года
не установлен</v>
          </cell>
          <cell r="G542" t="str">
            <v>60.966282</v>
          </cell>
          <cell r="H542" t="str">
            <v>69.036565</v>
          </cell>
          <cell r="I542" t="str">
            <v>в рамках инвентаризации 2022 года
не определена</v>
          </cell>
          <cell r="J542" t="str">
            <v>открытый</v>
          </cell>
          <cell r="K542" t="str">
            <v>грунт</v>
          </cell>
          <cell r="L542">
            <v>4</v>
          </cell>
          <cell r="M542" t="str">
            <v>отсутствует</v>
          </cell>
          <cell r="N542" t="str">
            <v>отсутствует</v>
          </cell>
          <cell r="O542">
            <v>1</v>
          </cell>
          <cell r="P542">
            <v>1.1000000000000001</v>
          </cell>
          <cell r="Q542" t="str">
            <v>пластик</v>
          </cell>
          <cell r="U542" t="str">
            <v>-</v>
          </cell>
          <cell r="V542" t="str">
            <v>-</v>
          </cell>
          <cell r="W542" t="str">
            <v>-</v>
          </cell>
          <cell r="AA542" t="str">
            <v>-</v>
          </cell>
          <cell r="AB542" t="str">
            <v>-</v>
          </cell>
          <cell r="AC542" t="str">
            <v>-</v>
          </cell>
          <cell r="AD542" t="str">
            <v>-</v>
          </cell>
          <cell r="AH542" t="str">
            <v>МО - Администрация города Ханты-Мансийска</v>
          </cell>
          <cell r="AL542" t="str">
            <v xml:space="preserve"> ИЖС Ермака, 1,3,5,7,9,11,13,15,17</v>
          </cell>
        </row>
        <row r="543">
          <cell r="B543">
            <v>503</v>
          </cell>
          <cell r="C543" t="str">
            <v>ранее существовавшая до 01.01.2019</v>
          </cell>
          <cell r="D543">
            <v>44900</v>
          </cell>
          <cell r="E543" t="str">
            <v>Ермака 4</v>
          </cell>
          <cell r="F543" t="str">
            <v>в рамках проведения инвентаризации 2022 года
не установлен</v>
          </cell>
          <cell r="G543" t="str">
            <v>60.968241</v>
          </cell>
          <cell r="H543" t="str">
            <v>69.038310</v>
          </cell>
          <cell r="I543" t="str">
            <v>в рамках инвентаризации 2022 года
не определена</v>
          </cell>
          <cell r="J543" t="str">
            <v>открытый</v>
          </cell>
          <cell r="K543" t="str">
            <v>грунт</v>
          </cell>
          <cell r="L543">
            <v>2</v>
          </cell>
          <cell r="M543" t="str">
            <v>отсутствует</v>
          </cell>
          <cell r="N543" t="str">
            <v>отсутствует</v>
          </cell>
          <cell r="O543">
            <v>1</v>
          </cell>
          <cell r="P543">
            <v>1.1000000000000001</v>
          </cell>
          <cell r="Q543" t="str">
            <v>пластик</v>
          </cell>
          <cell r="U543" t="str">
            <v>-</v>
          </cell>
          <cell r="V543" t="str">
            <v>-</v>
          </cell>
          <cell r="W543" t="str">
            <v>-</v>
          </cell>
          <cell r="AA543" t="str">
            <v>-</v>
          </cell>
          <cell r="AB543" t="str">
            <v>-</v>
          </cell>
          <cell r="AC543" t="str">
            <v>-</v>
          </cell>
          <cell r="AD543" t="str">
            <v>-</v>
          </cell>
          <cell r="AH543" t="str">
            <v>МО - Администрация города Ханты-Мансийска</v>
          </cell>
          <cell r="AL543" t="str">
            <v>ИЖС ул. Ермака 1,2,3,4,5,6</v>
          </cell>
        </row>
        <row r="544">
          <cell r="B544">
            <v>504</v>
          </cell>
          <cell r="C544" t="str">
            <v>ранее существовавшая до 01.01.2019</v>
          </cell>
          <cell r="D544">
            <v>44900</v>
          </cell>
          <cell r="E544" t="str">
            <v>Иртышская 2а</v>
          </cell>
          <cell r="F544" t="str">
            <v>в рамках проведения инвентаризации 2022 года
не установлен</v>
          </cell>
          <cell r="G544" t="str">
            <v>60.968111</v>
          </cell>
          <cell r="H544" t="str">
            <v>69.040407</v>
          </cell>
          <cell r="I544" t="str">
            <v>в рамках инвентаризации 2022 года
не определена</v>
          </cell>
          <cell r="J544" t="str">
            <v>открытый</v>
          </cell>
          <cell r="K544" t="str">
            <v>бетонная плита</v>
          </cell>
          <cell r="L544">
            <v>12</v>
          </cell>
          <cell r="M544" t="str">
            <v>есть</v>
          </cell>
          <cell r="N544" t="str">
            <v>есть</v>
          </cell>
          <cell r="O544">
            <v>2</v>
          </cell>
          <cell r="P544">
            <v>1.1000000000000001</v>
          </cell>
          <cell r="Q544" t="str">
            <v>пластик</v>
          </cell>
          <cell r="U544">
            <v>1</v>
          </cell>
          <cell r="V544">
            <v>4</v>
          </cell>
          <cell r="W544" t="str">
            <v>отсек</v>
          </cell>
          <cell r="AA544" t="str">
            <v>-</v>
          </cell>
          <cell r="AB544" t="str">
            <v>-</v>
          </cell>
          <cell r="AC544" t="str">
            <v>-</v>
          </cell>
          <cell r="AD544" t="str">
            <v>-</v>
          </cell>
          <cell r="AH544" t="str">
            <v>МО - Администрация города Ханты-Мансийска</v>
          </cell>
          <cell r="AL544" t="str">
            <v>ИЖС ул. Иртышская 2а</v>
          </cell>
        </row>
        <row r="545">
          <cell r="B545">
            <v>505</v>
          </cell>
          <cell r="C545" t="str">
            <v>ранее существовавшая до 01.01.2019</v>
          </cell>
          <cell r="D545">
            <v>44900</v>
          </cell>
          <cell r="E545" t="str">
            <v>Заречная 39</v>
          </cell>
          <cell r="F545" t="str">
            <v>в рамках проведения инвентаризации 2022 года
не установлен</v>
          </cell>
          <cell r="G545" t="str">
            <v>61.032875</v>
          </cell>
          <cell r="H545" t="str">
            <v>69.153242</v>
          </cell>
          <cell r="I545" t="str">
            <v>в рамках инвентаризации 2022 года
не определена</v>
          </cell>
          <cell r="J545" t="str">
            <v>открытый</v>
          </cell>
          <cell r="K545" t="str">
            <v>бетонная плита</v>
          </cell>
          <cell r="L545">
            <v>12</v>
          </cell>
          <cell r="M545" t="str">
            <v>есть</v>
          </cell>
          <cell r="N545" t="str">
            <v>есть</v>
          </cell>
          <cell r="O545">
            <v>2</v>
          </cell>
          <cell r="P545">
            <v>1.1000000000000001</v>
          </cell>
          <cell r="Q545" t="str">
            <v>пластик</v>
          </cell>
          <cell r="U545">
            <v>1</v>
          </cell>
          <cell r="V545">
            <v>4</v>
          </cell>
          <cell r="W545" t="str">
            <v>отсек</v>
          </cell>
          <cell r="AA545" t="str">
            <v>-</v>
          </cell>
          <cell r="AB545" t="str">
            <v>-</v>
          </cell>
          <cell r="AC545" t="str">
            <v>-</v>
          </cell>
          <cell r="AD545" t="str">
            <v>-</v>
          </cell>
          <cell r="AH545" t="str">
            <v>МО - Администрация города Ханты-Мансийска</v>
          </cell>
          <cell r="AL545" t="str">
            <v>ИЖС ул. Заречная 39</v>
          </cell>
        </row>
        <row r="546">
          <cell r="B546">
            <v>506</v>
          </cell>
          <cell r="C546" t="str">
            <v>ранее существовавшая до 01.01.2019</v>
          </cell>
          <cell r="D546">
            <v>44900</v>
          </cell>
          <cell r="E546" t="str">
            <v>Карла Маркса 47</v>
          </cell>
          <cell r="F546" t="str">
            <v>в рамках проведения инвентаризации 2022 года
не установлен</v>
          </cell>
          <cell r="G546" t="str">
            <v>61.002946</v>
          </cell>
          <cell r="H546" t="str">
            <v>69.023328</v>
          </cell>
          <cell r="I546" t="str">
            <v>в рамках инвентаризации 2022 года
не определена</v>
          </cell>
          <cell r="J546" t="str">
            <v>открытый</v>
          </cell>
          <cell r="K546" t="str">
            <v>бетонная плита</v>
          </cell>
          <cell r="L546">
            <v>12</v>
          </cell>
          <cell r="M546" t="str">
            <v>есть</v>
          </cell>
          <cell r="N546" t="str">
            <v>есть</v>
          </cell>
          <cell r="O546">
            <v>3</v>
          </cell>
          <cell r="P546">
            <v>1.1000000000000001</v>
          </cell>
          <cell r="Q546" t="str">
            <v>пластик</v>
          </cell>
          <cell r="U546">
            <v>1</v>
          </cell>
          <cell r="V546">
            <v>4</v>
          </cell>
          <cell r="W546" t="str">
            <v>отсек</v>
          </cell>
          <cell r="AA546" t="str">
            <v>-</v>
          </cell>
          <cell r="AB546" t="str">
            <v>-</v>
          </cell>
          <cell r="AC546" t="str">
            <v>-</v>
          </cell>
          <cell r="AD546" t="str">
            <v>-</v>
          </cell>
          <cell r="AH546" t="str">
            <v>МО - Администрация города Ханты-Мансийска</v>
          </cell>
          <cell r="AL546" t="str">
            <v>ИЖС ул. Карла Маркса 47,43,41,39,45,49 и ГСК</v>
          </cell>
        </row>
        <row r="547">
          <cell r="B547">
            <v>506</v>
          </cell>
          <cell r="C547"/>
          <cell r="D547">
            <v>44900</v>
          </cell>
          <cell r="E547"/>
          <cell r="F547" t="str">
            <v>в рамках проведения инвентаризации 2022 года
не установлен</v>
          </cell>
          <cell r="G547"/>
          <cell r="H547"/>
          <cell r="I547" t="str">
            <v>в рамках инвентаризации 2022 года
не определена</v>
          </cell>
          <cell r="J547"/>
          <cell r="K547"/>
          <cell r="L547"/>
          <cell r="M547"/>
          <cell r="N547"/>
          <cell r="O547"/>
          <cell r="P547"/>
          <cell r="Q547"/>
          <cell r="U547">
            <v>2</v>
          </cell>
          <cell r="V547">
            <v>8</v>
          </cell>
          <cell r="W547" t="str">
            <v>бункер-накопитель</v>
          </cell>
          <cell r="AA547"/>
          <cell r="AB547"/>
          <cell r="AC547"/>
          <cell r="AD547"/>
          <cell r="AH547"/>
          <cell r="AL547"/>
        </row>
        <row r="548">
          <cell r="B548">
            <v>507</v>
          </cell>
          <cell r="C548" t="str">
            <v>ранее существовавшая до 01.01.2019</v>
          </cell>
          <cell r="D548">
            <v>44900</v>
          </cell>
          <cell r="E548" t="str">
            <v xml:space="preserve">Кедровый 4 </v>
          </cell>
          <cell r="F548" t="str">
            <v>в рамках проведения инвентаризации 2022 года
не установлен</v>
          </cell>
          <cell r="G548" t="str">
            <v>60.976432</v>
          </cell>
          <cell r="H548" t="str">
            <v>69.056755</v>
          </cell>
          <cell r="I548" t="str">
            <v>в рамках инвентаризации 2022 года
не определена</v>
          </cell>
          <cell r="J548" t="str">
            <v>открытый</v>
          </cell>
          <cell r="K548" t="str">
            <v>бетонная плита</v>
          </cell>
          <cell r="L548">
            <v>12</v>
          </cell>
          <cell r="M548" t="str">
            <v>есть</v>
          </cell>
          <cell r="N548" t="str">
            <v>есть</v>
          </cell>
          <cell r="O548">
            <v>1</v>
          </cell>
          <cell r="P548">
            <v>1.1000000000000001</v>
          </cell>
          <cell r="Q548" t="str">
            <v>пластик</v>
          </cell>
          <cell r="U548">
            <v>1</v>
          </cell>
          <cell r="V548">
            <v>4</v>
          </cell>
          <cell r="W548" t="str">
            <v>отсек</v>
          </cell>
          <cell r="AA548" t="str">
            <v>-</v>
          </cell>
          <cell r="AB548" t="str">
            <v>-</v>
          </cell>
          <cell r="AC548" t="str">
            <v>-</v>
          </cell>
          <cell r="AD548" t="str">
            <v>-</v>
          </cell>
          <cell r="AH548" t="str">
            <v>МО - Администрация города Ханты-Мансийска</v>
          </cell>
          <cell r="AL548" t="str">
            <v xml:space="preserve"> ИЖС пер. Кедровый </v>
          </cell>
        </row>
        <row r="549">
          <cell r="B549">
            <v>508</v>
          </cell>
          <cell r="C549"/>
          <cell r="D549">
            <v>44900</v>
          </cell>
          <cell r="E549"/>
          <cell r="F549" t="str">
            <v>в рамках проведения инвентаризации 2022 года
не установлен</v>
          </cell>
          <cell r="G549"/>
          <cell r="H549"/>
          <cell r="I549" t="str">
            <v>в рамках инвентаризации 2022 года
не определена</v>
          </cell>
          <cell r="J549"/>
          <cell r="K549"/>
          <cell r="L549"/>
          <cell r="M549"/>
          <cell r="N549"/>
          <cell r="O549"/>
          <cell r="P549"/>
          <cell r="Q549"/>
          <cell r="U549"/>
          <cell r="V549"/>
          <cell r="W549"/>
          <cell r="AA549"/>
          <cell r="AB549"/>
          <cell r="AC549"/>
          <cell r="AD549"/>
          <cell r="AH549"/>
          <cell r="AL549"/>
        </row>
        <row r="550">
          <cell r="B550">
            <v>509</v>
          </cell>
          <cell r="C550" t="str">
            <v>ранее существовавшая до 01.01.2019</v>
          </cell>
          <cell r="D550">
            <v>44900</v>
          </cell>
          <cell r="E550" t="str">
            <v xml:space="preserve">Кооперативная 17 </v>
          </cell>
          <cell r="F550" t="str">
            <v>в рамках проведения инвентаризации 2022 года
не установлен</v>
          </cell>
          <cell r="G550" t="str">
            <v>61.043920</v>
          </cell>
          <cell r="H550" t="str">
            <v>69.079157</v>
          </cell>
          <cell r="I550" t="str">
            <v>в рамках инвентаризации 2022 года
не определена</v>
          </cell>
          <cell r="J550" t="str">
            <v>открытый</v>
          </cell>
          <cell r="K550" t="str">
            <v>бетонная плита</v>
          </cell>
          <cell r="L550">
            <v>12</v>
          </cell>
          <cell r="M550" t="str">
            <v>есть</v>
          </cell>
          <cell r="N550" t="str">
            <v>есть</v>
          </cell>
          <cell r="O550">
            <v>2</v>
          </cell>
          <cell r="P550">
            <v>1.1000000000000001</v>
          </cell>
          <cell r="Q550" t="str">
            <v>пластик</v>
          </cell>
          <cell r="U550">
            <v>1</v>
          </cell>
          <cell r="V550">
            <v>4</v>
          </cell>
          <cell r="W550" t="str">
            <v>отсек</v>
          </cell>
          <cell r="AA550" t="str">
            <v>пластик</v>
          </cell>
          <cell r="AB550">
            <v>1</v>
          </cell>
          <cell r="AC550">
            <v>1</v>
          </cell>
          <cell r="AD550" t="str">
            <v>металлическая сетка АО "РЭС-Сервис"</v>
          </cell>
          <cell r="AH550" t="str">
            <v>МО - Администрация города Ханты-Мансийска</v>
          </cell>
          <cell r="AL550" t="str">
            <v>ИЖС ул. Кооперативная 17,16,15,14,13,12,11,10,9,8,7,6,5,4</v>
          </cell>
        </row>
        <row r="551">
          <cell r="B551">
            <v>509</v>
          </cell>
          <cell r="C551"/>
          <cell r="D551">
            <v>44900</v>
          </cell>
          <cell r="E551"/>
          <cell r="F551" t="str">
            <v>в рамках проведения инвентаризации 2022 года
не установлен</v>
          </cell>
          <cell r="G551"/>
          <cell r="H551"/>
          <cell r="I551" t="str">
            <v>в рамках инвентаризации 2022 года
не определена</v>
          </cell>
          <cell r="J551"/>
          <cell r="K551"/>
          <cell r="L551"/>
          <cell r="M551"/>
          <cell r="N551"/>
          <cell r="O551"/>
          <cell r="P551"/>
          <cell r="Q551"/>
          <cell r="U551">
            <v>1</v>
          </cell>
          <cell r="V551">
            <v>8</v>
          </cell>
          <cell r="W551" t="str">
            <v>бункер-накопитель</v>
          </cell>
          <cell r="AA551"/>
          <cell r="AB551"/>
          <cell r="AC551"/>
          <cell r="AD551"/>
          <cell r="AH551"/>
          <cell r="AL551"/>
        </row>
        <row r="552">
          <cell r="B552">
            <v>510</v>
          </cell>
          <cell r="C552" t="str">
            <v>ранее существовавшая до 01.01.2019</v>
          </cell>
          <cell r="D552">
            <v>44900</v>
          </cell>
          <cell r="E552" t="str">
            <v>Кооперативная 28</v>
          </cell>
          <cell r="F552" t="str">
            <v>в рамках проведения инвентаризации 2022 года
не установлен</v>
          </cell>
          <cell r="G552" t="str">
            <v>61.042880</v>
          </cell>
          <cell r="H552" t="str">
            <v>69.073332</v>
          </cell>
          <cell r="I552" t="str">
            <v>в рамках инвентаризации 2022 года
не определена</v>
          </cell>
          <cell r="J552" t="str">
            <v>открытый</v>
          </cell>
          <cell r="K552" t="str">
            <v>бетонная плита</v>
          </cell>
          <cell r="L552">
            <v>12</v>
          </cell>
          <cell r="M552" t="str">
            <v>есть</v>
          </cell>
          <cell r="N552" t="str">
            <v>есть</v>
          </cell>
          <cell r="O552">
            <v>2</v>
          </cell>
          <cell r="P552">
            <v>1.1000000000000001</v>
          </cell>
          <cell r="Q552" t="str">
            <v>пластик</v>
          </cell>
          <cell r="U552">
            <v>1</v>
          </cell>
          <cell r="V552">
            <v>4</v>
          </cell>
          <cell r="W552" t="str">
            <v>отсек</v>
          </cell>
          <cell r="AA552" t="str">
            <v>-</v>
          </cell>
          <cell r="AB552" t="str">
            <v>-</v>
          </cell>
          <cell r="AC552" t="str">
            <v>-</v>
          </cell>
          <cell r="AD552" t="str">
            <v>-</v>
          </cell>
          <cell r="AH552" t="str">
            <v>МО - Администрация города Ханты-Мансийска</v>
          </cell>
          <cell r="AL552" t="str">
            <v>ИЖС ул. Кооперативная 28,27,26,25,24,30,32</v>
          </cell>
        </row>
        <row r="553">
          <cell r="B553">
            <v>511</v>
          </cell>
          <cell r="C553" t="str">
            <v>ранее существовавшая до 01.01.2019</v>
          </cell>
          <cell r="D553">
            <v>44900</v>
          </cell>
          <cell r="E553" t="str">
            <v>Кооперативная 49</v>
          </cell>
          <cell r="F553" t="str">
            <v>в рамках проведения инвентаризации 2022 года
не установлен</v>
          </cell>
          <cell r="G553" t="str">
            <v>61.042058</v>
          </cell>
          <cell r="H553" t="str">
            <v>69.069798</v>
          </cell>
          <cell r="I553" t="str">
            <v>в рамках инвентаризации 2022 года
не определена</v>
          </cell>
          <cell r="J553" t="str">
            <v>открытый</v>
          </cell>
          <cell r="K553" t="str">
            <v>плитка</v>
          </cell>
          <cell r="L553">
            <v>2</v>
          </cell>
          <cell r="M553" t="str">
            <v>отсутствует</v>
          </cell>
          <cell r="N553" t="str">
            <v>отсутствует</v>
          </cell>
          <cell r="O553">
            <v>1</v>
          </cell>
          <cell r="P553">
            <v>1.1000000000000001</v>
          </cell>
          <cell r="Q553" t="str">
            <v>пластик</v>
          </cell>
          <cell r="U553" t="str">
            <v>-</v>
          </cell>
          <cell r="V553" t="str">
            <v>-</v>
          </cell>
          <cell r="W553" t="str">
            <v>-</v>
          </cell>
          <cell r="AA553" t="str">
            <v>-</v>
          </cell>
          <cell r="AB553" t="str">
            <v>-</v>
          </cell>
          <cell r="AC553" t="str">
            <v>-</v>
          </cell>
          <cell r="AD553" t="str">
            <v>-</v>
          </cell>
          <cell r="AH553" t="str">
            <v>МО - Администрация города Ханты-Мансийска</v>
          </cell>
          <cell r="AL553" t="str">
            <v>ИЖС ул. Кооперативная 49,48,47,50,51,52,53</v>
          </cell>
        </row>
        <row r="554">
          <cell r="B554">
            <v>512</v>
          </cell>
          <cell r="C554" t="str">
            <v>ранее существовавшая до 01.01.2019</v>
          </cell>
          <cell r="D554">
            <v>44900</v>
          </cell>
          <cell r="E554" t="str">
            <v>Кооперативная 65</v>
          </cell>
          <cell r="F554" t="str">
            <v>в рамках проведения инвентаризации 2022 года
не установлен</v>
          </cell>
          <cell r="G554" t="str">
            <v>61.040300</v>
          </cell>
          <cell r="H554" t="str">
            <v>69.064876</v>
          </cell>
          <cell r="I554" t="str">
            <v>в рамках инвентаризации 2022 года
не определена</v>
          </cell>
          <cell r="J554" t="str">
            <v>открытый</v>
          </cell>
          <cell r="K554" t="str">
            <v>бетонная плита</v>
          </cell>
          <cell r="L554">
            <v>12</v>
          </cell>
          <cell r="M554" t="str">
            <v>есть</v>
          </cell>
          <cell r="N554" t="str">
            <v>есть</v>
          </cell>
          <cell r="O554">
            <v>2</v>
          </cell>
          <cell r="P554">
            <v>1.1000000000000001</v>
          </cell>
          <cell r="Q554" t="str">
            <v>пластик</v>
          </cell>
          <cell r="U554">
            <v>1</v>
          </cell>
          <cell r="V554">
            <v>4</v>
          </cell>
          <cell r="W554" t="str">
            <v>отсек</v>
          </cell>
          <cell r="AA554" t="str">
            <v>пластик</v>
          </cell>
          <cell r="AB554">
            <v>1</v>
          </cell>
          <cell r="AC554">
            <v>1</v>
          </cell>
          <cell r="AD554" t="str">
            <v>металлическая сетка АО "РЭС-Сервис"</v>
          </cell>
          <cell r="AH554" t="str">
            <v>МО - Администрация города Ханты-Мансийска</v>
          </cell>
          <cell r="AL554" t="str">
            <v>ИЖС ул. Коопераривная 65,63, ул. Аграрная</v>
          </cell>
        </row>
        <row r="555">
          <cell r="B555">
            <v>512</v>
          </cell>
          <cell r="C555"/>
          <cell r="D555">
            <v>44900</v>
          </cell>
          <cell r="E555"/>
          <cell r="F555" t="str">
            <v>в рамках проведения инвентаризации 2022 года
не установлен</v>
          </cell>
          <cell r="G555"/>
          <cell r="H555"/>
          <cell r="I555" t="str">
            <v>в рамках инвентаризации 2022 года
не определена</v>
          </cell>
          <cell r="J555"/>
          <cell r="K555"/>
          <cell r="L555"/>
          <cell r="M555"/>
          <cell r="N555"/>
          <cell r="O555"/>
          <cell r="P555"/>
          <cell r="Q555"/>
          <cell r="U555">
            <v>1</v>
          </cell>
          <cell r="V555">
            <v>8</v>
          </cell>
          <cell r="W555" t="str">
            <v>бункер-накопитель</v>
          </cell>
          <cell r="AA555"/>
          <cell r="AB555"/>
          <cell r="AC555"/>
          <cell r="AD555"/>
          <cell r="AH555"/>
          <cell r="AL555"/>
        </row>
        <row r="556">
          <cell r="B556">
            <v>513</v>
          </cell>
          <cell r="C556" t="str">
            <v>ранее существовавшая до 01.01.2019</v>
          </cell>
          <cell r="D556">
            <v>44900</v>
          </cell>
          <cell r="E556" t="str">
            <v>Красноармейская 44а</v>
          </cell>
          <cell r="F556" t="str">
            <v>в рамках проведения инвентаризации 2022 года
не установлен</v>
          </cell>
          <cell r="G556" t="str">
            <v>61.001932</v>
          </cell>
          <cell r="H556" t="str">
            <v>69.043462</v>
          </cell>
          <cell r="I556" t="str">
            <v>в рамках инвентаризации 2022 года
не определена</v>
          </cell>
          <cell r="J556" t="str">
            <v>ограниченный</v>
          </cell>
          <cell r="K556" t="str">
            <v>бетонная плита</v>
          </cell>
          <cell r="L556">
            <v>6</v>
          </cell>
          <cell r="M556" t="str">
            <v>отсутствует</v>
          </cell>
          <cell r="N556" t="str">
            <v>есть</v>
          </cell>
          <cell r="O556">
            <v>1</v>
          </cell>
          <cell r="P556">
            <v>1.1000000000000001</v>
          </cell>
          <cell r="Q556" t="str">
            <v>пластик</v>
          </cell>
          <cell r="U556" t="str">
            <v>-</v>
          </cell>
          <cell r="V556" t="str">
            <v>-</v>
          </cell>
          <cell r="W556" t="str">
            <v>-</v>
          </cell>
          <cell r="AA556" t="str">
            <v>-</v>
          </cell>
          <cell r="AB556" t="str">
            <v>-</v>
          </cell>
          <cell r="AC556" t="str">
            <v>-</v>
          </cell>
          <cell r="AD556" t="str">
            <v>-</v>
          </cell>
          <cell r="AH556" t="str">
            <v>ЮЛ - БУ ХМАО-Югры «ДЭСЗ»</v>
          </cell>
          <cell r="AL556" t="str">
            <v>БУ ХМАО-Югры «ДЭСЗ»</v>
          </cell>
        </row>
        <row r="557">
          <cell r="B557">
            <v>514</v>
          </cell>
          <cell r="C557" t="str">
            <v>ранее существовавшая до 01.01.2019</v>
          </cell>
          <cell r="D557">
            <v>44900</v>
          </cell>
          <cell r="E557" t="str">
            <v>Красноармейская 61</v>
          </cell>
          <cell r="F557" t="str">
            <v>в рамках проведения инвентаризации 2022 года
не установлен</v>
          </cell>
          <cell r="G557" t="str">
            <v>61.001487</v>
          </cell>
          <cell r="H557" t="str">
            <v>69.046305</v>
          </cell>
          <cell r="I557" t="str">
            <v>в рамках инвентаризации 2022 года
не определена</v>
          </cell>
          <cell r="J557" t="str">
            <v>открытый</v>
          </cell>
          <cell r="K557" t="str">
            <v>бетонная плита</v>
          </cell>
          <cell r="L557">
            <v>12</v>
          </cell>
          <cell r="M557" t="str">
            <v>есть</v>
          </cell>
          <cell r="N557" t="str">
            <v>есть</v>
          </cell>
          <cell r="O557">
            <v>2</v>
          </cell>
          <cell r="P557">
            <v>1.1000000000000001</v>
          </cell>
          <cell r="Q557" t="str">
            <v>пластик</v>
          </cell>
          <cell r="U557">
            <v>1</v>
          </cell>
          <cell r="V557">
            <v>4</v>
          </cell>
          <cell r="W557" t="str">
            <v>отсек</v>
          </cell>
          <cell r="AA557" t="str">
            <v>-</v>
          </cell>
          <cell r="AB557" t="str">
            <v>-</v>
          </cell>
          <cell r="AC557" t="str">
            <v>-</v>
          </cell>
          <cell r="AD557" t="str">
            <v>-</v>
          </cell>
          <cell r="AH557" t="str">
            <v>МО - Администрация города Ханты-Мансийска</v>
          </cell>
          <cell r="AL557" t="str">
            <v xml:space="preserve"> ИЖС ул. Красноармейская 61, Патриса Лумумбы 37,38,39,40,41,42,43,44,45,46</v>
          </cell>
        </row>
        <row r="558">
          <cell r="B558">
            <v>514</v>
          </cell>
          <cell r="C558"/>
          <cell r="D558">
            <v>44900</v>
          </cell>
          <cell r="E558"/>
          <cell r="F558" t="str">
            <v>в рамках проведения инвентаризации 2022 года
не установлен</v>
          </cell>
          <cell r="G558"/>
          <cell r="H558"/>
          <cell r="I558" t="str">
            <v>в рамках инвентаризации 2022 года
не определена</v>
          </cell>
          <cell r="J558"/>
          <cell r="K558"/>
          <cell r="L558"/>
          <cell r="M558"/>
          <cell r="N558"/>
          <cell r="O558"/>
          <cell r="P558"/>
          <cell r="Q558"/>
          <cell r="U558">
            <v>1</v>
          </cell>
          <cell r="V558">
            <v>8</v>
          </cell>
          <cell r="W558" t="str">
            <v>бункер-накопитель</v>
          </cell>
          <cell r="AA558"/>
          <cell r="AB558"/>
          <cell r="AC558"/>
          <cell r="AD558"/>
          <cell r="AH558"/>
          <cell r="AL558"/>
        </row>
        <row r="559">
          <cell r="B559">
            <v>515</v>
          </cell>
          <cell r="C559" t="str">
            <v>ранее существовавшая до 01.01.2019</v>
          </cell>
          <cell r="D559">
            <v>44900</v>
          </cell>
          <cell r="E559" t="str">
            <v xml:space="preserve">Ледовая 27 </v>
          </cell>
          <cell r="F559" t="str">
            <v>в рамках проведения инвентаризации 2022 года
не установлен</v>
          </cell>
          <cell r="G559" t="str">
            <v>60.972543</v>
          </cell>
          <cell r="H559" t="str">
            <v>69.034199</v>
          </cell>
          <cell r="I559" t="str">
            <v>в рамках инвентаризации 2022 года
не определена</v>
          </cell>
          <cell r="J559" t="str">
            <v>открытый</v>
          </cell>
          <cell r="K559" t="str">
            <v>бетонная плита</v>
          </cell>
          <cell r="L559">
            <v>12</v>
          </cell>
          <cell r="M559" t="str">
            <v>есть</v>
          </cell>
          <cell r="N559" t="str">
            <v>есть</v>
          </cell>
          <cell r="O559">
            <v>2</v>
          </cell>
          <cell r="P559">
            <v>1.1000000000000001</v>
          </cell>
          <cell r="Q559" t="str">
            <v>пластик</v>
          </cell>
          <cell r="U559">
            <v>1</v>
          </cell>
          <cell r="V559">
            <v>4</v>
          </cell>
          <cell r="W559" t="str">
            <v>отсек</v>
          </cell>
          <cell r="AA559" t="str">
            <v>-</v>
          </cell>
          <cell r="AB559" t="str">
            <v>-</v>
          </cell>
          <cell r="AC559" t="str">
            <v>-</v>
          </cell>
          <cell r="AD559" t="str">
            <v>-</v>
          </cell>
          <cell r="AH559" t="str">
            <v>МО - Администрация города Ханты-Мансийска</v>
          </cell>
          <cell r="AL559" t="str">
            <v xml:space="preserve"> ИЖС ул. Ледовая 27</v>
          </cell>
        </row>
        <row r="560">
          <cell r="B560">
            <v>516</v>
          </cell>
          <cell r="C560" t="str">
            <v>ранее существовавшая до 01.01.2019</v>
          </cell>
          <cell r="D560">
            <v>44900</v>
          </cell>
          <cell r="E560" t="str">
            <v xml:space="preserve">Мичурина  9 </v>
          </cell>
          <cell r="F560" t="str">
            <v>в рамках проведения инвентаризации 2022 года
не установлен</v>
          </cell>
          <cell r="G560" t="str">
            <v>60.970348</v>
          </cell>
          <cell r="H560" t="str">
            <v>69.055614</v>
          </cell>
          <cell r="I560" t="str">
            <v>в рамках инвентаризации 2022 года
не определена</v>
          </cell>
          <cell r="J560" t="str">
            <v>открытый</v>
          </cell>
          <cell r="K560" t="str">
            <v>бетонная плита</v>
          </cell>
          <cell r="L560">
            <v>12</v>
          </cell>
          <cell r="M560" t="str">
            <v>есть</v>
          </cell>
          <cell r="N560" t="str">
            <v>есть</v>
          </cell>
          <cell r="O560">
            <v>1</v>
          </cell>
          <cell r="P560">
            <v>1.1000000000000001</v>
          </cell>
          <cell r="Q560" t="str">
            <v>пластик</v>
          </cell>
          <cell r="U560">
            <v>1</v>
          </cell>
          <cell r="V560">
            <v>4</v>
          </cell>
          <cell r="W560" t="str">
            <v>отсек</v>
          </cell>
          <cell r="AA560" t="str">
            <v>-</v>
          </cell>
          <cell r="AB560" t="str">
            <v>-</v>
          </cell>
          <cell r="AC560" t="str">
            <v>-</v>
          </cell>
          <cell r="AD560" t="str">
            <v>-</v>
          </cell>
          <cell r="AH560" t="str">
            <v>МО - Администрация города Ханты-Мансийска</v>
          </cell>
          <cell r="AL560" t="str">
            <v>ИЖС ул. Мичурина</v>
          </cell>
        </row>
        <row r="561">
          <cell r="B561">
            <v>517</v>
          </cell>
          <cell r="C561" t="str">
            <v>ранее существовавшая до 01.01.2019</v>
          </cell>
          <cell r="D561">
            <v>44900</v>
          </cell>
          <cell r="E561" t="str">
            <v>Набережная 105</v>
          </cell>
          <cell r="F561" t="str">
            <v>в рамках проведения инвентаризации 2022 года
не установлен</v>
          </cell>
          <cell r="G561" t="str">
            <v>60.978357</v>
          </cell>
          <cell r="H561" t="str">
            <v>69.074003</v>
          </cell>
          <cell r="I561" t="str">
            <v>в рамках инвентаризации 2022 года
не определена</v>
          </cell>
          <cell r="J561" t="str">
            <v>открытый</v>
          </cell>
          <cell r="K561" t="str">
            <v>бетонная плита</v>
          </cell>
          <cell r="L561">
            <v>12</v>
          </cell>
          <cell r="M561" t="str">
            <v>есть</v>
          </cell>
          <cell r="N561" t="str">
            <v>есть</v>
          </cell>
          <cell r="O561">
            <v>2</v>
          </cell>
          <cell r="P561">
            <v>1.1000000000000001</v>
          </cell>
          <cell r="Q561" t="str">
            <v>пластик</v>
          </cell>
          <cell r="U561">
            <v>1</v>
          </cell>
          <cell r="V561">
            <v>4</v>
          </cell>
          <cell r="W561" t="str">
            <v>отсек</v>
          </cell>
          <cell r="AA561" t="str">
            <v>-</v>
          </cell>
          <cell r="AB561" t="str">
            <v>-</v>
          </cell>
          <cell r="AC561" t="str">
            <v>-</v>
          </cell>
          <cell r="AD561" t="str">
            <v>-</v>
          </cell>
          <cell r="AH561" t="str">
            <v>МО - Администрация города Ханты-Мансийска</v>
          </cell>
          <cell r="AL561" t="str">
            <v>ИЖС ул.Набережная 105, 103,102,101,90,91,92,93,94</v>
          </cell>
        </row>
        <row r="562">
          <cell r="B562">
            <v>517</v>
          </cell>
          <cell r="C562"/>
          <cell r="D562">
            <v>44900</v>
          </cell>
          <cell r="E562"/>
          <cell r="F562" t="str">
            <v>в рамках проведения инвентаризации 2022 года
не установлен</v>
          </cell>
          <cell r="G562"/>
          <cell r="H562"/>
          <cell r="I562" t="str">
            <v>в рамках инвентаризации 2022 года
не определена</v>
          </cell>
          <cell r="J562"/>
          <cell r="K562"/>
          <cell r="L562"/>
          <cell r="M562"/>
          <cell r="N562"/>
          <cell r="O562"/>
          <cell r="P562"/>
          <cell r="Q562"/>
          <cell r="U562">
            <v>1</v>
          </cell>
          <cell r="V562">
            <v>8</v>
          </cell>
          <cell r="W562" t="str">
            <v>бункер-накопитель</v>
          </cell>
          <cell r="AA562"/>
          <cell r="AB562"/>
          <cell r="AC562"/>
          <cell r="AD562"/>
          <cell r="AH562"/>
          <cell r="AL562"/>
        </row>
        <row r="563">
          <cell r="B563">
            <v>518</v>
          </cell>
          <cell r="C563" t="str">
            <v>ранее существовавшая до 01.01.2019</v>
          </cell>
          <cell r="D563">
            <v>44900</v>
          </cell>
          <cell r="E563" t="str">
            <v>Набережная 34</v>
          </cell>
          <cell r="F563" t="str">
            <v>в рамках проведения инвентаризации 2022 года
не установлен</v>
          </cell>
          <cell r="G563" t="str">
            <v>60.973985</v>
          </cell>
          <cell r="H563" t="str">
            <v>69.071213</v>
          </cell>
          <cell r="I563" t="str">
            <v>в рамках инвентаризации 2022 года
не определена</v>
          </cell>
          <cell r="J563" t="str">
            <v>открытый</v>
          </cell>
          <cell r="K563" t="str">
            <v>бетонная плита</v>
          </cell>
          <cell r="L563">
            <v>12</v>
          </cell>
          <cell r="M563" t="str">
            <v>есть</v>
          </cell>
          <cell r="N563" t="str">
            <v>есть</v>
          </cell>
          <cell r="O563">
            <v>2</v>
          </cell>
          <cell r="P563">
            <v>1.1000000000000001</v>
          </cell>
          <cell r="Q563" t="str">
            <v>пластик</v>
          </cell>
          <cell r="U563">
            <v>1</v>
          </cell>
          <cell r="V563">
            <v>4</v>
          </cell>
          <cell r="W563" t="str">
            <v>отсек</v>
          </cell>
          <cell r="AA563" t="str">
            <v>-</v>
          </cell>
          <cell r="AB563" t="str">
            <v>-</v>
          </cell>
          <cell r="AC563" t="str">
            <v>-</v>
          </cell>
          <cell r="AD563" t="str">
            <v>-</v>
          </cell>
          <cell r="AH563" t="str">
            <v>МО - Администрация города Ханты-Мансийска</v>
          </cell>
          <cell r="AL563" t="str">
            <v xml:space="preserve"> ИЖС ул. Набережная</v>
          </cell>
        </row>
        <row r="564">
          <cell r="B564">
            <v>519</v>
          </cell>
          <cell r="C564" t="str">
            <v>ранее существовавшая до 01.01.2019</v>
          </cell>
          <cell r="D564">
            <v>44900</v>
          </cell>
          <cell r="E564" t="str">
            <v>Новая 2</v>
          </cell>
          <cell r="F564" t="str">
            <v>в рамках проведения инвентаризации 2022 года
не установлен</v>
          </cell>
          <cell r="G564" t="str">
            <v>61.013876</v>
          </cell>
          <cell r="H564" t="str">
            <v>69.024190</v>
          </cell>
          <cell r="I564" t="str">
            <v>в рамках инвентаризации 2022 года
не определена</v>
          </cell>
          <cell r="J564" t="str">
            <v>открытый</v>
          </cell>
          <cell r="K564" t="str">
            <v>бетонная плита</v>
          </cell>
          <cell r="L564">
            <v>12</v>
          </cell>
          <cell r="M564" t="str">
            <v>есть</v>
          </cell>
          <cell r="N564" t="str">
            <v>есть</v>
          </cell>
          <cell r="O564">
            <v>2</v>
          </cell>
          <cell r="P564">
            <v>1.1000000000000001</v>
          </cell>
          <cell r="Q564" t="str">
            <v>пластик</v>
          </cell>
          <cell r="U564">
            <v>1</v>
          </cell>
          <cell r="V564">
            <v>4</v>
          </cell>
          <cell r="W564" t="str">
            <v>отсек</v>
          </cell>
          <cell r="AA564" t="str">
            <v>-</v>
          </cell>
          <cell r="AB564" t="str">
            <v>-</v>
          </cell>
          <cell r="AC564" t="str">
            <v>-</v>
          </cell>
          <cell r="AD564" t="str">
            <v>-</v>
          </cell>
          <cell r="AH564" t="str">
            <v>МО - Администрация города Ханты-Мансийска</v>
          </cell>
          <cell r="AL564" t="str">
            <v>ИЖС ул. Новая</v>
          </cell>
        </row>
        <row r="565">
          <cell r="B565">
            <v>520</v>
          </cell>
          <cell r="C565" t="str">
            <v>ранее существовавшая до 01.01.2019</v>
          </cell>
          <cell r="D565">
            <v>44900</v>
          </cell>
          <cell r="E565" t="str">
            <v xml:space="preserve">Новая 25 </v>
          </cell>
          <cell r="F565" t="str">
            <v>в рамках проведения инвентаризации 2022 года
не установлен</v>
          </cell>
          <cell r="G565" t="str">
            <v>61.015122</v>
          </cell>
          <cell r="H565" t="str">
            <v>69.030184</v>
          </cell>
          <cell r="I565" t="str">
            <v>в рамках инвентаризации 2022 года
не определена</v>
          </cell>
          <cell r="J565" t="str">
            <v>открытый</v>
          </cell>
          <cell r="K565" t="str">
            <v>бетонная плита</v>
          </cell>
          <cell r="L565">
            <v>12</v>
          </cell>
          <cell r="M565" t="str">
            <v>есть</v>
          </cell>
          <cell r="N565" t="str">
            <v>есть</v>
          </cell>
          <cell r="O565">
            <v>2</v>
          </cell>
          <cell r="P565">
            <v>1.1000000000000001</v>
          </cell>
          <cell r="Q565" t="str">
            <v>пластик</v>
          </cell>
          <cell r="U565">
            <v>1</v>
          </cell>
          <cell r="V565">
            <v>4</v>
          </cell>
          <cell r="W565" t="str">
            <v>отсек</v>
          </cell>
          <cell r="AA565" t="str">
            <v>-</v>
          </cell>
          <cell r="AB565" t="str">
            <v>-</v>
          </cell>
          <cell r="AC565" t="str">
            <v>-</v>
          </cell>
          <cell r="AD565" t="str">
            <v>-</v>
          </cell>
          <cell r="AH565" t="str">
            <v>МО - Администрация города Ханты-Мансийска</v>
          </cell>
          <cell r="AL565" t="str">
            <v xml:space="preserve"> ИЖС ул. Новая</v>
          </cell>
        </row>
        <row r="566">
          <cell r="B566">
            <v>521</v>
          </cell>
          <cell r="C566" t="str">
            <v>ранее существовавшая до 01.01.2019</v>
          </cell>
          <cell r="D566">
            <v>44900</v>
          </cell>
          <cell r="E566" t="str">
            <v>Октябрьская 2</v>
          </cell>
          <cell r="F566" t="str">
            <v>в рамках проведения инвентаризации 2022 года
не установлен</v>
          </cell>
          <cell r="G566" t="str">
            <v>61.014296</v>
          </cell>
          <cell r="H566" t="str">
            <v>69.018589</v>
          </cell>
          <cell r="I566" t="str">
            <v>в рамках инвентаризации 2022 года
не определена</v>
          </cell>
          <cell r="J566" t="str">
            <v>открытый</v>
          </cell>
          <cell r="K566" t="str">
            <v>бетонная плита</v>
          </cell>
          <cell r="L566">
            <v>12</v>
          </cell>
          <cell r="M566" t="str">
            <v>есть</v>
          </cell>
          <cell r="N566" t="str">
            <v>есть</v>
          </cell>
          <cell r="O566">
            <v>2</v>
          </cell>
          <cell r="P566">
            <v>1.1000000000000001</v>
          </cell>
          <cell r="Q566" t="str">
            <v>пластик</v>
          </cell>
          <cell r="U566">
            <v>1</v>
          </cell>
          <cell r="V566">
            <v>4</v>
          </cell>
          <cell r="W566" t="str">
            <v>отсек</v>
          </cell>
          <cell r="AA566" t="str">
            <v>1, 2 класс опасности</v>
          </cell>
          <cell r="AB566">
            <v>1</v>
          </cell>
          <cell r="AC566">
            <v>0.3</v>
          </cell>
          <cell r="AD566" t="str">
            <v>металлический контейнер (3 секции)</v>
          </cell>
          <cell r="AH566" t="str">
            <v>МО - Администрация города Ханты-Мансийска</v>
          </cell>
          <cell r="AL566" t="str">
            <v>ИЖС ул. Октябрьская 2, 2а,2б,2в,4,6,8</v>
          </cell>
        </row>
        <row r="567">
          <cell r="B567">
            <v>522</v>
          </cell>
          <cell r="C567" t="str">
            <v>ранее существовавшая до 01.01.2019</v>
          </cell>
          <cell r="D567">
            <v>44900</v>
          </cell>
          <cell r="E567" t="str">
            <v>Октябрьская 37</v>
          </cell>
          <cell r="F567" t="str">
            <v>в рамках проведения инвентаризации 2022 года
не установлен</v>
          </cell>
          <cell r="G567" t="str">
            <v>61.015377</v>
          </cell>
          <cell r="H567" t="str">
            <v>69.028583</v>
          </cell>
          <cell r="I567" t="str">
            <v>в рамках инвентаризации 2022 года
не определена</v>
          </cell>
          <cell r="J567" t="str">
            <v>открытый</v>
          </cell>
          <cell r="K567" t="str">
            <v>бетонная плита</v>
          </cell>
          <cell r="L567">
            <v>12</v>
          </cell>
          <cell r="M567" t="str">
            <v>есть</v>
          </cell>
          <cell r="N567" t="str">
            <v>есть</v>
          </cell>
          <cell r="O567">
            <v>2</v>
          </cell>
          <cell r="P567">
            <v>1.1000000000000001</v>
          </cell>
          <cell r="Q567" t="str">
            <v>пластик</v>
          </cell>
          <cell r="U567">
            <v>1</v>
          </cell>
          <cell r="V567">
            <v>4</v>
          </cell>
          <cell r="W567" t="str">
            <v>отсек</v>
          </cell>
          <cell r="AA567" t="str">
            <v>-</v>
          </cell>
          <cell r="AB567" t="str">
            <v>-</v>
          </cell>
          <cell r="AC567" t="str">
            <v>-</v>
          </cell>
          <cell r="AD567" t="str">
            <v>-</v>
          </cell>
          <cell r="AH567" t="str">
            <v>МО - Администрация города Ханты-Мансийска</v>
          </cell>
          <cell r="AL567" t="str">
            <v>ИЖС ул. Октябрьская 37</v>
          </cell>
        </row>
        <row r="568">
          <cell r="B568">
            <v>523</v>
          </cell>
          <cell r="C568" t="str">
            <v>ранее существовавшая до 01.01.2019</v>
          </cell>
          <cell r="D568">
            <v>44900</v>
          </cell>
          <cell r="E568" t="str">
            <v>Октябрьская 56</v>
          </cell>
          <cell r="F568" t="str">
            <v>в рамках проведения инвентаризации 2022 года
не установлен</v>
          </cell>
          <cell r="G568" t="str">
            <v>61.016080</v>
          </cell>
          <cell r="H568" t="str">
            <v>69.032974</v>
          </cell>
          <cell r="I568" t="str">
            <v>в рамках инвентаризации 2022 года
не определена</v>
          </cell>
          <cell r="J568" t="str">
            <v>открытый</v>
          </cell>
          <cell r="K568" t="str">
            <v>бетонная плита</v>
          </cell>
          <cell r="L568">
            <v>12</v>
          </cell>
          <cell r="M568" t="str">
            <v>есть</v>
          </cell>
          <cell r="N568" t="str">
            <v>есть</v>
          </cell>
          <cell r="O568">
            <v>1</v>
          </cell>
          <cell r="P568">
            <v>1.1000000000000001</v>
          </cell>
          <cell r="Q568" t="str">
            <v>пластик</v>
          </cell>
          <cell r="U568">
            <v>1</v>
          </cell>
          <cell r="V568">
            <v>4</v>
          </cell>
          <cell r="W568" t="str">
            <v>отсек</v>
          </cell>
          <cell r="AA568" t="str">
            <v>-</v>
          </cell>
          <cell r="AB568" t="str">
            <v>-</v>
          </cell>
          <cell r="AC568" t="str">
            <v>-</v>
          </cell>
          <cell r="AD568" t="str">
            <v>-</v>
          </cell>
          <cell r="AH568" t="str">
            <v>МО - Администрация города Ханты-Мансийска</v>
          </cell>
          <cell r="AL568" t="str">
            <v xml:space="preserve"> ИЖС ул. Октябрьская</v>
          </cell>
        </row>
        <row r="569">
          <cell r="B569">
            <v>524</v>
          </cell>
          <cell r="C569"/>
          <cell r="D569"/>
          <cell r="E569"/>
          <cell r="F569" t="str">
            <v>в рамках проведения инвентаризации 2022 года
не установлен</v>
          </cell>
          <cell r="G569"/>
          <cell r="H569"/>
          <cell r="I569" t="str">
            <v>в рамках инвентаризации 2022 года
не определена</v>
          </cell>
          <cell r="J569"/>
          <cell r="K569"/>
          <cell r="L569"/>
          <cell r="M569"/>
          <cell r="N569"/>
          <cell r="O569"/>
          <cell r="P569"/>
          <cell r="Q569"/>
          <cell r="U569"/>
          <cell r="V569"/>
          <cell r="W569"/>
          <cell r="AA569"/>
          <cell r="AB569"/>
          <cell r="AC569"/>
          <cell r="AD569"/>
          <cell r="AH569"/>
          <cell r="AL569"/>
        </row>
        <row r="570">
          <cell r="B570">
            <v>525</v>
          </cell>
          <cell r="C570" t="str">
            <v>ранее существовавшая до 01.01.2019</v>
          </cell>
          <cell r="D570">
            <v>44900</v>
          </cell>
          <cell r="E570" t="str">
            <v>Олега Кошевого 7</v>
          </cell>
          <cell r="F570" t="str">
            <v>в рамках проведения инвентаризации 2022 года
не установлен</v>
          </cell>
          <cell r="G570" t="str">
            <v>60.977043</v>
          </cell>
          <cell r="H570" t="str">
            <v>69.049368</v>
          </cell>
          <cell r="I570" t="str">
            <v>в рамках инвентаризации 2022 года
не определена</v>
          </cell>
          <cell r="J570" t="str">
            <v>открытый</v>
          </cell>
          <cell r="K570" t="str">
            <v>бетонная плита</v>
          </cell>
          <cell r="L570">
            <v>12</v>
          </cell>
          <cell r="M570" t="str">
            <v>есть</v>
          </cell>
          <cell r="N570" t="str">
            <v>есть</v>
          </cell>
          <cell r="O570">
            <v>1</v>
          </cell>
          <cell r="P570">
            <v>1.1000000000000001</v>
          </cell>
          <cell r="Q570" t="str">
            <v>пластик</v>
          </cell>
          <cell r="U570">
            <v>1</v>
          </cell>
          <cell r="V570">
            <v>4</v>
          </cell>
          <cell r="W570" t="str">
            <v>отсек</v>
          </cell>
          <cell r="AA570" t="str">
            <v>-</v>
          </cell>
          <cell r="AB570" t="str">
            <v>-</v>
          </cell>
          <cell r="AC570" t="str">
            <v>-</v>
          </cell>
          <cell r="AD570" t="str">
            <v>-</v>
          </cell>
          <cell r="AH570" t="str">
            <v>МО - Администрация города Ханты-Мансийска</v>
          </cell>
          <cell r="AL570" t="str">
            <v xml:space="preserve"> ИЖС ул. Олега Кошевого</v>
          </cell>
        </row>
        <row r="571">
          <cell r="B571">
            <v>526</v>
          </cell>
          <cell r="C571" t="str">
            <v>ранее существовавшая до 01.01.2019</v>
          </cell>
          <cell r="D571">
            <v>44900</v>
          </cell>
          <cell r="E571" t="str">
            <v>Павлика Морозова 18</v>
          </cell>
          <cell r="F571" t="str">
            <v>в рамках проведения инвентаризации 2022 года
не установлен</v>
          </cell>
          <cell r="G571" t="str">
            <v>61.011153</v>
          </cell>
          <cell r="H571" t="str">
            <v>69.014533</v>
          </cell>
          <cell r="I571" t="str">
            <v>в рамках инвентаризации 2022 года
не определена</v>
          </cell>
          <cell r="J571" t="str">
            <v>открытый</v>
          </cell>
          <cell r="K571" t="str">
            <v>бетонная плита</v>
          </cell>
          <cell r="L571">
            <v>12</v>
          </cell>
          <cell r="M571" t="str">
            <v>есть</v>
          </cell>
          <cell r="N571" t="str">
            <v>есть</v>
          </cell>
          <cell r="O571">
            <v>2</v>
          </cell>
          <cell r="P571">
            <v>1.1000000000000001</v>
          </cell>
          <cell r="Q571" t="str">
            <v>пластик</v>
          </cell>
          <cell r="U571">
            <v>1</v>
          </cell>
          <cell r="V571">
            <v>4</v>
          </cell>
          <cell r="W571" t="str">
            <v>отсек</v>
          </cell>
          <cell r="AA571" t="str">
            <v>-</v>
          </cell>
          <cell r="AB571" t="str">
            <v>-</v>
          </cell>
          <cell r="AC571" t="str">
            <v>-</v>
          </cell>
          <cell r="AD571" t="str">
            <v>-</v>
          </cell>
          <cell r="AH571" t="str">
            <v>МО - Администрация города Ханты-Мансийска</v>
          </cell>
          <cell r="AL571" t="str">
            <v xml:space="preserve"> ИЖС ул. Павлика Морозова</v>
          </cell>
        </row>
        <row r="572">
          <cell r="B572">
            <v>527</v>
          </cell>
          <cell r="C572" t="str">
            <v>ранее существовавшая до 01.01.2019</v>
          </cell>
          <cell r="D572">
            <v>44900</v>
          </cell>
          <cell r="E572" t="str">
            <v>Павлика Морозова 7</v>
          </cell>
          <cell r="F572" t="str">
            <v>в рамках проведения инвентаризации 2022 года
не установлен</v>
          </cell>
          <cell r="G572" t="str">
            <v>61.010350</v>
          </cell>
          <cell r="H572" t="str">
            <v>69.012253</v>
          </cell>
          <cell r="I572" t="str">
            <v>в рамках инвентаризации 2022 года
не определена</v>
          </cell>
          <cell r="J572" t="str">
            <v>открытый</v>
          </cell>
          <cell r="K572" t="str">
            <v>бетонная плита</v>
          </cell>
          <cell r="L572">
            <v>12</v>
          </cell>
          <cell r="M572" t="str">
            <v>есть</v>
          </cell>
          <cell r="N572" t="str">
            <v>есть</v>
          </cell>
          <cell r="O572">
            <v>2</v>
          </cell>
          <cell r="P572">
            <v>1.1000000000000001</v>
          </cell>
          <cell r="Q572" t="str">
            <v>пластик</v>
          </cell>
          <cell r="U572">
            <v>1</v>
          </cell>
          <cell r="V572">
            <v>4</v>
          </cell>
          <cell r="W572" t="str">
            <v>отсек</v>
          </cell>
          <cell r="AA572" t="str">
            <v>-</v>
          </cell>
          <cell r="AB572" t="str">
            <v>-</v>
          </cell>
          <cell r="AC572" t="str">
            <v>-</v>
          </cell>
          <cell r="AD572" t="str">
            <v>-</v>
          </cell>
          <cell r="AH572" t="str">
            <v>МО - Администрация города Ханты-Мансийска</v>
          </cell>
          <cell r="AL572" t="str">
            <v>ИЖС ул. Павлика Морозова</v>
          </cell>
        </row>
        <row r="573">
          <cell r="B573">
            <v>528</v>
          </cell>
          <cell r="C573" t="str">
            <v>ранее существовавшая до 01.01.2019</v>
          </cell>
          <cell r="D573">
            <v>44900</v>
          </cell>
          <cell r="E573" t="str">
            <v xml:space="preserve">мкр. Восточный </v>
          </cell>
          <cell r="F573" t="str">
            <v>в рамках проведения инвентаризации 2022 года
не установлен</v>
          </cell>
          <cell r="G573" t="str">
            <v>61.011439</v>
          </cell>
          <cell r="H573" t="str">
            <v>69.149086</v>
          </cell>
          <cell r="I573" t="str">
            <v>в рамках инвентаризации 2022 года
не определена</v>
          </cell>
          <cell r="J573" t="str">
            <v>открытый</v>
          </cell>
          <cell r="K573" t="str">
            <v>бетонная плита</v>
          </cell>
          <cell r="L573">
            <v>2</v>
          </cell>
          <cell r="M573" t="str">
            <v>отсутствует</v>
          </cell>
          <cell r="N573" t="str">
            <v>отсутствует</v>
          </cell>
          <cell r="O573">
            <v>1</v>
          </cell>
          <cell r="P573">
            <v>1.1000000000000001</v>
          </cell>
          <cell r="Q573" t="str">
            <v>пластик</v>
          </cell>
          <cell r="U573" t="str">
            <v>-</v>
          </cell>
          <cell r="V573" t="str">
            <v>-</v>
          </cell>
          <cell r="W573" t="str">
            <v>-</v>
          </cell>
          <cell r="AA573" t="str">
            <v>-</v>
          </cell>
          <cell r="AB573" t="str">
            <v>-</v>
          </cell>
          <cell r="AC573" t="str">
            <v>-</v>
          </cell>
          <cell r="AD573" t="str">
            <v>-</v>
          </cell>
          <cell r="AH573" t="str">
            <v>МО - Администрация города Ханты-Мансийска</v>
          </cell>
          <cell r="AL573" t="str">
            <v>ИЖС мкр. Восточный</v>
          </cell>
        </row>
        <row r="574">
          <cell r="B574">
            <v>529</v>
          </cell>
          <cell r="C574" t="str">
            <v>ранее существовавшая до 01.01.2019</v>
          </cell>
          <cell r="D574">
            <v>44900</v>
          </cell>
          <cell r="E574" t="str">
            <v xml:space="preserve">Парковая 32 </v>
          </cell>
          <cell r="F574" t="str">
            <v>в рамках проведения инвентаризации 2022 года
не установлен</v>
          </cell>
          <cell r="G574" t="str">
            <v>61.000588</v>
          </cell>
          <cell r="H574" t="str">
            <v>69.053188</v>
          </cell>
          <cell r="I574" t="str">
            <v>в рамках инвентаризации 2022 года
не определена</v>
          </cell>
          <cell r="J574" t="str">
            <v>открытый</v>
          </cell>
          <cell r="K574" t="str">
            <v>бетонная плита</v>
          </cell>
          <cell r="L574">
            <v>12</v>
          </cell>
          <cell r="M574" t="str">
            <v>есть</v>
          </cell>
          <cell r="N574" t="str">
            <v>есть</v>
          </cell>
          <cell r="O574">
            <v>2</v>
          </cell>
          <cell r="P574">
            <v>1.1000000000000001</v>
          </cell>
          <cell r="Q574" t="str">
            <v>пластик</v>
          </cell>
          <cell r="U574">
            <v>1</v>
          </cell>
          <cell r="V574">
            <v>4</v>
          </cell>
          <cell r="W574" t="str">
            <v>отсек</v>
          </cell>
          <cell r="AA574" t="str">
            <v>-</v>
          </cell>
          <cell r="AB574" t="str">
            <v>-</v>
          </cell>
          <cell r="AC574" t="str">
            <v>-</v>
          </cell>
          <cell r="AD574" t="str">
            <v>-</v>
          </cell>
          <cell r="AH574" t="str">
            <v>МО - Администрация города Ханты-Мансийска</v>
          </cell>
          <cell r="AL574" t="str">
            <v>ИЖС ул. Парковая</v>
          </cell>
        </row>
        <row r="575">
          <cell r="B575">
            <v>530</v>
          </cell>
          <cell r="C575" t="str">
            <v>ранее существовавшая до 01.01.2019</v>
          </cell>
          <cell r="D575">
            <v>44900</v>
          </cell>
          <cell r="E575" t="str">
            <v xml:space="preserve">Пролетарская 17 </v>
          </cell>
          <cell r="F575" t="str">
            <v>в рамках проведения инвентаризации 2022 года
не установлен</v>
          </cell>
          <cell r="G575" t="str">
            <v>60.970660</v>
          </cell>
          <cell r="H575" t="str">
            <v>69.048385</v>
          </cell>
          <cell r="I575" t="str">
            <v>в рамках инвентаризации 2022 года
не определена</v>
          </cell>
          <cell r="J575" t="str">
            <v>открытый</v>
          </cell>
          <cell r="K575" t="str">
            <v>бетонная плита</v>
          </cell>
          <cell r="L575">
            <v>12</v>
          </cell>
          <cell r="M575" t="str">
            <v>есть</v>
          </cell>
          <cell r="N575" t="str">
            <v>есть</v>
          </cell>
          <cell r="O575">
            <v>2</v>
          </cell>
          <cell r="P575">
            <v>1.1000000000000001</v>
          </cell>
          <cell r="Q575" t="str">
            <v>пластик</v>
          </cell>
          <cell r="U575">
            <v>1</v>
          </cell>
          <cell r="V575">
            <v>4</v>
          </cell>
          <cell r="W575" t="str">
            <v>отсек</v>
          </cell>
          <cell r="AA575" t="str">
            <v>-</v>
          </cell>
          <cell r="AB575" t="str">
            <v>-</v>
          </cell>
          <cell r="AC575" t="str">
            <v>-</v>
          </cell>
          <cell r="AD575" t="str">
            <v>-</v>
          </cell>
          <cell r="AH575" t="str">
            <v>МО - Администрация города Ханты-Мансийска</v>
          </cell>
          <cell r="AL575" t="str">
            <v>ИЖС ул. Пролетарская 17,16,19,20</v>
          </cell>
        </row>
        <row r="576">
          <cell r="B576">
            <v>531</v>
          </cell>
          <cell r="C576" t="str">
            <v>ранее существовавшая до 01.01.2019</v>
          </cell>
          <cell r="D576">
            <v>44900</v>
          </cell>
          <cell r="E576" t="str">
            <v xml:space="preserve">Промышленная 6 </v>
          </cell>
          <cell r="F576" t="str">
            <v>в рамках проведения инвентаризации 2022 года
не установлен</v>
          </cell>
          <cell r="G576" t="str">
            <v>61.002781</v>
          </cell>
          <cell r="H576" t="str">
            <v>68.998364</v>
          </cell>
          <cell r="I576" t="str">
            <v>в рамках инвентаризации 2022 года
не определена</v>
          </cell>
          <cell r="J576" t="str">
            <v>открытый</v>
          </cell>
          <cell r="K576" t="str">
            <v>бетонная плита</v>
          </cell>
          <cell r="L576">
            <v>12</v>
          </cell>
          <cell r="M576" t="str">
            <v>есть</v>
          </cell>
          <cell r="N576" t="str">
            <v>есть</v>
          </cell>
          <cell r="O576">
            <v>1</v>
          </cell>
          <cell r="P576">
            <v>1.1000000000000001</v>
          </cell>
          <cell r="Q576" t="str">
            <v>пластик</v>
          </cell>
          <cell r="U576">
            <v>1</v>
          </cell>
          <cell r="V576">
            <v>4</v>
          </cell>
          <cell r="W576" t="str">
            <v>отсек</v>
          </cell>
          <cell r="AA576" t="str">
            <v>-</v>
          </cell>
          <cell r="AB576" t="str">
            <v>-</v>
          </cell>
          <cell r="AC576" t="str">
            <v>-</v>
          </cell>
          <cell r="AD576" t="str">
            <v>-</v>
          </cell>
          <cell r="AH576" t="str">
            <v>МО - Администрация города Ханты-Мансийска</v>
          </cell>
          <cell r="AL576" t="str">
            <v xml:space="preserve"> ИЖС ул. Промышленная 6,4,8</v>
          </cell>
        </row>
        <row r="577">
          <cell r="B577">
            <v>532</v>
          </cell>
          <cell r="C577" t="str">
            <v>ранее существовавшая до 01.01.2019</v>
          </cell>
          <cell r="D577">
            <v>44900</v>
          </cell>
          <cell r="E577" t="str">
            <v>Рабочий 23</v>
          </cell>
          <cell r="F577" t="str">
            <v>в рамках проведения инвентаризации 2022 года
не установлен</v>
          </cell>
          <cell r="G577" t="str">
            <v xml:space="preserve">60.971726 </v>
          </cell>
          <cell r="H577" t="str">
            <v>69.060242</v>
          </cell>
          <cell r="I577" t="str">
            <v>в рамках инвентаризации 2022 года
не определена</v>
          </cell>
          <cell r="J577" t="str">
            <v>открытый</v>
          </cell>
          <cell r="K577" t="str">
            <v>грунт</v>
          </cell>
          <cell r="L577">
            <v>2</v>
          </cell>
          <cell r="M577" t="str">
            <v>отсутствует</v>
          </cell>
          <cell r="N577" t="str">
            <v>отсутствует</v>
          </cell>
          <cell r="O577">
            <v>1</v>
          </cell>
          <cell r="P577">
            <v>1.1000000000000001</v>
          </cell>
          <cell r="Q577" t="str">
            <v>пластик</v>
          </cell>
          <cell r="U577" t="str">
            <v>-</v>
          </cell>
          <cell r="V577" t="str">
            <v>-</v>
          </cell>
          <cell r="W577" t="str">
            <v>-</v>
          </cell>
          <cell r="AA577" t="str">
            <v>-</v>
          </cell>
          <cell r="AB577" t="str">
            <v>-</v>
          </cell>
          <cell r="AC577" t="str">
            <v>-</v>
          </cell>
          <cell r="AD577" t="str">
            <v>-</v>
          </cell>
          <cell r="AH577" t="str">
            <v>МО - Администрация города Ханты-Мансийска</v>
          </cell>
          <cell r="AL577" t="str">
            <v>ИЖС пер. Рабочий, 23,21</v>
          </cell>
        </row>
        <row r="578">
          <cell r="B578">
            <v>533</v>
          </cell>
          <cell r="C578" t="str">
            <v>ранее существовавшая до 01.01.2019</v>
          </cell>
          <cell r="D578">
            <v>44900</v>
          </cell>
          <cell r="E578" t="str">
            <v xml:space="preserve">Рабочий 45 </v>
          </cell>
          <cell r="F578" t="str">
            <v>в рамках проведения инвентаризации 2022 года
не установлен</v>
          </cell>
          <cell r="G578" t="str">
            <v>60.971845</v>
          </cell>
          <cell r="H578" t="str">
            <v>69.062378</v>
          </cell>
          <cell r="I578" t="str">
            <v>в рамках инвентаризации 2022 года
не определена</v>
          </cell>
          <cell r="J578" t="str">
            <v>открытый</v>
          </cell>
          <cell r="K578" t="str">
            <v>грунт</v>
          </cell>
          <cell r="L578">
            <v>4</v>
          </cell>
          <cell r="M578" t="str">
            <v>отсутствует</v>
          </cell>
          <cell r="N578" t="str">
            <v>отсутствует</v>
          </cell>
          <cell r="O578">
            <v>2</v>
          </cell>
          <cell r="P578">
            <v>1.1000000000000001</v>
          </cell>
          <cell r="Q578" t="str">
            <v>пластик</v>
          </cell>
          <cell r="U578" t="str">
            <v>-</v>
          </cell>
          <cell r="V578" t="str">
            <v>-</v>
          </cell>
          <cell r="W578" t="str">
            <v>-</v>
          </cell>
          <cell r="AA578" t="str">
            <v>-</v>
          </cell>
          <cell r="AB578" t="str">
            <v>-</v>
          </cell>
          <cell r="AC578" t="str">
            <v>-</v>
          </cell>
          <cell r="AD578" t="str">
            <v>-</v>
          </cell>
          <cell r="AH578" t="str">
            <v>МО - Администрация города Ханты-Мансийска</v>
          </cell>
          <cell r="AL578" t="str">
            <v>ИЖС пер. Рабочий,45</v>
          </cell>
        </row>
        <row r="579">
          <cell r="B579">
            <v>534</v>
          </cell>
          <cell r="C579" t="str">
            <v>ранее существовавшая до 01.01.2019</v>
          </cell>
          <cell r="D579">
            <v>44900</v>
          </cell>
          <cell r="E579" t="str">
            <v>Светлая 1</v>
          </cell>
          <cell r="F579" t="str">
            <v>в рамках проведения инвентаризации 2022 года
не установлен</v>
          </cell>
          <cell r="G579" t="str">
            <v>61.016629</v>
          </cell>
          <cell r="H579" t="str">
            <v>69.035453</v>
          </cell>
          <cell r="I579" t="str">
            <v>в рамках инвентаризации 2022 года
не определена</v>
          </cell>
          <cell r="J579" t="str">
            <v>открытый</v>
          </cell>
          <cell r="K579" t="str">
            <v>бетонная плита</v>
          </cell>
          <cell r="L579">
            <v>12</v>
          </cell>
          <cell r="M579" t="str">
            <v>есть</v>
          </cell>
          <cell r="N579" t="str">
            <v>есть</v>
          </cell>
          <cell r="O579">
            <v>2</v>
          </cell>
          <cell r="P579">
            <v>1.1000000000000001</v>
          </cell>
          <cell r="Q579" t="str">
            <v>пластик</v>
          </cell>
          <cell r="U579">
            <v>1</v>
          </cell>
          <cell r="V579">
            <v>4</v>
          </cell>
          <cell r="W579" t="str">
            <v>отсек</v>
          </cell>
          <cell r="AA579" t="str">
            <v>-</v>
          </cell>
          <cell r="AB579" t="str">
            <v>-</v>
          </cell>
          <cell r="AC579" t="str">
            <v>-</v>
          </cell>
          <cell r="AD579" t="str">
            <v>-</v>
          </cell>
          <cell r="AH579" t="str">
            <v>МО - Администрация города Ханты-Мансийска</v>
          </cell>
          <cell r="AL579" t="str">
            <v xml:space="preserve"> ИЖС ул. Светлая 1,2,3,4,5,6,7,8,9,10</v>
          </cell>
        </row>
        <row r="580">
          <cell r="B580">
            <v>535</v>
          </cell>
          <cell r="C580" t="str">
            <v>ранее существовавшая до 01.01.2019</v>
          </cell>
          <cell r="D580">
            <v>44900</v>
          </cell>
          <cell r="E580" t="str">
            <v>Светлая 22</v>
          </cell>
          <cell r="F580" t="str">
            <v>в рамках проведения инвентаризации 2022 года
не установлен</v>
          </cell>
          <cell r="G580" t="str">
            <v>61.014353</v>
          </cell>
          <cell r="H580" t="str">
            <v>69.039327</v>
          </cell>
          <cell r="I580" t="str">
            <v>в рамках инвентаризации 2022 года
не определена</v>
          </cell>
          <cell r="J580" t="str">
            <v>открытый</v>
          </cell>
          <cell r="K580" t="str">
            <v>бетонная плита</v>
          </cell>
          <cell r="L580">
            <v>12</v>
          </cell>
          <cell r="M580" t="str">
            <v>есть</v>
          </cell>
          <cell r="N580" t="str">
            <v>есть</v>
          </cell>
          <cell r="O580">
            <v>2</v>
          </cell>
          <cell r="P580">
            <v>1.1000000000000001</v>
          </cell>
          <cell r="Q580" t="str">
            <v>пластик</v>
          </cell>
          <cell r="U580">
            <v>1</v>
          </cell>
          <cell r="V580">
            <v>4</v>
          </cell>
          <cell r="W580" t="str">
            <v>отсек</v>
          </cell>
          <cell r="AA580" t="str">
            <v>1, 2 класс опасности</v>
          </cell>
          <cell r="AB580">
            <v>1</v>
          </cell>
          <cell r="AC580">
            <v>0.3</v>
          </cell>
          <cell r="AD580" t="str">
            <v>металлический контейнер (3 секции)</v>
          </cell>
          <cell r="AH580" t="str">
            <v>МО - Администрация города Ханты-Мансийска</v>
          </cell>
          <cell r="AL580" t="str">
            <v>ИЖС ул. Светлая 22,19,18,16, БУ ХМАО-Югры "ОКБ" (Светлая 17/1 и 17/2)</v>
          </cell>
        </row>
        <row r="581">
          <cell r="B581">
            <v>536</v>
          </cell>
          <cell r="C581" t="str">
            <v>ранее существовавшая до 01.01.2019</v>
          </cell>
          <cell r="D581">
            <v>44900</v>
          </cell>
          <cell r="E581" t="str">
            <v xml:space="preserve">Светлая 26 </v>
          </cell>
          <cell r="F581" t="str">
            <v>в рамках проведения инвентаризации 2022 года
не установлен</v>
          </cell>
          <cell r="G581" t="str">
            <v>61.013797</v>
          </cell>
          <cell r="H581" t="str">
            <v>69.039943</v>
          </cell>
          <cell r="I581" t="str">
            <v>в рамках инвентаризации 2022 года
не определена</v>
          </cell>
          <cell r="J581" t="str">
            <v>открытый</v>
          </cell>
          <cell r="K581" t="str">
            <v>бетонная плита</v>
          </cell>
          <cell r="L581">
            <v>12</v>
          </cell>
          <cell r="M581" t="str">
            <v>есть</v>
          </cell>
          <cell r="N581" t="str">
            <v>есть</v>
          </cell>
          <cell r="O581">
            <v>2</v>
          </cell>
          <cell r="P581">
            <v>1.1000000000000001</v>
          </cell>
          <cell r="Q581" t="str">
            <v>пластик</v>
          </cell>
          <cell r="U581">
            <v>1</v>
          </cell>
          <cell r="V581">
            <v>4</v>
          </cell>
          <cell r="W581" t="str">
            <v>отсек</v>
          </cell>
          <cell r="AA581" t="str">
            <v>-</v>
          </cell>
          <cell r="AB581" t="str">
            <v>-</v>
          </cell>
          <cell r="AC581" t="str">
            <v>-</v>
          </cell>
          <cell r="AD581" t="str">
            <v>-</v>
          </cell>
          <cell r="AH581" t="str">
            <v>МО - Администрация города Ханты-Мансийска</v>
          </cell>
          <cell r="AL581" t="str">
            <v>ИЖС ул. Светлая 26,28,27,25</v>
          </cell>
        </row>
        <row r="582">
          <cell r="B582">
            <v>537</v>
          </cell>
          <cell r="C582" t="str">
            <v>ранее существовавшая до 01.01.2019</v>
          </cell>
          <cell r="D582">
            <v>44900</v>
          </cell>
          <cell r="E582" t="str">
            <v>Сибирский, 23 - Рознина, 71 - К.Маркса, 34</v>
          </cell>
          <cell r="F582" t="str">
            <v>в рамках проведения инвентаризации 2022 года
не установлен</v>
          </cell>
          <cell r="G582" t="str">
            <v>61.007474</v>
          </cell>
          <cell r="H582" t="str">
            <v>69.011849</v>
          </cell>
          <cell r="I582" t="str">
            <v>в рамках инвентаризации 2022 года
не определена</v>
          </cell>
          <cell r="J582" t="str">
            <v>открытый</v>
          </cell>
          <cell r="K582" t="str">
            <v>бетонная плита</v>
          </cell>
          <cell r="L582">
            <v>12</v>
          </cell>
          <cell r="M582" t="str">
            <v>есть</v>
          </cell>
          <cell r="N582" t="str">
            <v>есть</v>
          </cell>
          <cell r="O582">
            <v>2</v>
          </cell>
          <cell r="P582">
            <v>1.1000000000000001</v>
          </cell>
          <cell r="Q582" t="str">
            <v>пластик</v>
          </cell>
          <cell r="U582">
            <v>1</v>
          </cell>
          <cell r="V582">
            <v>4</v>
          </cell>
          <cell r="W582" t="str">
            <v>отсек</v>
          </cell>
          <cell r="AA582" t="str">
            <v>-</v>
          </cell>
          <cell r="AB582" t="str">
            <v>-</v>
          </cell>
          <cell r="AC582" t="str">
            <v>-</v>
          </cell>
          <cell r="AD582" t="str">
            <v>-</v>
          </cell>
          <cell r="AH582" t="str">
            <v>МО - Администрация города Ханты-Мансийска</v>
          </cell>
          <cell r="AL582" t="str">
            <v>ИЖС  пер. Сибирский,Рознина, 71 - К.Маркса, 34</v>
          </cell>
        </row>
        <row r="583">
          <cell r="B583">
            <v>538</v>
          </cell>
          <cell r="C583" t="str">
            <v>ранее существовавшая до 01.01.2019</v>
          </cell>
          <cell r="D583">
            <v>44900</v>
          </cell>
          <cell r="E583" t="str">
            <v>Снежная 4</v>
          </cell>
          <cell r="F583" t="str">
            <v>в рамках проведения инвентаризации 2022 года
не установлен</v>
          </cell>
          <cell r="G583" t="str">
            <v>60.984099</v>
          </cell>
          <cell r="H583" t="str">
            <v>69.039488</v>
          </cell>
          <cell r="I583" t="str">
            <v>в рамках инвентаризации 2022 года
не определена</v>
          </cell>
          <cell r="J583" t="str">
            <v>открытый</v>
          </cell>
          <cell r="K583" t="str">
            <v>бетонная плита</v>
          </cell>
          <cell r="L583">
            <v>12</v>
          </cell>
          <cell r="M583" t="str">
            <v>есть</v>
          </cell>
          <cell r="N583" t="str">
            <v>есть</v>
          </cell>
          <cell r="O583">
            <v>1</v>
          </cell>
          <cell r="P583">
            <v>1</v>
          </cell>
          <cell r="Q583" t="str">
            <v>пластик</v>
          </cell>
          <cell r="U583">
            <v>1</v>
          </cell>
          <cell r="V583">
            <v>4</v>
          </cell>
          <cell r="W583" t="str">
            <v>отсек</v>
          </cell>
          <cell r="AA583" t="str">
            <v>-</v>
          </cell>
          <cell r="AB583" t="str">
            <v>-</v>
          </cell>
          <cell r="AC583" t="str">
            <v>-</v>
          </cell>
          <cell r="AD583" t="str">
            <v>-</v>
          </cell>
          <cell r="AH583" t="str">
            <v>МО - Администрация города Ханты-Мансийска</v>
          </cell>
          <cell r="AL583" t="str">
            <v xml:space="preserve"> ИЖС  Снежная 4, 5, 6, 7, 11, 20, 23, Гагарина 166, 168</v>
          </cell>
        </row>
        <row r="584">
          <cell r="B584">
            <v>539</v>
          </cell>
          <cell r="C584" t="str">
            <v>ранее существовавшая до 01.01.2019</v>
          </cell>
          <cell r="D584">
            <v>44900</v>
          </cell>
          <cell r="E584" t="str">
            <v xml:space="preserve">Снежная 6 </v>
          </cell>
          <cell r="F584" t="str">
            <v>в рамках проведения инвентаризации 2022 года
не установлен</v>
          </cell>
          <cell r="G584" t="str">
            <v>60.983902</v>
          </cell>
          <cell r="H584" t="str">
            <v>69.038994</v>
          </cell>
          <cell r="I584" t="str">
            <v>в рамках инвентаризации 2022 года
не определена</v>
          </cell>
          <cell r="J584" t="str">
            <v>открытый</v>
          </cell>
          <cell r="K584" t="str">
            <v>грунт</v>
          </cell>
          <cell r="L584">
            <v>4</v>
          </cell>
          <cell r="M584" t="str">
            <v>отсутствует</v>
          </cell>
          <cell r="N584" t="str">
            <v>отсутствует</v>
          </cell>
          <cell r="O584">
            <v>2</v>
          </cell>
          <cell r="P584">
            <v>1.1000000000000001</v>
          </cell>
          <cell r="Q584" t="str">
            <v>пластик</v>
          </cell>
          <cell r="U584" t="str">
            <v>-</v>
          </cell>
          <cell r="V584" t="str">
            <v>-</v>
          </cell>
          <cell r="W584" t="str">
            <v>-</v>
          </cell>
          <cell r="AA584" t="str">
            <v>-</v>
          </cell>
          <cell r="AB584" t="str">
            <v>-</v>
          </cell>
          <cell r="AC584" t="str">
            <v>-</v>
          </cell>
          <cell r="AD584" t="str">
            <v>-</v>
          </cell>
          <cell r="AH584" t="str">
            <v>МО - Администрация города Ханты-Мансийска</v>
          </cell>
          <cell r="AL584" t="str">
            <v xml:space="preserve"> ИЖС  Снежная 6 7,8,9,10</v>
          </cell>
        </row>
        <row r="585">
          <cell r="B585">
            <v>540</v>
          </cell>
          <cell r="C585">
            <v>44771</v>
          </cell>
          <cell r="D585">
            <v>44900</v>
          </cell>
          <cell r="E585" t="str">
            <v>Энгельса 23</v>
          </cell>
          <cell r="F585" t="str">
            <v>в рамках проведения инвентаризации 2022 года
не установлен</v>
          </cell>
          <cell r="G585" t="str">
            <v>61.005870</v>
          </cell>
          <cell r="H585" t="str">
            <v>69.008750</v>
          </cell>
          <cell r="I585" t="str">
            <v>в рамках инвентаризации 2022 года
не определена</v>
          </cell>
          <cell r="J585" t="str">
            <v>открытый</v>
          </cell>
          <cell r="K585" t="str">
            <v>контейнер заглубленного типа</v>
          </cell>
          <cell r="L585">
            <v>6</v>
          </cell>
          <cell r="M585" t="str">
            <v>отсутствует</v>
          </cell>
          <cell r="N585" t="str">
            <v>отсутствует</v>
          </cell>
          <cell r="O585">
            <v>2</v>
          </cell>
          <cell r="P585">
            <v>3</v>
          </cell>
          <cell r="Q585" t="str">
            <v>пластик</v>
          </cell>
          <cell r="U585" t="str">
            <v>-</v>
          </cell>
          <cell r="V585" t="str">
            <v>-</v>
          </cell>
          <cell r="W585" t="str">
            <v>-</v>
          </cell>
          <cell r="AA585" t="str">
            <v>-</v>
          </cell>
          <cell r="AB585" t="str">
            <v>-</v>
          </cell>
          <cell r="AC585" t="str">
            <v>-</v>
          </cell>
          <cell r="AD585" t="str">
            <v>-</v>
          </cell>
          <cell r="AH585" t="str">
            <v>СП МКД</v>
          </cell>
          <cell r="AL585" t="str">
            <v xml:space="preserve">МКД ул. Энгельса 23 </v>
          </cell>
        </row>
        <row r="586">
          <cell r="B586">
            <v>541</v>
          </cell>
          <cell r="C586" t="str">
            <v>ранее существовавшая до 01.01.2019</v>
          </cell>
          <cell r="D586">
            <v>44900</v>
          </cell>
          <cell r="E586" t="str">
            <v>Сосновый бор 17</v>
          </cell>
          <cell r="F586" t="str">
            <v>в рамках проведения инвентаризации 2022 года
не установлен</v>
          </cell>
          <cell r="G586" t="str">
            <v>61.026415</v>
          </cell>
          <cell r="H586" t="str">
            <v>69.156100</v>
          </cell>
          <cell r="I586" t="str">
            <v>в рамках инвентаризации 2022 года
не определена</v>
          </cell>
          <cell r="J586" t="str">
            <v>открытый</v>
          </cell>
          <cell r="K586" t="str">
            <v>бетонная плита</v>
          </cell>
          <cell r="L586">
            <v>4</v>
          </cell>
          <cell r="M586" t="str">
            <v>отсутствует</v>
          </cell>
          <cell r="N586" t="str">
            <v>отсутствует</v>
          </cell>
          <cell r="O586">
            <v>1</v>
          </cell>
          <cell r="P586">
            <v>1.1000000000000001</v>
          </cell>
          <cell r="Q586" t="str">
            <v>пластик</v>
          </cell>
          <cell r="U586" t="str">
            <v>-</v>
          </cell>
          <cell r="V586" t="str">
            <v>-</v>
          </cell>
          <cell r="W586" t="str">
            <v>-</v>
          </cell>
          <cell r="AA586" t="str">
            <v>-</v>
          </cell>
          <cell r="AB586" t="str">
            <v>-</v>
          </cell>
          <cell r="AC586" t="str">
            <v>-</v>
          </cell>
          <cell r="AD586" t="str">
            <v>-</v>
          </cell>
          <cell r="AH586" t="str">
            <v>МО - Администрация города Ханты-Мансийска</v>
          </cell>
          <cell r="AL586" t="str">
            <v>ИЖС ул. Сосновый бор</v>
          </cell>
        </row>
        <row r="587">
          <cell r="B587">
            <v>542</v>
          </cell>
          <cell r="C587" t="str">
            <v>ранее существовавшая до 01.01.2019</v>
          </cell>
          <cell r="D587">
            <v>44900</v>
          </cell>
          <cell r="E587" t="str">
            <v>Сосновый бор 25</v>
          </cell>
          <cell r="F587" t="str">
            <v>в рамках проведения инвентаризации 2022 года
не установлен</v>
          </cell>
          <cell r="G587" t="str">
            <v>61.026690</v>
          </cell>
          <cell r="H587" t="str">
            <v>69.156742</v>
          </cell>
          <cell r="I587" t="str">
            <v>в рамках инвентаризации 2022 года
не определена</v>
          </cell>
          <cell r="J587" t="str">
            <v>открытый</v>
          </cell>
          <cell r="K587" t="str">
            <v>бетонная плита</v>
          </cell>
          <cell r="L587">
            <v>12</v>
          </cell>
          <cell r="M587" t="str">
            <v>есть</v>
          </cell>
          <cell r="N587" t="str">
            <v>есть</v>
          </cell>
          <cell r="O587">
            <v>2</v>
          </cell>
          <cell r="P587">
            <v>1.1000000000000001</v>
          </cell>
          <cell r="Q587" t="str">
            <v>пластик</v>
          </cell>
          <cell r="U587">
            <v>1</v>
          </cell>
          <cell r="V587">
            <v>4</v>
          </cell>
          <cell r="W587" t="str">
            <v>отсек</v>
          </cell>
          <cell r="AA587" t="str">
            <v>-</v>
          </cell>
          <cell r="AB587" t="str">
            <v>-</v>
          </cell>
          <cell r="AC587" t="str">
            <v>-</v>
          </cell>
          <cell r="AD587" t="str">
            <v>-</v>
          </cell>
          <cell r="AH587" t="str">
            <v>МО - Администрация города Ханты-Мансийска</v>
          </cell>
          <cell r="AL587" t="str">
            <v xml:space="preserve"> ИЖС ул. Сосновый бор</v>
          </cell>
        </row>
        <row r="588">
          <cell r="B588">
            <v>543</v>
          </cell>
          <cell r="C588" t="str">
            <v>ранее существовавшая до 01.01.2019</v>
          </cell>
          <cell r="D588">
            <v>44900</v>
          </cell>
          <cell r="E588" t="str">
            <v xml:space="preserve">Уральская 5 </v>
          </cell>
          <cell r="F588" t="str">
            <v>в рамках проведения инвентаризации 2022 года
не установлен</v>
          </cell>
          <cell r="G588" t="str">
            <v>61.030115</v>
          </cell>
          <cell r="H588" t="str">
            <v>69.038896</v>
          </cell>
          <cell r="I588" t="str">
            <v>в рамках инвентаризации 2022 года
не определена</v>
          </cell>
          <cell r="J588" t="str">
            <v>открытый</v>
          </cell>
          <cell r="K588" t="str">
            <v>бетонная плита</v>
          </cell>
          <cell r="L588">
            <v>12</v>
          </cell>
          <cell r="M588" t="str">
            <v>есть</v>
          </cell>
          <cell r="N588" t="str">
            <v>есть</v>
          </cell>
          <cell r="O588">
            <v>2</v>
          </cell>
          <cell r="P588">
            <v>1</v>
          </cell>
          <cell r="Q588" t="str">
            <v>пластик</v>
          </cell>
          <cell r="U588">
            <v>1</v>
          </cell>
          <cell r="V588">
            <v>4</v>
          </cell>
          <cell r="W588" t="str">
            <v>отсек</v>
          </cell>
          <cell r="AA588" t="str">
            <v>-</v>
          </cell>
          <cell r="AB588" t="str">
            <v>-</v>
          </cell>
          <cell r="AC588" t="str">
            <v>-</v>
          </cell>
          <cell r="AD588" t="str">
            <v>-</v>
          </cell>
          <cell r="AH588" t="str">
            <v>МО - Администрация города Ханты-Мансийска</v>
          </cell>
          <cell r="AL588" t="str">
            <v>МКД  ул. Уральская 5</v>
          </cell>
        </row>
        <row r="589">
          <cell r="B589">
            <v>544</v>
          </cell>
          <cell r="C589" t="str">
            <v>ранее существовавшая до 01.01.2019</v>
          </cell>
          <cell r="D589">
            <v>44900</v>
          </cell>
          <cell r="E589" t="str">
            <v>Уральская 3</v>
          </cell>
          <cell r="F589" t="str">
            <v>в рамках проведения инвентаризации 2022 года
не установлен</v>
          </cell>
          <cell r="G589" t="str">
            <v>61.029111</v>
          </cell>
          <cell r="H589" t="str">
            <v>69.039170</v>
          </cell>
          <cell r="I589" t="str">
            <v>в рамках инвентаризации 2022 года
не определена</v>
          </cell>
          <cell r="J589" t="str">
            <v>открытый</v>
          </cell>
          <cell r="K589" t="str">
            <v>бетонная плита</v>
          </cell>
          <cell r="L589">
            <v>12</v>
          </cell>
          <cell r="M589" t="str">
            <v>есть</v>
          </cell>
          <cell r="N589" t="str">
            <v>есть</v>
          </cell>
          <cell r="O589">
            <v>3</v>
          </cell>
          <cell r="P589">
            <v>1.1000000000000001</v>
          </cell>
          <cell r="Q589" t="str">
            <v>пластик</v>
          </cell>
          <cell r="U589">
            <v>1</v>
          </cell>
          <cell r="V589">
            <v>4</v>
          </cell>
          <cell r="W589" t="str">
            <v>отсек</v>
          </cell>
          <cell r="AA589" t="str">
            <v>бумажные отходы</v>
          </cell>
          <cell r="AB589">
            <v>1</v>
          </cell>
          <cell r="AC589">
            <v>0.75</v>
          </cell>
          <cell r="AD589" t="str">
            <v>контейнер ООО "Экобаланс"</v>
          </cell>
          <cell r="AH589" t="str">
            <v>МО - Администрация города Ханты-Мансийска</v>
          </cell>
          <cell r="AL589" t="str">
            <v>ИЖС ул. Уральская</v>
          </cell>
        </row>
        <row r="590">
          <cell r="B590">
            <v>545</v>
          </cell>
          <cell r="C590" t="str">
            <v>ранее существовавшая до 01.01.2019</v>
          </cell>
          <cell r="D590">
            <v>44900</v>
          </cell>
          <cell r="E590" t="str">
            <v>Чапаева 1</v>
          </cell>
          <cell r="F590" t="str">
            <v>в рамках проведения инвентаризации 2022 года
не установлен</v>
          </cell>
          <cell r="G590" t="str">
            <v>60.972106</v>
          </cell>
          <cell r="H590" t="str">
            <v>69.051607</v>
          </cell>
          <cell r="I590" t="str">
            <v>в рамках инвентаризации 2022 года
не определена</v>
          </cell>
          <cell r="J590" t="str">
            <v>открытый</v>
          </cell>
          <cell r="K590" t="str">
            <v>бетонная плита</v>
          </cell>
          <cell r="L590">
            <v>12</v>
          </cell>
          <cell r="M590" t="str">
            <v>есть</v>
          </cell>
          <cell r="N590" t="str">
            <v>есть</v>
          </cell>
          <cell r="O590">
            <v>1</v>
          </cell>
          <cell r="P590">
            <v>1.1000000000000001</v>
          </cell>
          <cell r="Q590" t="str">
            <v>пластик</v>
          </cell>
          <cell r="U590">
            <v>1</v>
          </cell>
          <cell r="V590">
            <v>4</v>
          </cell>
          <cell r="W590" t="str">
            <v>отсек</v>
          </cell>
          <cell r="AA590" t="str">
            <v>-</v>
          </cell>
          <cell r="AB590" t="str">
            <v>-</v>
          </cell>
          <cell r="AC590" t="str">
            <v>-</v>
          </cell>
          <cell r="AD590" t="str">
            <v>-</v>
          </cell>
          <cell r="AH590" t="str">
            <v>МО - Администрация города Ханты-Мансийска</v>
          </cell>
          <cell r="AL590" t="str">
            <v>ИЖС ул. Чапаева, ул. Гагарина</v>
          </cell>
        </row>
        <row r="591">
          <cell r="B591">
            <v>546</v>
          </cell>
          <cell r="C591" t="str">
            <v>ранее существовавшая до 01.01.2019</v>
          </cell>
          <cell r="D591">
            <v>44900</v>
          </cell>
          <cell r="E591" t="str">
            <v>Чкалова 8</v>
          </cell>
          <cell r="F591" t="str">
            <v>в рамках проведения инвентаризации 2022 года
не установлен</v>
          </cell>
          <cell r="G591" t="str">
            <v>60.999949</v>
          </cell>
          <cell r="H591" t="str">
            <v>69.043917</v>
          </cell>
          <cell r="I591" t="str">
            <v>в рамках инвентаризации 2022 года
не определена</v>
          </cell>
          <cell r="J591" t="str">
            <v>открытый</v>
          </cell>
          <cell r="K591" t="str">
            <v>бетонная плита</v>
          </cell>
          <cell r="L591">
            <v>12</v>
          </cell>
          <cell r="M591" t="str">
            <v>есть</v>
          </cell>
          <cell r="N591" t="str">
            <v>есть</v>
          </cell>
          <cell r="O591">
            <v>1</v>
          </cell>
          <cell r="P591">
            <v>1.1000000000000001</v>
          </cell>
          <cell r="Q591" t="str">
            <v>пластик</v>
          </cell>
          <cell r="U591">
            <v>1</v>
          </cell>
          <cell r="V591">
            <v>4</v>
          </cell>
          <cell r="W591" t="str">
            <v>отсек</v>
          </cell>
          <cell r="AA591" t="str">
            <v>-</v>
          </cell>
          <cell r="AB591" t="str">
            <v>-</v>
          </cell>
          <cell r="AC591" t="str">
            <v>-</v>
          </cell>
          <cell r="AD591" t="str">
            <v>-</v>
          </cell>
          <cell r="AH591" t="str">
            <v>МО - Администрация города Ханты-Мансийска</v>
          </cell>
          <cell r="AL591" t="str">
            <v xml:space="preserve"> ИЖС ул. Чкалова 3а,1,2,4,5,6,7,8</v>
          </cell>
        </row>
        <row r="592">
          <cell r="B592">
            <v>547</v>
          </cell>
          <cell r="C592" t="str">
            <v>ранее существовавшая до 01.01.2019</v>
          </cell>
          <cell r="D592">
            <v>44900</v>
          </cell>
          <cell r="E592" t="str">
            <v>Чкалова 38</v>
          </cell>
          <cell r="F592" t="str">
            <v>в рамках проведения инвентаризации 2022 года
не установлен</v>
          </cell>
          <cell r="G592" t="str">
            <v>60.999888</v>
          </cell>
          <cell r="H592" t="str">
            <v>69.044095</v>
          </cell>
          <cell r="I592" t="str">
            <v>в рамках инвентаризации 2022 года
не определена</v>
          </cell>
          <cell r="J592" t="str">
            <v>открытый</v>
          </cell>
          <cell r="K592" t="str">
            <v>бетонная плита</v>
          </cell>
          <cell r="L592">
            <v>12</v>
          </cell>
          <cell r="M592" t="str">
            <v>есть</v>
          </cell>
          <cell r="N592" t="str">
            <v>есть</v>
          </cell>
          <cell r="O592">
            <v>1</v>
          </cell>
          <cell r="P592">
            <v>1</v>
          </cell>
          <cell r="Q592" t="str">
            <v>пластик</v>
          </cell>
          <cell r="U592">
            <v>1</v>
          </cell>
          <cell r="V592">
            <v>4</v>
          </cell>
          <cell r="W592" t="str">
            <v>отсек</v>
          </cell>
          <cell r="AA592" t="str">
            <v>-</v>
          </cell>
          <cell r="AB592" t="str">
            <v>-</v>
          </cell>
          <cell r="AC592" t="str">
            <v>-</v>
          </cell>
          <cell r="AD592" t="str">
            <v>-</v>
          </cell>
          <cell r="AH592" t="str">
            <v>МО - Администрация города Ханты-Мансийска</v>
          </cell>
          <cell r="AL592" t="str">
            <v>ИЖС ул. Чкалова</v>
          </cell>
        </row>
        <row r="593">
          <cell r="B593">
            <v>548</v>
          </cell>
          <cell r="C593" t="str">
            <v>ранее существовавшая до 01.01.2019</v>
          </cell>
          <cell r="D593">
            <v>44900</v>
          </cell>
          <cell r="E593" t="str">
            <v>Школьная 24</v>
          </cell>
          <cell r="F593" t="str">
            <v>в рамках проведения инвентаризации 2022 года
не установлен</v>
          </cell>
          <cell r="G593" t="str">
            <v>60.983012</v>
          </cell>
          <cell r="H593" t="str">
            <v>69.055815</v>
          </cell>
          <cell r="I593" t="str">
            <v>в рамках инвентаризации 2022 года
не определена</v>
          </cell>
          <cell r="J593" t="str">
            <v>открытый</v>
          </cell>
          <cell r="K593" t="str">
            <v>бетонная плита</v>
          </cell>
          <cell r="L593">
            <v>12</v>
          </cell>
          <cell r="M593" t="str">
            <v>есть</v>
          </cell>
          <cell r="N593" t="str">
            <v>есть</v>
          </cell>
          <cell r="O593">
            <v>1</v>
          </cell>
          <cell r="P593">
            <v>1.1000000000000001</v>
          </cell>
          <cell r="Q593" t="str">
            <v>пластик</v>
          </cell>
          <cell r="U593">
            <v>1</v>
          </cell>
          <cell r="V593">
            <v>4</v>
          </cell>
          <cell r="W593" t="str">
            <v>отсек</v>
          </cell>
          <cell r="AA593" t="str">
            <v>-</v>
          </cell>
          <cell r="AB593" t="str">
            <v>-</v>
          </cell>
          <cell r="AC593" t="str">
            <v>-</v>
          </cell>
          <cell r="AD593" t="str">
            <v>-</v>
          </cell>
          <cell r="AH593" t="str">
            <v>МО - Администрация города Ханты-Мансийска</v>
          </cell>
          <cell r="AL593" t="str">
            <v>ИЖС ул. Школьная 24,22,20,18</v>
          </cell>
        </row>
        <row r="594">
          <cell r="B594">
            <v>549</v>
          </cell>
          <cell r="C594" t="str">
            <v>ранее существовавшая до 01.01.2019</v>
          </cell>
          <cell r="D594">
            <v>44900</v>
          </cell>
          <cell r="E594" t="str">
            <v>Энтузиастов 13</v>
          </cell>
          <cell r="F594" t="str">
            <v>в рамках проведения инвентаризации 2022 года
не установлен</v>
          </cell>
          <cell r="G594" t="str">
            <v>61.012737</v>
          </cell>
          <cell r="H594" t="str">
            <v>69.039226</v>
          </cell>
          <cell r="I594" t="str">
            <v>в рамках инвентаризации 2022 года
не определена</v>
          </cell>
          <cell r="J594" t="str">
            <v>открытый</v>
          </cell>
          <cell r="K594" t="str">
            <v>плитка</v>
          </cell>
          <cell r="L594">
            <v>6</v>
          </cell>
          <cell r="M594" t="str">
            <v>отсутствует</v>
          </cell>
          <cell r="N594" t="str">
            <v>отсутствует</v>
          </cell>
          <cell r="O594">
            <v>2</v>
          </cell>
          <cell r="P594">
            <v>1.1000000000000001</v>
          </cell>
          <cell r="Q594" t="str">
            <v>пластик</v>
          </cell>
          <cell r="U594" t="str">
            <v>-</v>
          </cell>
          <cell r="V594" t="str">
            <v>-</v>
          </cell>
          <cell r="W594" t="str">
            <v>-</v>
          </cell>
          <cell r="AA594" t="str">
            <v>бумажные отходы</v>
          </cell>
          <cell r="AB594">
            <v>1</v>
          </cell>
          <cell r="AC594">
            <v>0.75</v>
          </cell>
          <cell r="AD594" t="str">
            <v>контейнер ООО "Экобаланс"</v>
          </cell>
          <cell r="AH594" t="str">
            <v>МО - Администрация города Ханты-Мансийска</v>
          </cell>
          <cell r="AL594" t="str">
            <v>ИЖС ул. Энтузиастов</v>
          </cell>
        </row>
        <row r="595">
          <cell r="B595">
            <v>550</v>
          </cell>
          <cell r="C595" t="str">
            <v>ранее существовавшая до 01.01.2019</v>
          </cell>
          <cell r="D595">
            <v>44900</v>
          </cell>
          <cell r="E595" t="str">
            <v xml:space="preserve">3й км а/д Шапша </v>
          </cell>
          <cell r="F595" t="str">
            <v>в рамках проведения инвентаризации 2022 года
не установлен</v>
          </cell>
          <cell r="G595" t="str">
            <v>61.032875</v>
          </cell>
          <cell r="H595" t="str">
            <v>69.153242</v>
          </cell>
          <cell r="I595" t="str">
            <v>в рамках инвентаризации 2022 года
не определена</v>
          </cell>
          <cell r="J595" t="str">
            <v>открытый</v>
          </cell>
          <cell r="K595" t="str">
            <v>бетонная плита</v>
          </cell>
          <cell r="L595">
            <v>8</v>
          </cell>
          <cell r="M595" t="str">
            <v>отсутствует</v>
          </cell>
          <cell r="N595" t="str">
            <v>отсутствует</v>
          </cell>
          <cell r="O595">
            <v>3</v>
          </cell>
          <cell r="P595">
            <v>1.1000000000000001</v>
          </cell>
          <cell r="Q595" t="str">
            <v>пластик</v>
          </cell>
          <cell r="U595" t="str">
            <v>-</v>
          </cell>
          <cell r="V595" t="str">
            <v>-</v>
          </cell>
          <cell r="W595" t="str">
            <v>-</v>
          </cell>
          <cell r="AA595" t="str">
            <v>-</v>
          </cell>
          <cell r="AB595" t="str">
            <v>-</v>
          </cell>
          <cell r="AC595" t="str">
            <v>-</v>
          </cell>
          <cell r="AD595" t="str">
            <v>-</v>
          </cell>
          <cell r="AH595" t="str">
            <v>МО - Администрация города Ханты-Мансийска</v>
          </cell>
          <cell r="AL595" t="str">
            <v xml:space="preserve"> СОТ, СНТ</v>
          </cell>
        </row>
        <row r="596">
          <cell r="B596">
            <v>551</v>
          </cell>
          <cell r="C596" t="str">
            <v>ранее существовавшая до 01.01.2019</v>
          </cell>
          <cell r="D596">
            <v>44900</v>
          </cell>
          <cell r="E596" t="str">
            <v>60 лет Победы 17</v>
          </cell>
          <cell r="F596" t="str">
            <v>в рамках проведения инвентаризации 2022 года
не установлен</v>
          </cell>
          <cell r="G596" t="str">
            <v>61.032875</v>
          </cell>
          <cell r="H596" t="str">
            <v>69.153242</v>
          </cell>
          <cell r="I596" t="str">
            <v>в рамках инвентаризации 2022 года
не определена</v>
          </cell>
          <cell r="J596" t="str">
            <v>открытый</v>
          </cell>
          <cell r="K596" t="str">
            <v>бетонная плита</v>
          </cell>
          <cell r="L596">
            <v>12</v>
          </cell>
          <cell r="M596" t="str">
            <v>есть</v>
          </cell>
          <cell r="N596" t="str">
            <v>есть</v>
          </cell>
          <cell r="O596">
            <v>3</v>
          </cell>
          <cell r="P596">
            <v>1.1000000000000001</v>
          </cell>
          <cell r="Q596" t="str">
            <v>пластик</v>
          </cell>
          <cell r="U596">
            <v>1</v>
          </cell>
          <cell r="V596">
            <v>4</v>
          </cell>
          <cell r="W596" t="str">
            <v>отсек</v>
          </cell>
          <cell r="AA596" t="str">
            <v>-</v>
          </cell>
          <cell r="AB596" t="str">
            <v>-</v>
          </cell>
          <cell r="AC596" t="str">
            <v>-</v>
          </cell>
          <cell r="AD596" t="str">
            <v>-</v>
          </cell>
          <cell r="AH596" t="str">
            <v>МО - Администрация города Ханты-Мансийска</v>
          </cell>
          <cell r="AL596" t="str">
            <v>ИЖС ул. 60 лет Победы , ул. Урожайная</v>
          </cell>
        </row>
        <row r="597">
          <cell r="B597">
            <v>552</v>
          </cell>
          <cell r="C597" t="str">
            <v>ранее существовавшая до 01.01.2019</v>
          </cell>
          <cell r="D597">
            <v>44900</v>
          </cell>
          <cell r="E597" t="str">
            <v>8 марта 14</v>
          </cell>
          <cell r="F597" t="str">
            <v>в рамках проведения инвентаризации 2022 года
не установлен</v>
          </cell>
          <cell r="G597" t="str">
            <v>61.009248</v>
          </cell>
          <cell r="H597" t="str">
            <v>69.014954</v>
          </cell>
          <cell r="I597" t="str">
            <v>в рамках инвентаризации 2022 года
не определена</v>
          </cell>
          <cell r="J597" t="str">
            <v>открытый</v>
          </cell>
          <cell r="K597" t="str">
            <v>бетонная плита</v>
          </cell>
          <cell r="L597">
            <v>12</v>
          </cell>
          <cell r="M597" t="str">
            <v>есть</v>
          </cell>
          <cell r="N597" t="str">
            <v>есть</v>
          </cell>
          <cell r="O597">
            <v>1</v>
          </cell>
          <cell r="P597">
            <v>1.1000000000000001</v>
          </cell>
          <cell r="Q597" t="str">
            <v>пластик</v>
          </cell>
          <cell r="U597">
            <v>1</v>
          </cell>
          <cell r="V597">
            <v>4</v>
          </cell>
          <cell r="W597" t="str">
            <v>отсек</v>
          </cell>
          <cell r="AA597" t="str">
            <v>-</v>
          </cell>
          <cell r="AB597" t="str">
            <v>-</v>
          </cell>
          <cell r="AC597" t="str">
            <v>-</v>
          </cell>
          <cell r="AD597" t="str">
            <v>-</v>
          </cell>
          <cell r="AH597" t="str">
            <v>МО - Администрация города Ханты-Мансийска</v>
          </cell>
          <cell r="AL597" t="str">
            <v>ИЖС  ул. 8 Марта</v>
          </cell>
        </row>
        <row r="598">
          <cell r="B598">
            <v>553</v>
          </cell>
          <cell r="C598" t="str">
            <v>ранее существовавшая до 01.01.2019</v>
          </cell>
          <cell r="D598">
            <v>44900</v>
          </cell>
          <cell r="E598" t="str">
            <v xml:space="preserve">Большая Логовая 5 </v>
          </cell>
          <cell r="F598" t="str">
            <v>в рамках проведения инвентаризации 2022 года
не установлен</v>
          </cell>
          <cell r="G598" t="str">
            <v>61.003247</v>
          </cell>
          <cell r="H598" t="str">
            <v>69.006688</v>
          </cell>
          <cell r="I598" t="str">
            <v>в рамках инвентаризации 2022 года
не определена</v>
          </cell>
          <cell r="J598" t="str">
            <v>открытый</v>
          </cell>
          <cell r="K598" t="str">
            <v>бетонная плита</v>
          </cell>
          <cell r="L598">
            <v>6</v>
          </cell>
          <cell r="M598" t="str">
            <v>есть</v>
          </cell>
          <cell r="N598" t="str">
            <v>есть</v>
          </cell>
          <cell r="O598">
            <v>2</v>
          </cell>
          <cell r="P598">
            <v>1.1000000000000001</v>
          </cell>
          <cell r="Q598" t="str">
            <v>пластик</v>
          </cell>
          <cell r="U598">
            <v>1</v>
          </cell>
          <cell r="V598">
            <v>4</v>
          </cell>
          <cell r="W598" t="str">
            <v>отсек</v>
          </cell>
          <cell r="AA598" t="str">
            <v>-</v>
          </cell>
          <cell r="AB598" t="str">
            <v>-</v>
          </cell>
          <cell r="AC598" t="str">
            <v>-</v>
          </cell>
          <cell r="AD598" t="str">
            <v>-</v>
          </cell>
          <cell r="AH598" t="str">
            <v>МО - Администрация города Ханты-Мансийска</v>
          </cell>
          <cell r="AL598" t="str">
            <v>ИЖС  ул.  Большая Логовая</v>
          </cell>
        </row>
        <row r="599">
          <cell r="B599">
            <v>554</v>
          </cell>
          <cell r="C599" t="str">
            <v>ранее существовавшая до 01.01.2019</v>
          </cell>
          <cell r="D599">
            <v>44918</v>
          </cell>
          <cell r="E599" t="str">
            <v>Бориса Лосева 2</v>
          </cell>
          <cell r="F599" t="str">
            <v>в рамках проведения инвентаризации 2022 года
не установлен</v>
          </cell>
          <cell r="G599" t="str">
            <v xml:space="preserve">60.966557 </v>
          </cell>
          <cell r="H599" t="str">
            <v>69.030784</v>
          </cell>
          <cell r="I599" t="str">
            <v>в рамках инвентаризации 2022 года
не определена</v>
          </cell>
          <cell r="J599" t="str">
            <v>открытый</v>
          </cell>
          <cell r="K599" t="str">
            <v>бетонная плита</v>
          </cell>
          <cell r="L599">
            <v>12</v>
          </cell>
          <cell r="M599" t="str">
            <v>есть</v>
          </cell>
          <cell r="N599" t="str">
            <v>есть</v>
          </cell>
          <cell r="O599">
            <v>2</v>
          </cell>
          <cell r="P599">
            <v>1.1000000000000001</v>
          </cell>
          <cell r="Q599" t="str">
            <v>пластик</v>
          </cell>
          <cell r="U599">
            <v>1</v>
          </cell>
          <cell r="V599">
            <v>4</v>
          </cell>
          <cell r="W599" t="str">
            <v>отсек</v>
          </cell>
          <cell r="AA599" t="str">
            <v>-</v>
          </cell>
          <cell r="AB599" t="str">
            <v>-</v>
          </cell>
          <cell r="AC599" t="str">
            <v>-</v>
          </cell>
          <cell r="AD599" t="str">
            <v>-</v>
          </cell>
          <cell r="AH599" t="str">
            <v>МО - Администрация города Ханты-Мансийска</v>
          </cell>
          <cell r="AL599" t="str">
            <v>ИЖС ул. Бориса Лосева 1-18</v>
          </cell>
        </row>
        <row r="600">
          <cell r="B600">
            <v>555</v>
          </cell>
          <cell r="C600" t="str">
            <v>ранее существовавшая до 01.01.2019</v>
          </cell>
          <cell r="D600">
            <v>44900</v>
          </cell>
          <cell r="E600" t="str">
            <v>пер. Геофизиков 13</v>
          </cell>
          <cell r="F600" t="str">
            <v>в рамках проведения инвентаризации 2022 года
не установлен</v>
          </cell>
          <cell r="G600" t="str">
            <v>61.018947</v>
          </cell>
          <cell r="H600" t="str">
            <v>69.102448</v>
          </cell>
          <cell r="I600" t="str">
            <v>в рамках инвентаризации 2022 года
не определена</v>
          </cell>
          <cell r="J600" t="str">
            <v>открытый</v>
          </cell>
          <cell r="K600" t="str">
            <v>бетонная плита</v>
          </cell>
          <cell r="L600">
            <v>4</v>
          </cell>
          <cell r="M600" t="str">
            <v>есть</v>
          </cell>
          <cell r="N600" t="str">
            <v>есть</v>
          </cell>
          <cell r="O600">
            <v>2</v>
          </cell>
          <cell r="P600">
            <v>1.1000000000000001</v>
          </cell>
          <cell r="Q600" t="str">
            <v>пластик</v>
          </cell>
          <cell r="U600">
            <v>1</v>
          </cell>
          <cell r="V600">
            <v>4</v>
          </cell>
          <cell r="W600" t="str">
            <v>отсек</v>
          </cell>
          <cell r="AA600" t="str">
            <v>-</v>
          </cell>
          <cell r="AB600" t="str">
            <v>-</v>
          </cell>
          <cell r="AC600" t="str">
            <v>-</v>
          </cell>
          <cell r="AD600" t="str">
            <v>-</v>
          </cell>
          <cell r="AH600" t="str">
            <v>МО - Администрация города Ханты-Мансийска</v>
          </cell>
          <cell r="AL600" t="str">
            <v xml:space="preserve"> ИЖС  ул. Геофизиков</v>
          </cell>
        </row>
        <row r="601">
          <cell r="B601">
            <v>556</v>
          </cell>
          <cell r="C601" t="str">
            <v>ранее существовавшая до 01.01.2019</v>
          </cell>
          <cell r="D601">
            <v>44900</v>
          </cell>
          <cell r="E601" t="str">
            <v>Горького 1</v>
          </cell>
          <cell r="F601" t="str">
            <v>в рамках проведения инвентаризации 2022 года
не установлен</v>
          </cell>
          <cell r="G601" t="str">
            <v>60.971566</v>
          </cell>
          <cell r="H601" t="str">
            <v>69.043563</v>
          </cell>
          <cell r="I601" t="str">
            <v>в рамках инвентаризации 2022 года
не определена</v>
          </cell>
          <cell r="J601" t="str">
            <v>открытый</v>
          </cell>
          <cell r="K601" t="str">
            <v>бетонная плита</v>
          </cell>
          <cell r="L601">
            <v>4</v>
          </cell>
          <cell r="M601" t="str">
            <v>отсутствует</v>
          </cell>
          <cell r="N601" t="str">
            <v>отсутствует</v>
          </cell>
          <cell r="O601">
            <v>2</v>
          </cell>
          <cell r="P601">
            <v>1.1000000000000001</v>
          </cell>
          <cell r="Q601" t="str">
            <v>пластик</v>
          </cell>
          <cell r="U601" t="str">
            <v>-</v>
          </cell>
          <cell r="V601" t="str">
            <v>-</v>
          </cell>
          <cell r="W601" t="str">
            <v>-</v>
          </cell>
          <cell r="AA601" t="str">
            <v>-</v>
          </cell>
          <cell r="AB601" t="str">
            <v>-</v>
          </cell>
          <cell r="AC601" t="str">
            <v>-</v>
          </cell>
          <cell r="AD601" t="str">
            <v>-</v>
          </cell>
          <cell r="AH601" t="str">
            <v>МО - Администрация города Ханты-Мансийска</v>
          </cell>
          <cell r="AL601" t="str">
            <v>ИЖС  ул. Горького</v>
          </cell>
        </row>
        <row r="602">
          <cell r="B602">
            <v>557</v>
          </cell>
          <cell r="C602" t="str">
            <v>ранее существовавшая до 01.01.2019</v>
          </cell>
          <cell r="D602">
            <v>44900</v>
          </cell>
          <cell r="E602" t="str">
            <v>Горького 37а</v>
          </cell>
          <cell r="F602" t="str">
            <v>в рамках проведения инвентаризации 2022 года
не установлен</v>
          </cell>
          <cell r="G602" t="str">
            <v>60.997438</v>
          </cell>
          <cell r="H602" t="str">
            <v>68.993446</v>
          </cell>
          <cell r="I602" t="str">
            <v>в рамках инвентаризации 2022 года
не определена</v>
          </cell>
          <cell r="J602" t="str">
            <v>открытый</v>
          </cell>
          <cell r="K602" t="str">
            <v>бетонная плита</v>
          </cell>
          <cell r="L602">
            <v>6</v>
          </cell>
          <cell r="M602" t="str">
            <v>отсутствует</v>
          </cell>
          <cell r="N602" t="str">
            <v>отсутствует</v>
          </cell>
          <cell r="O602">
            <v>2</v>
          </cell>
          <cell r="P602">
            <v>1.1000000000000001</v>
          </cell>
          <cell r="Q602" t="str">
            <v>пластик</v>
          </cell>
          <cell r="U602" t="str">
            <v>-</v>
          </cell>
          <cell r="V602" t="str">
            <v>-</v>
          </cell>
          <cell r="W602" t="str">
            <v>-</v>
          </cell>
          <cell r="AA602" t="str">
            <v>-</v>
          </cell>
          <cell r="AB602" t="str">
            <v>-</v>
          </cell>
          <cell r="AC602" t="str">
            <v>-</v>
          </cell>
          <cell r="AD602" t="str">
            <v>-</v>
          </cell>
          <cell r="AH602" t="str">
            <v>МО - Администрация города Ханты-Мансийска</v>
          </cell>
          <cell r="AL602" t="str">
            <v>ИЖС  ул. Горького 37-а , 35, 36</v>
          </cell>
        </row>
        <row r="603">
          <cell r="B603">
            <v>558</v>
          </cell>
          <cell r="C603" t="str">
            <v>ранее существовавшая до 01.01.2019</v>
          </cell>
          <cell r="D603">
            <v>44900</v>
          </cell>
          <cell r="E603" t="str">
            <v>Еловая 1</v>
          </cell>
          <cell r="F603" t="str">
            <v>в рамках проведения инвентаризации 2022 года
не установлен</v>
          </cell>
          <cell r="G603" t="str">
            <v>61.025369</v>
          </cell>
          <cell r="H603" t="str">
            <v>69.153067</v>
          </cell>
          <cell r="I603" t="str">
            <v>в рамках инвентаризации 2022 года
не определена</v>
          </cell>
          <cell r="J603" t="str">
            <v>открытый</v>
          </cell>
          <cell r="K603" t="str">
            <v>грунт</v>
          </cell>
          <cell r="L603">
            <v>4</v>
          </cell>
          <cell r="M603" t="str">
            <v>отсутствует</v>
          </cell>
          <cell r="N603" t="str">
            <v>отсутствует</v>
          </cell>
          <cell r="O603">
            <v>1</v>
          </cell>
          <cell r="P603">
            <v>1.1000000000000001</v>
          </cell>
          <cell r="Q603" t="str">
            <v>пластик</v>
          </cell>
          <cell r="U603" t="str">
            <v>-</v>
          </cell>
          <cell r="V603" t="str">
            <v>-</v>
          </cell>
          <cell r="W603" t="str">
            <v>-</v>
          </cell>
          <cell r="AA603" t="str">
            <v>-</v>
          </cell>
          <cell r="AB603" t="str">
            <v>-</v>
          </cell>
          <cell r="AC603" t="str">
            <v>-</v>
          </cell>
          <cell r="AD603" t="str">
            <v>-</v>
          </cell>
          <cell r="AH603" t="str">
            <v>МО - Администрация города Ханты-Мансийска</v>
          </cell>
          <cell r="AL603" t="str">
            <v xml:space="preserve"> ИЖС  ул. Еловая</v>
          </cell>
        </row>
        <row r="604">
          <cell r="B604">
            <v>559</v>
          </cell>
          <cell r="C604">
            <v>44862</v>
          </cell>
          <cell r="D604">
            <v>44900</v>
          </cell>
          <cell r="E604" t="str">
            <v>Елены Сагандуковой 18</v>
          </cell>
          <cell r="F604" t="str">
            <v>в рамках проведения инвентаризации 2022 года
не установлен</v>
          </cell>
          <cell r="G604" t="str">
            <v>61.00888</v>
          </cell>
          <cell r="H604" t="str">
            <v>69.00228</v>
          </cell>
          <cell r="I604" t="str">
            <v>в рамках инвентаризации 2022 года
не определена</v>
          </cell>
          <cell r="J604" t="str">
            <v>открытый</v>
          </cell>
          <cell r="K604" t="str">
            <v>плитка</v>
          </cell>
          <cell r="L604">
            <v>16</v>
          </cell>
          <cell r="M604" t="str">
            <v>отсутствует</v>
          </cell>
          <cell r="N604" t="str">
            <v>есть</v>
          </cell>
          <cell r="O604">
            <v>5</v>
          </cell>
          <cell r="P604">
            <v>0.75</v>
          </cell>
          <cell r="Q604" t="str">
            <v>металл</v>
          </cell>
          <cell r="U604" t="str">
            <v>-</v>
          </cell>
          <cell r="V604" t="str">
            <v>-</v>
          </cell>
          <cell r="W604" t="str">
            <v>-</v>
          </cell>
          <cell r="AA604" t="str">
            <v>пластик</v>
          </cell>
          <cell r="AB604">
            <v>1</v>
          </cell>
          <cell r="AC604">
            <v>1</v>
          </cell>
          <cell r="AD604" t="str">
            <v>металлическая сетка АО "РЭС-Сервис"</v>
          </cell>
          <cell r="AH604" t="str">
            <v>СП МКД</v>
          </cell>
          <cell r="AL604" t="str">
            <v>МКД ул. Елены Сагандуковой 18</v>
          </cell>
        </row>
        <row r="605">
          <cell r="B605">
            <v>559</v>
          </cell>
          <cell r="C605"/>
          <cell r="D605">
            <v>44900</v>
          </cell>
          <cell r="E605"/>
          <cell r="F605" t="str">
            <v>в рамках проведения инвентаризации 2022 года
не установлен</v>
          </cell>
          <cell r="G605"/>
          <cell r="H605"/>
          <cell r="I605" t="str">
            <v>в рамках инвентаризации 2022 года
не определена</v>
          </cell>
          <cell r="J605"/>
          <cell r="K605"/>
          <cell r="L605"/>
          <cell r="M605"/>
          <cell r="N605"/>
          <cell r="O605"/>
          <cell r="P605"/>
          <cell r="Q605"/>
          <cell r="U605"/>
          <cell r="V605"/>
          <cell r="W605"/>
          <cell r="AA605" t="str">
            <v>бумажные отходы</v>
          </cell>
          <cell r="AB605">
            <v>1</v>
          </cell>
          <cell r="AC605">
            <v>0.75</v>
          </cell>
          <cell r="AD605" t="str">
            <v>контейнер ООО "Экобаланс"</v>
          </cell>
          <cell r="AH605"/>
          <cell r="AL605"/>
        </row>
        <row r="606">
          <cell r="B606">
            <v>560</v>
          </cell>
          <cell r="C606" t="str">
            <v>ранее существовавшая до 01.01.2019</v>
          </cell>
          <cell r="D606">
            <v>44900</v>
          </cell>
          <cell r="E606" t="str">
            <v>Затонская 7а</v>
          </cell>
          <cell r="F606" t="str">
            <v>в рамках проведения инвентаризации 2022 года
не установлен</v>
          </cell>
          <cell r="G606" t="str">
            <v>60.99702</v>
          </cell>
          <cell r="H606" t="str">
            <v xml:space="preserve"> 68.99275</v>
          </cell>
          <cell r="I606" t="str">
            <v>в рамках инвентаризации 2022 года
не определена</v>
          </cell>
          <cell r="J606" t="str">
            <v>открытый</v>
          </cell>
          <cell r="K606" t="str">
            <v>бетонная плита</v>
          </cell>
          <cell r="L606">
            <v>10</v>
          </cell>
          <cell r="M606" t="str">
            <v>есть</v>
          </cell>
          <cell r="N606" t="str">
            <v>есть</v>
          </cell>
          <cell r="O606">
            <v>1</v>
          </cell>
          <cell r="P606">
            <v>1.1000000000000001</v>
          </cell>
          <cell r="Q606" t="str">
            <v>пластик</v>
          </cell>
          <cell r="U606">
            <v>1</v>
          </cell>
          <cell r="V606">
            <v>4</v>
          </cell>
          <cell r="W606" t="str">
            <v>отсек</v>
          </cell>
          <cell r="AA606" t="str">
            <v>-</v>
          </cell>
          <cell r="AB606" t="str">
            <v>-</v>
          </cell>
          <cell r="AC606" t="str">
            <v>-</v>
          </cell>
          <cell r="AD606" t="str">
            <v>-</v>
          </cell>
          <cell r="AH606" t="str">
            <v>МО - Администрация города Ханты-Мансийска</v>
          </cell>
          <cell r="AL606" t="str">
            <v>ИЖС ул. Затонская</v>
          </cell>
        </row>
        <row r="607">
          <cell r="B607">
            <v>561</v>
          </cell>
          <cell r="C607" t="str">
            <v>ранее существовавшая до 01.01.2019</v>
          </cell>
          <cell r="D607">
            <v>44900</v>
          </cell>
          <cell r="E607" t="str">
            <v xml:space="preserve">Землеустроителей 6 </v>
          </cell>
          <cell r="F607" t="str">
            <v>в рамках проведения инвентаризации 2022 года
не установлен</v>
          </cell>
          <cell r="G607" t="str">
            <v>61.037926</v>
          </cell>
          <cell r="H607" t="str">
            <v>69.071440</v>
          </cell>
          <cell r="I607" t="str">
            <v>в рамках инвентаризации 2022 года
не определена</v>
          </cell>
          <cell r="J607" t="str">
            <v>открытый</v>
          </cell>
          <cell r="K607" t="str">
            <v>бетонная плита</v>
          </cell>
          <cell r="L607">
            <v>6</v>
          </cell>
          <cell r="M607" t="str">
            <v>есть</v>
          </cell>
          <cell r="N607" t="str">
            <v>есть</v>
          </cell>
          <cell r="O607">
            <v>1</v>
          </cell>
          <cell r="P607">
            <v>1.1000000000000001</v>
          </cell>
          <cell r="Q607" t="str">
            <v>пластик</v>
          </cell>
          <cell r="U607">
            <v>1</v>
          </cell>
          <cell r="V607">
            <v>4</v>
          </cell>
          <cell r="W607" t="str">
            <v>отсек</v>
          </cell>
          <cell r="AA607" t="str">
            <v>-</v>
          </cell>
          <cell r="AB607" t="str">
            <v>-</v>
          </cell>
          <cell r="AC607" t="str">
            <v>-</v>
          </cell>
          <cell r="AD607" t="str">
            <v>-</v>
          </cell>
          <cell r="AH607" t="str">
            <v>МО - Администрация города Ханты-Мансийска</v>
          </cell>
          <cell r="AL607" t="str">
            <v>МКД ул. Землеустроителей 6-14</v>
          </cell>
        </row>
        <row r="608">
          <cell r="B608">
            <v>562</v>
          </cell>
          <cell r="C608" t="str">
            <v>00.10.2022</v>
          </cell>
          <cell r="D608">
            <v>44900</v>
          </cell>
          <cell r="E608" t="str">
            <v>Самаровская 2</v>
          </cell>
          <cell r="F608" t="str">
            <v>в рамках проведения инвентаризации 2022 года
не установлен</v>
          </cell>
          <cell r="G608" t="str">
            <v>60.96587</v>
          </cell>
          <cell r="H608" t="str">
            <v>69.01653</v>
          </cell>
          <cell r="I608" t="str">
            <v>в рамках инвентаризации 2022 года
не определена</v>
          </cell>
          <cell r="J608" t="str">
            <v>открытый</v>
          </cell>
          <cell r="K608" t="str">
            <v>асфальт</v>
          </cell>
          <cell r="L608">
            <v>6</v>
          </cell>
          <cell r="M608" t="str">
            <v>отсутствует</v>
          </cell>
          <cell r="N608" t="str">
            <v>отсутствует</v>
          </cell>
          <cell r="O608">
            <v>4</v>
          </cell>
          <cell r="P608">
            <v>3</v>
          </cell>
          <cell r="Q608" t="str">
            <v>пластик</v>
          </cell>
          <cell r="U608" t="str">
            <v>-</v>
          </cell>
          <cell r="V608" t="str">
            <v>-</v>
          </cell>
          <cell r="W608" t="str">
            <v>-</v>
          </cell>
          <cell r="AA608" t="str">
            <v>-</v>
          </cell>
          <cell r="AB608" t="str">
            <v>-</v>
          </cell>
          <cell r="AC608" t="str">
            <v>-</v>
          </cell>
          <cell r="AD608" t="str">
            <v>-</v>
          </cell>
          <cell r="AH608" t="str">
            <v>СП МКД</v>
          </cell>
          <cell r="AL608" t="str">
            <v>МКД ул. Самаровская 2</v>
          </cell>
        </row>
        <row r="609">
          <cell r="B609">
            <v>563</v>
          </cell>
          <cell r="C609" t="str">
            <v>ранее существовавшая до 01.01.2019</v>
          </cell>
          <cell r="D609">
            <v>44900</v>
          </cell>
          <cell r="E609" t="str">
            <v>Сельскохозяйственная 32</v>
          </cell>
          <cell r="F609" t="str">
            <v>в рамках проведения инвентаризации 2022 года
не установлен</v>
          </cell>
          <cell r="G609" t="str">
            <v>60.978801</v>
          </cell>
          <cell r="H609" t="str">
            <v>69.060139</v>
          </cell>
          <cell r="I609" t="str">
            <v>в рамках инвентаризации 2022 года
не определена</v>
          </cell>
          <cell r="J609" t="str">
            <v>открытый</v>
          </cell>
          <cell r="K609" t="str">
            <v>бетонная плита</v>
          </cell>
          <cell r="L609">
            <v>12</v>
          </cell>
          <cell r="M609" t="str">
            <v>есть</v>
          </cell>
          <cell r="N609" t="str">
            <v>есть</v>
          </cell>
          <cell r="O609">
            <v>3</v>
          </cell>
          <cell r="P609">
            <v>1.1000000000000001</v>
          </cell>
          <cell r="Q609" t="str">
            <v>пластик</v>
          </cell>
          <cell r="U609">
            <v>1</v>
          </cell>
          <cell r="V609">
            <v>4</v>
          </cell>
          <cell r="W609" t="str">
            <v>отсек</v>
          </cell>
          <cell r="AA609" t="str">
            <v>-</v>
          </cell>
          <cell r="AB609" t="str">
            <v>-</v>
          </cell>
          <cell r="AC609" t="str">
            <v>-</v>
          </cell>
          <cell r="AD609" t="str">
            <v>-</v>
          </cell>
          <cell r="AH609" t="str">
            <v>МО - Администрация города Ханты-Мансийска</v>
          </cell>
          <cell r="AL609" t="str">
            <v xml:space="preserve"> ИЖС ул. Сельскохозяйственная</v>
          </cell>
        </row>
        <row r="610">
          <cell r="B610">
            <v>564</v>
          </cell>
          <cell r="C610" t="str">
            <v>ранее существовавшая до 01.01.2019</v>
          </cell>
          <cell r="D610">
            <v>44900</v>
          </cell>
          <cell r="E610" t="str">
            <v xml:space="preserve">Луговая 62 </v>
          </cell>
          <cell r="F610" t="str">
            <v>в рамках проведения инвентаризации 2022 года
не установлен</v>
          </cell>
          <cell r="G610" t="str">
            <v>60.969319</v>
          </cell>
          <cell r="H610" t="str">
            <v>69.032113</v>
          </cell>
          <cell r="I610" t="str">
            <v>в рамках инвентаризации 2022 года
не определена</v>
          </cell>
          <cell r="J610" t="str">
            <v>открытый</v>
          </cell>
          <cell r="K610" t="str">
            <v>бетонная плита</v>
          </cell>
          <cell r="L610">
            <v>12</v>
          </cell>
          <cell r="M610" t="str">
            <v>есть</v>
          </cell>
          <cell r="N610" t="str">
            <v>есть</v>
          </cell>
          <cell r="O610">
            <v>1</v>
          </cell>
          <cell r="P610">
            <v>1.1000000000000001</v>
          </cell>
          <cell r="Q610" t="str">
            <v>пластик</v>
          </cell>
          <cell r="U610">
            <v>1</v>
          </cell>
          <cell r="V610">
            <v>4</v>
          </cell>
          <cell r="W610" t="str">
            <v>отсек</v>
          </cell>
          <cell r="AA610" t="str">
            <v>-</v>
          </cell>
          <cell r="AB610" t="str">
            <v>-</v>
          </cell>
          <cell r="AC610" t="str">
            <v>-</v>
          </cell>
          <cell r="AD610" t="str">
            <v>-</v>
          </cell>
          <cell r="AH610" t="str">
            <v>МО - Администрация города Ханты-Мансийска</v>
          </cell>
          <cell r="AL610" t="str">
            <v xml:space="preserve"> ИЖС ул. Луговая,62</v>
          </cell>
        </row>
        <row r="611">
          <cell r="B611">
            <v>565</v>
          </cell>
          <cell r="C611" t="str">
            <v>ранее существовавшая до 01.01.2019</v>
          </cell>
          <cell r="D611">
            <v>44900</v>
          </cell>
          <cell r="E611" t="str">
            <v>Малиновая 8</v>
          </cell>
          <cell r="F611" t="str">
            <v>в рамках проведения инвентаризации 2022 года
не установлен</v>
          </cell>
          <cell r="G611" t="str">
            <v>61.041799</v>
          </cell>
          <cell r="H611" t="str">
            <v>69.072813</v>
          </cell>
          <cell r="I611" t="str">
            <v>в рамках инвентаризации 2022 года
не определена</v>
          </cell>
          <cell r="J611" t="str">
            <v>открытый</v>
          </cell>
          <cell r="K611" t="str">
            <v>бетонная плита</v>
          </cell>
          <cell r="L611">
            <v>6</v>
          </cell>
          <cell r="M611" t="str">
            <v>есть</v>
          </cell>
          <cell r="N611" t="str">
            <v>есть</v>
          </cell>
          <cell r="O611">
            <v>2</v>
          </cell>
          <cell r="P611">
            <v>1.1000000000000001</v>
          </cell>
          <cell r="Q611" t="str">
            <v>пластик</v>
          </cell>
          <cell r="U611">
            <v>1</v>
          </cell>
          <cell r="V611">
            <v>8</v>
          </cell>
          <cell r="W611" t="str">
            <v>бункер-накопитель</v>
          </cell>
          <cell r="AA611" t="str">
            <v>-</v>
          </cell>
          <cell r="AB611" t="str">
            <v>-</v>
          </cell>
          <cell r="AC611" t="str">
            <v>-</v>
          </cell>
          <cell r="AD611" t="str">
            <v>-</v>
          </cell>
          <cell r="AH611" t="str">
            <v>МО - Администрация города Ханты-Мансийска</v>
          </cell>
          <cell r="AL611" t="str">
            <v xml:space="preserve">ИЖС ул. Малиновая 8,6,10; ул. Загорская 1-10; пер. Бобровский 1,3,5,7 </v>
          </cell>
        </row>
        <row r="612">
          <cell r="B612">
            <v>566</v>
          </cell>
          <cell r="C612" t="str">
            <v>ранее существовавшая до 01.01.2019</v>
          </cell>
          <cell r="D612">
            <v>44900</v>
          </cell>
          <cell r="E612" t="str">
            <v xml:space="preserve">пер. Надежды 21 </v>
          </cell>
          <cell r="F612" t="str">
            <v>в рамках проведения инвентаризации 2022 года
не установлен</v>
          </cell>
          <cell r="G612" t="str">
            <v xml:space="preserve">
61.013361 </v>
          </cell>
          <cell r="H612" t="str">
            <v>69.037061</v>
          </cell>
          <cell r="I612" t="str">
            <v>в рамках инвентаризации 2022 года
не определена</v>
          </cell>
          <cell r="J612" t="str">
            <v>открытый</v>
          </cell>
          <cell r="K612" t="str">
            <v>бетонная плита</v>
          </cell>
          <cell r="L612">
            <v>6</v>
          </cell>
          <cell r="M612" t="str">
            <v>есть</v>
          </cell>
          <cell r="N612" t="str">
            <v>есть</v>
          </cell>
          <cell r="O612">
            <v>1</v>
          </cell>
          <cell r="P612">
            <v>1.1000000000000001</v>
          </cell>
          <cell r="Q612" t="str">
            <v>пластик</v>
          </cell>
          <cell r="U612">
            <v>1</v>
          </cell>
          <cell r="V612">
            <v>4</v>
          </cell>
          <cell r="W612" t="str">
            <v>отсек</v>
          </cell>
          <cell r="AA612" t="str">
            <v>-</v>
          </cell>
          <cell r="AB612" t="str">
            <v>-</v>
          </cell>
          <cell r="AC612" t="str">
            <v>-</v>
          </cell>
          <cell r="AD612" t="str">
            <v>-</v>
          </cell>
          <cell r="AH612" t="str">
            <v>МО - Администрация города Ханты-Мансийска</v>
          </cell>
          <cell r="AL612" t="str">
            <v xml:space="preserve"> ИЖС пер. Надежды </v>
          </cell>
        </row>
        <row r="613">
          <cell r="B613">
            <v>567</v>
          </cell>
          <cell r="C613" t="str">
            <v>ранее существовавшая до 01.01.2019</v>
          </cell>
          <cell r="D613">
            <v>44900</v>
          </cell>
          <cell r="E613" t="str">
            <v xml:space="preserve">Озерный  18 </v>
          </cell>
          <cell r="F613" t="str">
            <v>в рамках проведения инвентаризации 2022 года
не установлен</v>
          </cell>
          <cell r="G613" t="str">
            <v>61.012362</v>
          </cell>
          <cell r="H613" t="str">
            <v>69.011880</v>
          </cell>
          <cell r="I613" t="str">
            <v>в рамках инвентаризации 2022 года
не определена</v>
          </cell>
          <cell r="J613" t="str">
            <v>открытый</v>
          </cell>
          <cell r="K613" t="str">
            <v>бетонная плита</v>
          </cell>
          <cell r="L613">
            <v>12</v>
          </cell>
          <cell r="M613" t="str">
            <v>есть</v>
          </cell>
          <cell r="N613" t="str">
            <v>есть</v>
          </cell>
          <cell r="O613">
            <v>2</v>
          </cell>
          <cell r="P613">
            <v>1.1000000000000001</v>
          </cell>
          <cell r="Q613" t="str">
            <v>пластик</v>
          </cell>
          <cell r="U613">
            <v>1</v>
          </cell>
          <cell r="V613">
            <v>4</v>
          </cell>
          <cell r="W613" t="str">
            <v>отсек</v>
          </cell>
          <cell r="AA613" t="str">
            <v>-</v>
          </cell>
          <cell r="AB613" t="str">
            <v>-</v>
          </cell>
          <cell r="AC613" t="str">
            <v>-</v>
          </cell>
          <cell r="AD613" t="str">
            <v>-</v>
          </cell>
          <cell r="AH613" t="str">
            <v>МО - Администрация города Ханты-Мансийска</v>
          </cell>
          <cell r="AL613" t="str">
            <v xml:space="preserve"> ИЖС пер. Озерный</v>
          </cell>
        </row>
        <row r="614">
          <cell r="B614">
            <v>568</v>
          </cell>
          <cell r="C614" t="str">
            <v>ранее существовавшая до 01.01.2019</v>
          </cell>
          <cell r="D614">
            <v>44900</v>
          </cell>
          <cell r="E614" t="str">
            <v>Первомайский 2</v>
          </cell>
          <cell r="F614" t="str">
            <v>в рамках проведения инвентаризации 2022 года
не установлен</v>
          </cell>
          <cell r="G614" t="str">
            <v>61.000816</v>
          </cell>
          <cell r="H614" t="str">
            <v>69.007992</v>
          </cell>
          <cell r="I614" t="str">
            <v>в рамках инвентаризации 2022 года
не определена</v>
          </cell>
          <cell r="J614" t="str">
            <v>открытый</v>
          </cell>
          <cell r="K614" t="str">
            <v>грунт</v>
          </cell>
          <cell r="L614">
            <v>6</v>
          </cell>
          <cell r="M614" t="str">
            <v>отсутствует</v>
          </cell>
          <cell r="N614" t="str">
            <v>отсутствует</v>
          </cell>
          <cell r="O614">
            <v>2</v>
          </cell>
          <cell r="P614">
            <v>1.1000000000000001</v>
          </cell>
          <cell r="Q614" t="str">
            <v>пластик</v>
          </cell>
          <cell r="U614" t="str">
            <v>-</v>
          </cell>
          <cell r="V614" t="str">
            <v>-</v>
          </cell>
          <cell r="W614" t="str">
            <v>-</v>
          </cell>
          <cell r="AA614" t="str">
            <v>-</v>
          </cell>
          <cell r="AB614" t="str">
            <v>-</v>
          </cell>
          <cell r="AC614" t="str">
            <v>-</v>
          </cell>
          <cell r="AD614" t="str">
            <v>-</v>
          </cell>
          <cell r="AH614" t="str">
            <v>МО - Администрация города Ханты-Мансийска</v>
          </cell>
          <cell r="AL614" t="str">
            <v xml:space="preserve"> ИЖС пер. Первомайский</v>
          </cell>
        </row>
        <row r="615">
          <cell r="B615">
            <v>569</v>
          </cell>
          <cell r="C615" t="str">
            <v>ранее существовавшая до 01.01.2019</v>
          </cell>
          <cell r="D615">
            <v>44900</v>
          </cell>
          <cell r="E615" t="str">
            <v>Рождественная 1</v>
          </cell>
          <cell r="F615" t="str">
            <v>в рамках проведения инвентаризации 2022 года
не установлен</v>
          </cell>
          <cell r="G615" t="str">
            <v>61.0391063</v>
          </cell>
          <cell r="H615" t="str">
            <v>69.067613</v>
          </cell>
          <cell r="I615" t="str">
            <v>в рамках инвентаризации 2022 года
не определена</v>
          </cell>
          <cell r="J615" t="str">
            <v>открытый</v>
          </cell>
          <cell r="K615" t="str">
            <v>бетонная плита</v>
          </cell>
          <cell r="L615">
            <v>4</v>
          </cell>
          <cell r="M615" t="str">
            <v>отсутствует</v>
          </cell>
          <cell r="N615" t="str">
            <v>отсутствует</v>
          </cell>
          <cell r="O615">
            <v>1</v>
          </cell>
          <cell r="P615">
            <v>1.1000000000000001</v>
          </cell>
          <cell r="Q615" t="str">
            <v>пластик</v>
          </cell>
          <cell r="U615" t="str">
            <v>-</v>
          </cell>
          <cell r="V615" t="str">
            <v>-</v>
          </cell>
          <cell r="W615" t="str">
            <v>-</v>
          </cell>
          <cell r="AA615" t="str">
            <v>-</v>
          </cell>
          <cell r="AB615" t="str">
            <v>-</v>
          </cell>
          <cell r="AC615" t="str">
            <v>-</v>
          </cell>
          <cell r="AD615" t="str">
            <v>-</v>
          </cell>
          <cell r="AH615" t="str">
            <v>МО - Администрация города Ханты-Мансийска</v>
          </cell>
          <cell r="AL615" t="str">
            <v xml:space="preserve"> ИЖС ул. Рождественная </v>
          </cell>
        </row>
        <row r="616">
          <cell r="B616">
            <v>570</v>
          </cell>
          <cell r="C616" t="str">
            <v>ранее существовавшая до 01.01.2019</v>
          </cell>
          <cell r="D616">
            <v>44900</v>
          </cell>
          <cell r="E616" t="str">
            <v>Сельскохозяйственная 15</v>
          </cell>
          <cell r="F616" t="str">
            <v>в рамках проведения инвентаризации 2022 года
не установлен</v>
          </cell>
          <cell r="G616" t="str">
            <v>61.043308</v>
          </cell>
          <cell r="H616" t="str">
            <v>69.071915</v>
          </cell>
          <cell r="I616" t="str">
            <v>в рамках инвентаризации 2022 года
не определена</v>
          </cell>
          <cell r="J616" t="str">
            <v>открытый</v>
          </cell>
          <cell r="K616" t="str">
            <v>бетонная плита</v>
          </cell>
          <cell r="L616">
            <v>12</v>
          </cell>
          <cell r="M616" t="str">
            <v>есть</v>
          </cell>
          <cell r="N616" t="str">
            <v>есть</v>
          </cell>
          <cell r="O616">
            <v>2</v>
          </cell>
          <cell r="P616">
            <v>1.1000000000000001</v>
          </cell>
          <cell r="Q616" t="str">
            <v>пластик</v>
          </cell>
          <cell r="U616">
            <v>1</v>
          </cell>
          <cell r="V616">
            <v>4</v>
          </cell>
          <cell r="W616" t="str">
            <v>отсек</v>
          </cell>
          <cell r="AA616" t="str">
            <v>-</v>
          </cell>
          <cell r="AB616" t="str">
            <v>-</v>
          </cell>
          <cell r="AC616" t="str">
            <v>-</v>
          </cell>
          <cell r="AD616" t="str">
            <v>-</v>
          </cell>
          <cell r="AH616" t="str">
            <v>МО - Администрация города Ханты-Мансийска</v>
          </cell>
          <cell r="AL616" t="str">
            <v xml:space="preserve">ИЖС ул. Сельскохозяйственная </v>
          </cell>
        </row>
        <row r="617">
          <cell r="B617">
            <v>571</v>
          </cell>
          <cell r="C617" t="str">
            <v>ранее существовавшая до 01.01.2019</v>
          </cell>
          <cell r="D617">
            <v>44900</v>
          </cell>
          <cell r="E617" t="str">
            <v xml:space="preserve">Полевая 28 </v>
          </cell>
          <cell r="F617" t="str">
            <v>в рамках проведения инвентаризации 2022 года
не установлен</v>
          </cell>
          <cell r="G617" t="str">
            <v>60.983754</v>
          </cell>
          <cell r="H617" t="str">
            <v>69.045508</v>
          </cell>
          <cell r="I617" t="str">
            <v>в рамках инвентаризации 2022 года
не определена</v>
          </cell>
          <cell r="J617" t="str">
            <v>открытый</v>
          </cell>
          <cell r="K617" t="str">
            <v>бетонная плита</v>
          </cell>
          <cell r="L617">
            <v>12</v>
          </cell>
          <cell r="M617" t="str">
            <v>есть</v>
          </cell>
          <cell r="N617" t="str">
            <v>есть</v>
          </cell>
          <cell r="O617">
            <v>2</v>
          </cell>
          <cell r="P617">
            <v>1.1000000000000001</v>
          </cell>
          <cell r="Q617" t="str">
            <v>пластик</v>
          </cell>
          <cell r="U617">
            <v>1</v>
          </cell>
          <cell r="V617">
            <v>4</v>
          </cell>
          <cell r="W617" t="str">
            <v>отсек</v>
          </cell>
          <cell r="AA617" t="str">
            <v>-</v>
          </cell>
          <cell r="AB617" t="str">
            <v>-</v>
          </cell>
          <cell r="AC617" t="str">
            <v>-</v>
          </cell>
          <cell r="AD617" t="str">
            <v>-</v>
          </cell>
          <cell r="AH617" t="str">
            <v>МО - Администрация города Ханты-Мансийска</v>
          </cell>
          <cell r="AL617" t="str">
            <v>ИЖС ул. Полевая, 26, 27, 28; ул.Сургутская, 1,2,3,4,5,6,7,8,9</v>
          </cell>
        </row>
        <row r="618">
          <cell r="B618">
            <v>572</v>
          </cell>
          <cell r="C618" t="str">
            <v>ранее существовавшая до 01.01.2019</v>
          </cell>
          <cell r="D618">
            <v>44900</v>
          </cell>
          <cell r="E618" t="str">
            <v>Почтовый 1</v>
          </cell>
          <cell r="F618" t="str">
            <v>в рамках проведения инвентаризации 2022 года
не установлен</v>
          </cell>
          <cell r="G618" t="str">
            <v>61.032875</v>
          </cell>
          <cell r="H618" t="str">
            <v>69.153242</v>
          </cell>
          <cell r="I618" t="str">
            <v>в рамках инвентаризации 2022 года
не определена</v>
          </cell>
          <cell r="J618" t="str">
            <v>открытый</v>
          </cell>
          <cell r="K618" t="str">
            <v>бетонная плита</v>
          </cell>
          <cell r="L618">
            <v>12</v>
          </cell>
          <cell r="M618" t="str">
            <v>есть</v>
          </cell>
          <cell r="N618" t="str">
            <v>есть</v>
          </cell>
          <cell r="O618">
            <v>2</v>
          </cell>
          <cell r="P618">
            <v>1.1000000000000001</v>
          </cell>
          <cell r="Q618" t="str">
            <v>пластик</v>
          </cell>
          <cell r="U618" t="str">
            <v>-</v>
          </cell>
          <cell r="V618" t="str">
            <v>-</v>
          </cell>
          <cell r="W618" t="str">
            <v>-</v>
          </cell>
          <cell r="AA618" t="str">
            <v>бумажные отходы</v>
          </cell>
          <cell r="AB618">
            <v>1</v>
          </cell>
          <cell r="AC618">
            <v>0.75</v>
          </cell>
          <cell r="AD618" t="str">
            <v>контейнер ООО "Экобаланс"</v>
          </cell>
          <cell r="AH618" t="str">
            <v>МО - Администрация города Ханты-Мансийска</v>
          </cell>
          <cell r="AL618" t="str">
            <v xml:space="preserve"> ИЖС пер.Почтовый, ул.Магистральная</v>
          </cell>
        </row>
        <row r="619">
          <cell r="B619">
            <v>573</v>
          </cell>
          <cell r="C619" t="str">
            <v>ранее существовавшая до 01.01.2019</v>
          </cell>
          <cell r="D619">
            <v>44900</v>
          </cell>
          <cell r="E619" t="str">
            <v>Родниковая 1</v>
          </cell>
          <cell r="F619" t="str">
            <v>в рамках проведения инвентаризации 2022 года
не установлен</v>
          </cell>
          <cell r="G619" t="str">
            <v>61.024025</v>
          </cell>
          <cell r="H619" t="str">
            <v>69.146864</v>
          </cell>
          <cell r="I619" t="str">
            <v>в рамках инвентаризации 2022 года
не определена</v>
          </cell>
          <cell r="J619" t="str">
            <v>открытый</v>
          </cell>
          <cell r="K619" t="str">
            <v>бетонная плита</v>
          </cell>
          <cell r="L619">
            <v>12</v>
          </cell>
          <cell r="M619" t="str">
            <v>есть</v>
          </cell>
          <cell r="N619" t="str">
            <v>есть</v>
          </cell>
          <cell r="O619">
            <v>3</v>
          </cell>
          <cell r="P619">
            <v>1.1000000000000001</v>
          </cell>
          <cell r="Q619" t="str">
            <v>пластик</v>
          </cell>
          <cell r="U619">
            <v>1</v>
          </cell>
          <cell r="V619">
            <v>4</v>
          </cell>
          <cell r="W619" t="str">
            <v>отсек</v>
          </cell>
          <cell r="AA619" t="str">
            <v>-</v>
          </cell>
          <cell r="AB619" t="str">
            <v>-</v>
          </cell>
          <cell r="AC619" t="str">
            <v>-</v>
          </cell>
          <cell r="AD619" t="str">
            <v>-</v>
          </cell>
          <cell r="AH619" t="str">
            <v>МО - Администрация города Ханты-Мансийска</v>
          </cell>
          <cell r="AL619" t="str">
            <v xml:space="preserve"> ИЖС ул. Родниковая</v>
          </cell>
        </row>
        <row r="620">
          <cell r="B620">
            <v>574</v>
          </cell>
          <cell r="C620" t="str">
            <v>ранее существовавшая до 01.01.2019</v>
          </cell>
          <cell r="D620">
            <v>44900</v>
          </cell>
          <cell r="E620" t="str">
            <v>Родниковая 18</v>
          </cell>
          <cell r="F620" t="str">
            <v>в рамках проведения инвентаризации 2022 года
не установлен</v>
          </cell>
          <cell r="G620" t="str">
            <v>61.025779</v>
          </cell>
          <cell r="H620" t="str">
            <v>69.148075</v>
          </cell>
          <cell r="I620" t="str">
            <v>в рамках инвентаризации 2022 года
не определена</v>
          </cell>
          <cell r="J620" t="str">
            <v>открытый</v>
          </cell>
          <cell r="K620" t="str">
            <v>бетонная плита</v>
          </cell>
          <cell r="L620">
            <v>12</v>
          </cell>
          <cell r="M620" t="str">
            <v>есть</v>
          </cell>
          <cell r="N620" t="str">
            <v>есть</v>
          </cell>
          <cell r="O620">
            <v>2</v>
          </cell>
          <cell r="P620">
            <v>1.1000000000000001</v>
          </cell>
          <cell r="Q620" t="str">
            <v>пластик</v>
          </cell>
          <cell r="U620">
            <v>1</v>
          </cell>
          <cell r="V620">
            <v>4</v>
          </cell>
          <cell r="W620" t="str">
            <v>отсек</v>
          </cell>
          <cell r="AA620" t="str">
            <v>-</v>
          </cell>
          <cell r="AB620" t="str">
            <v>-</v>
          </cell>
          <cell r="AC620" t="str">
            <v>-</v>
          </cell>
          <cell r="AD620" t="str">
            <v>-</v>
          </cell>
          <cell r="AH620" t="str">
            <v>МО - Администрация города Ханты-Мансийска</v>
          </cell>
          <cell r="AL620" t="str">
            <v xml:space="preserve"> ИЖС ул. Родниковая</v>
          </cell>
        </row>
        <row r="621">
          <cell r="B621">
            <v>575</v>
          </cell>
          <cell r="C621" t="str">
            <v>ранее существовавшая до 01.01.2019</v>
          </cell>
          <cell r="D621">
            <v>44900</v>
          </cell>
          <cell r="E621" t="str">
            <v xml:space="preserve">Таежная 18 </v>
          </cell>
          <cell r="F621" t="str">
            <v>в рамках проведения инвентаризации 2022 года
не установлен</v>
          </cell>
          <cell r="G621" t="str">
            <v>61.028001</v>
          </cell>
          <cell r="H621" t="str">
            <v>69.146674</v>
          </cell>
          <cell r="I621" t="str">
            <v>в рамках инвентаризации 2022 года
не определена</v>
          </cell>
          <cell r="J621" t="str">
            <v>открытый</v>
          </cell>
          <cell r="K621" t="str">
            <v>бетонная плита</v>
          </cell>
          <cell r="L621">
            <v>12</v>
          </cell>
          <cell r="M621" t="str">
            <v>есть</v>
          </cell>
          <cell r="N621" t="str">
            <v>есть</v>
          </cell>
          <cell r="O621">
            <v>2</v>
          </cell>
          <cell r="P621">
            <v>1.1000000000000001</v>
          </cell>
          <cell r="Q621" t="str">
            <v>пластик</v>
          </cell>
          <cell r="U621">
            <v>2</v>
          </cell>
          <cell r="V621">
            <v>8</v>
          </cell>
          <cell r="W621" t="str">
            <v>бункер-накопитель</v>
          </cell>
          <cell r="AA621" t="str">
            <v>-</v>
          </cell>
          <cell r="AB621" t="str">
            <v>-</v>
          </cell>
          <cell r="AC621" t="str">
            <v>-</v>
          </cell>
          <cell r="AD621" t="str">
            <v>-</v>
          </cell>
          <cell r="AH621" t="str">
            <v>МО - Администрация города Ханты-Мансийска</v>
          </cell>
          <cell r="AL621" t="str">
            <v>ИЖС ул. Таежная, 12,14,16,18,20,22</v>
          </cell>
        </row>
        <row r="622">
          <cell r="B622">
            <v>576</v>
          </cell>
          <cell r="C622" t="str">
            <v>ранее существовавшая до 01.01.2019</v>
          </cell>
          <cell r="D622">
            <v>44900</v>
          </cell>
          <cell r="E622" t="str">
            <v>Таежная 29</v>
          </cell>
          <cell r="F622" t="str">
            <v>в рамках проведения инвентаризации 2022 года
не установлен</v>
          </cell>
          <cell r="G622" t="str">
            <v>61.026965</v>
          </cell>
          <cell r="H622" t="str">
            <v>69.146748</v>
          </cell>
          <cell r="I622" t="str">
            <v>в рамках инвентаризации 2022 года
не определена</v>
          </cell>
          <cell r="J622" t="str">
            <v>открытый</v>
          </cell>
          <cell r="K622" t="str">
            <v>бетонная плита</v>
          </cell>
          <cell r="L622">
            <v>12</v>
          </cell>
          <cell r="M622" t="str">
            <v>есть</v>
          </cell>
          <cell r="N622" t="str">
            <v>есть</v>
          </cell>
          <cell r="O622">
            <v>2</v>
          </cell>
          <cell r="P622">
            <v>1.1000000000000001</v>
          </cell>
          <cell r="Q622" t="str">
            <v>пластик</v>
          </cell>
          <cell r="U622">
            <v>1</v>
          </cell>
          <cell r="V622">
            <v>8</v>
          </cell>
          <cell r="W622" t="str">
            <v>бункер-накопитель</v>
          </cell>
          <cell r="AA622" t="str">
            <v>-</v>
          </cell>
          <cell r="AB622" t="str">
            <v>-</v>
          </cell>
          <cell r="AC622" t="str">
            <v>-</v>
          </cell>
          <cell r="AD622" t="str">
            <v>-</v>
          </cell>
          <cell r="AH622" t="str">
            <v>МО - Администрация города Ханты-Мансийска</v>
          </cell>
          <cell r="AL622" t="str">
            <v xml:space="preserve"> ИЖС ул. Таежная, 25,27,29,31</v>
          </cell>
        </row>
        <row r="623">
          <cell r="B623">
            <v>577</v>
          </cell>
          <cell r="C623" t="str">
            <v>ранее существовавшая до 01.01.2019</v>
          </cell>
          <cell r="D623">
            <v>44900</v>
          </cell>
          <cell r="E623" t="str">
            <v>Тенистая 10</v>
          </cell>
          <cell r="F623" t="str">
            <v>в рамках проведения инвентаризации 2022 года
не установлен</v>
          </cell>
          <cell r="G623" t="str">
            <v xml:space="preserve">61.015238 </v>
          </cell>
          <cell r="H623" t="str">
            <v>69.035980</v>
          </cell>
          <cell r="I623" t="str">
            <v>в рамках инвентаризации 2022 года
не определена</v>
          </cell>
          <cell r="J623" t="str">
            <v>открытый</v>
          </cell>
          <cell r="K623" t="str">
            <v>бетонная плита</v>
          </cell>
          <cell r="L623">
            <v>12</v>
          </cell>
          <cell r="M623" t="str">
            <v>есть</v>
          </cell>
          <cell r="N623" t="str">
            <v>есть</v>
          </cell>
          <cell r="O623">
            <v>1</v>
          </cell>
          <cell r="P623">
            <v>1.1000000000000001</v>
          </cell>
          <cell r="Q623" t="str">
            <v>пластик</v>
          </cell>
          <cell r="U623">
            <v>1</v>
          </cell>
          <cell r="V623">
            <v>4</v>
          </cell>
          <cell r="W623" t="str">
            <v>отсек</v>
          </cell>
          <cell r="AA623" t="str">
            <v>-</v>
          </cell>
          <cell r="AB623" t="str">
            <v>-</v>
          </cell>
          <cell r="AC623" t="str">
            <v>-</v>
          </cell>
          <cell r="AD623" t="str">
            <v>-</v>
          </cell>
          <cell r="AH623" t="str">
            <v>МО - Администрация города Ханты-Мансийска</v>
          </cell>
          <cell r="AL623" t="str">
            <v xml:space="preserve">ИЖС ул. Тенистая, 7,8,10  </v>
          </cell>
        </row>
        <row r="624">
          <cell r="B624">
            <v>578</v>
          </cell>
          <cell r="C624" t="str">
            <v>ранее существовавшая до 01.01.2019</v>
          </cell>
          <cell r="D624">
            <v>44900</v>
          </cell>
          <cell r="E624" t="str">
            <v>Олега Кошевого 15</v>
          </cell>
          <cell r="F624" t="str">
            <v>в рамках проведения инвентаризации 2022 года
не установлен</v>
          </cell>
          <cell r="G624" t="str">
            <v>61.037434</v>
          </cell>
          <cell r="H624" t="str">
            <v>69.062518</v>
          </cell>
          <cell r="I624" t="str">
            <v>в рамках инвентаризации 2022 года
не определена</v>
          </cell>
          <cell r="J624" t="str">
            <v>открытый</v>
          </cell>
          <cell r="K624" t="str">
            <v>бетонная плита</v>
          </cell>
          <cell r="L624">
            <v>12</v>
          </cell>
          <cell r="M624" t="str">
            <v>есть</v>
          </cell>
          <cell r="N624" t="str">
            <v>есть</v>
          </cell>
          <cell r="O624">
            <v>3</v>
          </cell>
          <cell r="P624">
            <v>1.1000000000000001</v>
          </cell>
          <cell r="Q624" t="str">
            <v>пластик</v>
          </cell>
          <cell r="U624">
            <v>1</v>
          </cell>
          <cell r="V624">
            <v>4</v>
          </cell>
          <cell r="W624" t="str">
            <v>отсек</v>
          </cell>
          <cell r="AA624" t="str">
            <v>-</v>
          </cell>
          <cell r="AB624" t="str">
            <v>-</v>
          </cell>
          <cell r="AC624" t="str">
            <v>-</v>
          </cell>
          <cell r="AD624" t="str">
            <v>-</v>
          </cell>
          <cell r="AH624" t="str">
            <v>МО - Администрация города Ханты-Мансийска</v>
          </cell>
          <cell r="AL624" t="str">
            <v>ИЖС ул. Олега Кошевого</v>
          </cell>
        </row>
        <row r="625">
          <cell r="B625">
            <v>579</v>
          </cell>
          <cell r="C625" t="str">
            <v>ранее существовавшая до 01.01.2019</v>
          </cell>
          <cell r="D625">
            <v>44900</v>
          </cell>
          <cell r="E625" t="str">
            <v xml:space="preserve">Фестивальная 14 </v>
          </cell>
          <cell r="F625" t="str">
            <v>в рамках проведения инвентаризации 2022 года
не установлен</v>
          </cell>
          <cell r="G625" t="str">
            <v>61.028580</v>
          </cell>
          <cell r="H625" t="str">
            <v>69.149820</v>
          </cell>
          <cell r="I625" t="str">
            <v>в рамках инвентаризации 2022 года
не определена</v>
          </cell>
          <cell r="J625" t="str">
            <v>открытый</v>
          </cell>
          <cell r="K625" t="str">
            <v>бетонная плита</v>
          </cell>
          <cell r="L625">
            <v>12</v>
          </cell>
          <cell r="M625" t="str">
            <v>есть</v>
          </cell>
          <cell r="N625" t="str">
            <v>есть</v>
          </cell>
          <cell r="O625">
            <v>2</v>
          </cell>
          <cell r="P625">
            <v>1.1000000000000001</v>
          </cell>
          <cell r="Q625" t="str">
            <v>пластик</v>
          </cell>
          <cell r="U625">
            <v>1</v>
          </cell>
          <cell r="V625">
            <v>4</v>
          </cell>
          <cell r="W625" t="str">
            <v>отсек</v>
          </cell>
          <cell r="AA625" t="str">
            <v>-</v>
          </cell>
          <cell r="AB625" t="str">
            <v>-</v>
          </cell>
          <cell r="AC625" t="str">
            <v>-</v>
          </cell>
          <cell r="AD625" t="str">
            <v>-</v>
          </cell>
          <cell r="AH625" t="str">
            <v>МО - Администрация города Ханты-Мансийска</v>
          </cell>
          <cell r="AL625" t="str">
            <v xml:space="preserve"> ИЖС ул. Фестивальная 10, 12, 14, 16, 18 </v>
          </cell>
        </row>
        <row r="626">
          <cell r="B626">
            <v>580</v>
          </cell>
          <cell r="C626" t="str">
            <v>ранее существовавшая до 01.01.2019</v>
          </cell>
          <cell r="D626">
            <v>44900</v>
          </cell>
          <cell r="E626" t="str">
            <v>Фестивальная 31</v>
          </cell>
          <cell r="F626" t="str">
            <v>в рамках проведения инвентаризации 2022 года
не установлен</v>
          </cell>
          <cell r="G626" t="str">
            <v xml:space="preserve">61.029048 </v>
          </cell>
          <cell r="H626" t="str">
            <v>69.157133</v>
          </cell>
          <cell r="I626" t="str">
            <v>в рамках инвентаризации 2022 года
не определена</v>
          </cell>
          <cell r="J626" t="str">
            <v>открытый</v>
          </cell>
          <cell r="K626" t="str">
            <v>бетонная плита</v>
          </cell>
          <cell r="L626">
            <v>12</v>
          </cell>
          <cell r="M626" t="str">
            <v>есть</v>
          </cell>
          <cell r="N626" t="str">
            <v>есть</v>
          </cell>
          <cell r="O626">
            <v>2</v>
          </cell>
          <cell r="P626">
            <v>1.1000000000000001</v>
          </cell>
          <cell r="Q626" t="str">
            <v>пластик</v>
          </cell>
          <cell r="U626">
            <v>1</v>
          </cell>
          <cell r="V626">
            <v>4</v>
          </cell>
          <cell r="W626" t="str">
            <v>отсек</v>
          </cell>
          <cell r="AA626" t="str">
            <v>-</v>
          </cell>
          <cell r="AB626" t="str">
            <v>-</v>
          </cell>
          <cell r="AC626" t="str">
            <v>-</v>
          </cell>
          <cell r="AD626" t="str">
            <v>-</v>
          </cell>
          <cell r="AH626" t="str">
            <v>МО - Администрация города Ханты-Мансийска</v>
          </cell>
          <cell r="AL626" t="str">
            <v xml:space="preserve"> ИЖС ул. Фестивальная, 24, 26, 28, 30, 31</v>
          </cell>
        </row>
        <row r="627">
          <cell r="B627">
            <v>581</v>
          </cell>
          <cell r="C627" t="str">
            <v>ранее существовавшая до 01.01.2019</v>
          </cell>
          <cell r="D627">
            <v>44900</v>
          </cell>
          <cell r="E627" t="str">
            <v xml:space="preserve">Центральная 1 </v>
          </cell>
          <cell r="F627" t="str">
            <v>в рамках проведения инвентаризации 2022 года
не установлен</v>
          </cell>
          <cell r="G627" t="str">
            <v>61.025287</v>
          </cell>
          <cell r="H627" t="str">
            <v>69.150244</v>
          </cell>
          <cell r="I627" t="str">
            <v>в рамках инвентаризации 2022 года
не определена</v>
          </cell>
          <cell r="J627" t="str">
            <v>открытый</v>
          </cell>
          <cell r="K627" t="str">
            <v>бетонная плита</v>
          </cell>
          <cell r="L627">
            <v>12</v>
          </cell>
          <cell r="M627" t="str">
            <v>есть</v>
          </cell>
          <cell r="N627" t="str">
            <v>есть</v>
          </cell>
          <cell r="O627">
            <v>2</v>
          </cell>
          <cell r="P627">
            <v>1.1000000000000001</v>
          </cell>
          <cell r="Q627" t="str">
            <v>пластик</v>
          </cell>
          <cell r="U627">
            <v>1</v>
          </cell>
          <cell r="V627">
            <v>4</v>
          </cell>
          <cell r="W627" t="str">
            <v>отсек</v>
          </cell>
          <cell r="AA627" t="str">
            <v>-</v>
          </cell>
          <cell r="AB627" t="str">
            <v>-</v>
          </cell>
          <cell r="AC627" t="str">
            <v>-</v>
          </cell>
          <cell r="AD627" t="str">
            <v>-</v>
          </cell>
          <cell r="AH627" t="str">
            <v>МО - Администрация города Ханты-Мансийска</v>
          </cell>
          <cell r="AL627" t="str">
            <v xml:space="preserve">ИЖС  ул. Центральная, 1, Магистральная </v>
          </cell>
        </row>
        <row r="628">
          <cell r="B628">
            <v>582</v>
          </cell>
          <cell r="C628" t="str">
            <v>ранее существовавшая до 01.01.2019</v>
          </cell>
          <cell r="D628">
            <v>44900</v>
          </cell>
          <cell r="E628" t="str">
            <v>Центральная 17</v>
          </cell>
          <cell r="F628" t="str">
            <v>в рамках проведения инвентаризации 2022 года
не установлен</v>
          </cell>
          <cell r="G628" t="str">
            <v xml:space="preserve">61.025276 </v>
          </cell>
          <cell r="H628" t="str">
            <v>69.150222</v>
          </cell>
          <cell r="I628" t="str">
            <v>в рамках инвентаризации 2022 года
не определена</v>
          </cell>
          <cell r="J628" t="str">
            <v>открытый</v>
          </cell>
          <cell r="K628" t="str">
            <v>бетонная плита</v>
          </cell>
          <cell r="L628">
            <v>12</v>
          </cell>
          <cell r="M628" t="str">
            <v>есть</v>
          </cell>
          <cell r="N628" t="str">
            <v>есть</v>
          </cell>
          <cell r="O628">
            <v>2</v>
          </cell>
          <cell r="P628">
            <v>1.1000000000000001</v>
          </cell>
          <cell r="Q628" t="str">
            <v>пластик</v>
          </cell>
          <cell r="U628">
            <v>1</v>
          </cell>
          <cell r="V628">
            <v>4</v>
          </cell>
          <cell r="W628" t="str">
            <v>отсек</v>
          </cell>
          <cell r="AA628" t="str">
            <v>-</v>
          </cell>
          <cell r="AB628" t="str">
            <v>-</v>
          </cell>
          <cell r="AC628" t="str">
            <v>-</v>
          </cell>
          <cell r="AD628" t="str">
            <v>-</v>
          </cell>
          <cell r="AH628" t="str">
            <v>МО - Администрация города Ханты-Мансийска</v>
          </cell>
          <cell r="AL628" t="str">
            <v>ИЖС ул. Центральная, 17</v>
          </cell>
        </row>
        <row r="629">
          <cell r="B629">
            <v>583</v>
          </cell>
          <cell r="C629" t="str">
            <v>ранее существовавшая до 01.01.2019</v>
          </cell>
          <cell r="D629">
            <v>44900</v>
          </cell>
          <cell r="E629" t="str">
            <v>Центральная 36</v>
          </cell>
          <cell r="F629" t="str">
            <v>в рамках проведения инвентаризации 2022 года
не установлен</v>
          </cell>
          <cell r="G629" t="str">
            <v>61.025297</v>
          </cell>
          <cell r="H629" t="str">
            <v>69.150183</v>
          </cell>
          <cell r="I629" t="str">
            <v>в рамках инвентаризации 2022 года
не определена</v>
          </cell>
          <cell r="J629" t="str">
            <v>открытый</v>
          </cell>
          <cell r="K629" t="str">
            <v>бетонная плита</v>
          </cell>
          <cell r="L629">
            <v>12</v>
          </cell>
          <cell r="M629" t="str">
            <v>есть</v>
          </cell>
          <cell r="N629" t="str">
            <v>есть</v>
          </cell>
          <cell r="O629">
            <v>2</v>
          </cell>
          <cell r="P629">
            <v>1.1000000000000001</v>
          </cell>
          <cell r="Q629" t="str">
            <v>пластик</v>
          </cell>
          <cell r="U629" t="str">
            <v>-</v>
          </cell>
          <cell r="V629" t="str">
            <v>-</v>
          </cell>
          <cell r="W629" t="str">
            <v>-</v>
          </cell>
          <cell r="AA629" t="str">
            <v>бумажные отходы</v>
          </cell>
          <cell r="AB629">
            <v>1</v>
          </cell>
          <cell r="AC629">
            <v>0.75</v>
          </cell>
          <cell r="AD629" t="str">
            <v>контейнер ООО "Экобаланс"</v>
          </cell>
          <cell r="AH629" t="str">
            <v>МО - Администрация города Ханты-Мансийска</v>
          </cell>
          <cell r="AL629" t="str">
            <v>ИЖС ул. Центральная, 36</v>
          </cell>
        </row>
        <row r="630">
          <cell r="B630">
            <v>584</v>
          </cell>
          <cell r="C630" t="str">
            <v>ранее существовавшая до 01.01.2019</v>
          </cell>
          <cell r="D630">
            <v>44900</v>
          </cell>
          <cell r="E630" t="str">
            <v>Центральная 59</v>
          </cell>
          <cell r="F630" t="str">
            <v>в рамках проведения инвентаризации 2022 года
не установлен</v>
          </cell>
          <cell r="G630" t="str">
            <v>61.023628</v>
          </cell>
          <cell r="H630" t="str">
            <v>69.148975</v>
          </cell>
          <cell r="I630" t="str">
            <v>в рамках инвентаризации 2022 года
не определена</v>
          </cell>
          <cell r="J630" t="str">
            <v>открытый</v>
          </cell>
          <cell r="K630" t="str">
            <v>бетонная плита</v>
          </cell>
          <cell r="L630">
            <v>12</v>
          </cell>
          <cell r="M630" t="str">
            <v>есть</v>
          </cell>
          <cell r="N630" t="str">
            <v>есть</v>
          </cell>
          <cell r="O630">
            <v>2</v>
          </cell>
          <cell r="P630">
            <v>1.1000000000000001</v>
          </cell>
          <cell r="Q630" t="str">
            <v>пластик</v>
          </cell>
          <cell r="U630">
            <v>1</v>
          </cell>
          <cell r="V630">
            <v>4</v>
          </cell>
          <cell r="W630" t="str">
            <v>отсек</v>
          </cell>
          <cell r="AA630" t="str">
            <v>-</v>
          </cell>
          <cell r="AB630" t="str">
            <v>-</v>
          </cell>
          <cell r="AC630" t="str">
            <v>-</v>
          </cell>
          <cell r="AD630" t="str">
            <v>-</v>
          </cell>
          <cell r="AH630" t="str">
            <v>МО - Администрация города Ханты-Мансийска</v>
          </cell>
          <cell r="AL630" t="str">
            <v xml:space="preserve"> ИЖС ул. Центральная, 59</v>
          </cell>
        </row>
        <row r="631">
          <cell r="B631">
            <v>585</v>
          </cell>
          <cell r="C631">
            <v>44854</v>
          </cell>
          <cell r="D631">
            <v>44900</v>
          </cell>
          <cell r="E631" t="str">
            <v>Георгия Величко 15</v>
          </cell>
          <cell r="F631" t="str">
            <v>в рамках проведения инвентаризации 2022 года
не установлен</v>
          </cell>
          <cell r="G631" t="str">
            <v>60.966847</v>
          </cell>
          <cell r="H631" t="str">
            <v>69.030648</v>
          </cell>
          <cell r="I631" t="str">
            <v>в рамках инвентаризации 2022 года
не определена</v>
          </cell>
          <cell r="J631" t="str">
            <v>открытый</v>
          </cell>
          <cell r="K631" t="str">
            <v>контейнер заглубленного типа</v>
          </cell>
          <cell r="L631">
            <v>12</v>
          </cell>
          <cell r="M631" t="str">
            <v>отсутствует</v>
          </cell>
          <cell r="N631" t="str">
            <v>есть</v>
          </cell>
          <cell r="O631">
            <v>1</v>
          </cell>
          <cell r="P631">
            <v>5</v>
          </cell>
          <cell r="Q631" t="str">
            <v>пластик</v>
          </cell>
          <cell r="U631" t="str">
            <v>-</v>
          </cell>
          <cell r="V631" t="str">
            <v>-</v>
          </cell>
          <cell r="W631" t="str">
            <v>-</v>
          </cell>
          <cell r="AA631" t="str">
            <v>-</v>
          </cell>
          <cell r="AB631" t="str">
            <v>-</v>
          </cell>
          <cell r="AC631" t="str">
            <v>-</v>
          </cell>
          <cell r="AD631" t="str">
            <v>-</v>
          </cell>
          <cell r="AH631" t="str">
            <v>СП МКД</v>
          </cell>
          <cell r="AL631" t="str">
            <v>Многоквартирный дом по ул. Георгия Величко, 15</v>
          </cell>
        </row>
        <row r="632">
          <cell r="B632">
            <v>586</v>
          </cell>
          <cell r="C632">
            <v>44043</v>
          </cell>
          <cell r="D632">
            <v>44900</v>
          </cell>
          <cell r="E632" t="str">
            <v>Ленина 36</v>
          </cell>
          <cell r="F632" t="str">
            <v>в рамках проведения инвентаризации 2022 года
не установлен</v>
          </cell>
          <cell r="G632" t="str">
            <v>61.004761</v>
          </cell>
          <cell r="H632" t="str">
            <v>69.015921</v>
          </cell>
          <cell r="I632" t="str">
            <v>в рамках инвентаризации 2022 года
не определена</v>
          </cell>
          <cell r="J632" t="str">
            <v>ограниченный частично</v>
          </cell>
          <cell r="K632" t="str">
            <v>асфальт</v>
          </cell>
          <cell r="L632">
            <v>8</v>
          </cell>
          <cell r="M632" t="str">
            <v>отсутствует</v>
          </cell>
          <cell r="N632" t="str">
            <v>есть</v>
          </cell>
          <cell r="O632">
            <v>2</v>
          </cell>
          <cell r="P632">
            <v>1.1000000000000001</v>
          </cell>
          <cell r="Q632" t="str">
            <v>пластик</v>
          </cell>
          <cell r="U632" t="str">
            <v>-</v>
          </cell>
          <cell r="V632" t="str">
            <v>-</v>
          </cell>
          <cell r="W632" t="str">
            <v>-</v>
          </cell>
          <cell r="AA632" t="str">
            <v>-</v>
          </cell>
          <cell r="AB632" t="str">
            <v>-</v>
          </cell>
          <cell r="AC632" t="str">
            <v>-</v>
          </cell>
          <cell r="AD632" t="str">
            <v>-</v>
          </cell>
          <cell r="AH632" t="str">
            <v>ЮЛ - Потребительский Кооператив Ханты-Мансийское Городское Потребительское Общество, ООО "Элемент Трейд"</v>
          </cell>
          <cell r="AL632" t="str">
            <v>Потребительский Кооператив Ханты-Мансийское Городское Потребительское Общество, ООО "Элемент Трейд"</v>
          </cell>
        </row>
        <row r="633">
          <cell r="B633">
            <v>587</v>
          </cell>
          <cell r="C633">
            <v>43537</v>
          </cell>
          <cell r="D633">
            <v>44900</v>
          </cell>
          <cell r="E633" t="str">
            <v>Коминтерна 32</v>
          </cell>
          <cell r="F633" t="str">
            <v>в рамках проведения инвентаризации 2022 года
не установлен</v>
          </cell>
          <cell r="G633" t="str">
            <v>61.00133</v>
          </cell>
          <cell r="H633" t="str">
            <v>69.00188</v>
          </cell>
          <cell r="I633" t="str">
            <v>в рамках инвентаризации 2022 года
не определена</v>
          </cell>
          <cell r="J633" t="str">
            <v>открытый</v>
          </cell>
          <cell r="K633" t="str">
            <v>грунт</v>
          </cell>
          <cell r="L633">
            <v>12</v>
          </cell>
          <cell r="M633" t="str">
            <v>отсутствует</v>
          </cell>
          <cell r="N633" t="str">
            <v>отсутствует</v>
          </cell>
          <cell r="O633">
            <v>1</v>
          </cell>
          <cell r="P633">
            <v>8</v>
          </cell>
          <cell r="Q633" t="str">
            <v>металл</v>
          </cell>
          <cell r="U633" t="str">
            <v>-</v>
          </cell>
          <cell r="V633" t="str">
            <v>-</v>
          </cell>
          <cell r="W633" t="str">
            <v>-</v>
          </cell>
          <cell r="AA633" t="str">
            <v>-</v>
          </cell>
          <cell r="AB633" t="str">
            <v>-</v>
          </cell>
          <cell r="AC633" t="str">
            <v>-</v>
          </cell>
          <cell r="AD633" t="str">
            <v>-</v>
          </cell>
          <cell r="AH633" t="str">
            <v>ЮЛ - Потребительский Кооператив Ханты-Мансийское Городское Потребительское Общество,</v>
          </cell>
          <cell r="AL633" t="str">
            <v xml:space="preserve"> Потребительский Кооператив Ханты-Мансийское Городское Потребительское Общество, Коминтерна, 32</v>
          </cell>
        </row>
        <row r="634">
          <cell r="B634">
            <v>588</v>
          </cell>
          <cell r="C634" t="str">
            <v>ранее существовавшая до 01.01.2019</v>
          </cell>
          <cell r="D634">
            <v>44900</v>
          </cell>
          <cell r="E634" t="str">
            <v>Мира 111</v>
          </cell>
          <cell r="F634" t="str">
            <v>в рамках проведения инвентаризации 2022 года
не установлен</v>
          </cell>
          <cell r="G634" t="str">
            <v xml:space="preserve">61.008162 </v>
          </cell>
          <cell r="H634" t="str">
            <v>69.057272</v>
          </cell>
          <cell r="I634" t="str">
            <v>в рамках инвентаризации 2022 года
не определена</v>
          </cell>
          <cell r="J634" t="str">
            <v>открытый</v>
          </cell>
          <cell r="K634" t="str">
            <v>асфальт</v>
          </cell>
          <cell r="L634">
            <v>12</v>
          </cell>
          <cell r="M634" t="str">
            <v>есть</v>
          </cell>
          <cell r="N634" t="str">
            <v>есть</v>
          </cell>
          <cell r="O634">
            <v>2</v>
          </cell>
          <cell r="P634">
            <v>1.1000000000000001</v>
          </cell>
          <cell r="Q634" t="str">
            <v>пластик</v>
          </cell>
          <cell r="U634" t="str">
            <v>-</v>
          </cell>
          <cell r="V634" t="str">
            <v>-</v>
          </cell>
          <cell r="W634" t="str">
            <v>-</v>
          </cell>
          <cell r="AA634" t="str">
            <v>-</v>
          </cell>
          <cell r="AB634" t="str">
            <v>-</v>
          </cell>
          <cell r="AC634" t="str">
            <v>-</v>
          </cell>
          <cell r="AD634" t="str">
            <v>-</v>
          </cell>
          <cell r="AH634" t="str">
            <v>СП МКД</v>
          </cell>
          <cell r="AL634" t="str">
            <v>МКД ул. Мира 111</v>
          </cell>
        </row>
        <row r="635">
          <cell r="B635">
            <v>589</v>
          </cell>
          <cell r="C635" t="str">
            <v>ранее существовавшая до 01.01.2019</v>
          </cell>
          <cell r="D635">
            <v>44900</v>
          </cell>
          <cell r="E635" t="str">
            <v>Дунина-Горкавича 6</v>
          </cell>
          <cell r="F635" t="str">
            <v>в рамках проведения инвентаризации 2022 года
не установлен</v>
          </cell>
          <cell r="G635" t="str">
            <v>61.00016</v>
          </cell>
          <cell r="H635" t="str">
            <v>69.06005</v>
          </cell>
          <cell r="I635" t="str">
            <v>в рамках инвентаризации 2022 года
не определена</v>
          </cell>
          <cell r="J635" t="str">
            <v>открытый</v>
          </cell>
          <cell r="K635" t="str">
            <v>бетонная плита</v>
          </cell>
          <cell r="L635">
            <v>12</v>
          </cell>
          <cell r="M635" t="str">
            <v>отсутствует</v>
          </cell>
          <cell r="N635" t="str">
            <v>отсутствует</v>
          </cell>
          <cell r="O635">
            <v>3</v>
          </cell>
          <cell r="P635">
            <v>0.66</v>
          </cell>
          <cell r="Q635" t="str">
            <v>пластик</v>
          </cell>
          <cell r="U635" t="str">
            <v>-</v>
          </cell>
          <cell r="V635" t="str">
            <v>-</v>
          </cell>
          <cell r="W635" t="str">
            <v>-</v>
          </cell>
          <cell r="AA635" t="str">
            <v>бумажные отходы</v>
          </cell>
          <cell r="AB635">
            <v>1</v>
          </cell>
          <cell r="AC635">
            <v>0.75</v>
          </cell>
          <cell r="AD635" t="str">
            <v>контейнер ООО "Экобаланс"</v>
          </cell>
          <cell r="AH635" t="str">
            <v>СП МКД</v>
          </cell>
          <cell r="AL635" t="str">
            <v>МКД ул.Дунина-Горкавича, 6</v>
          </cell>
        </row>
        <row r="636">
          <cell r="B636">
            <v>590</v>
          </cell>
          <cell r="C636" t="str">
            <v>ранее существовавшая до 01.01.2019</v>
          </cell>
          <cell r="D636">
            <v>44900</v>
          </cell>
          <cell r="E636" t="str">
            <v>Дунина-Горкавича 8</v>
          </cell>
          <cell r="F636" t="str">
            <v>в рамках проведения инвентаризации 2022 года
не установлен</v>
          </cell>
          <cell r="G636" t="str">
            <v>60.999194</v>
          </cell>
          <cell r="H636" t="str">
            <v>69.061477</v>
          </cell>
          <cell r="I636" t="str">
            <v>в рамках инвентаризации 2022 года
не определена</v>
          </cell>
          <cell r="J636" t="str">
            <v>открытый</v>
          </cell>
          <cell r="K636" t="str">
            <v>бетонная плита</v>
          </cell>
          <cell r="L636">
            <v>12</v>
          </cell>
          <cell r="M636" t="str">
            <v>есть</v>
          </cell>
          <cell r="N636" t="str">
            <v>отсутствует</v>
          </cell>
          <cell r="O636">
            <v>4</v>
          </cell>
          <cell r="P636">
            <v>0.66</v>
          </cell>
          <cell r="Q636" t="str">
            <v>пластик</v>
          </cell>
          <cell r="U636" t="str">
            <v>-</v>
          </cell>
          <cell r="V636" t="str">
            <v>-</v>
          </cell>
          <cell r="W636" t="str">
            <v>-</v>
          </cell>
          <cell r="AA636" t="str">
            <v>-</v>
          </cell>
          <cell r="AB636" t="str">
            <v>-</v>
          </cell>
          <cell r="AC636" t="str">
            <v>-</v>
          </cell>
          <cell r="AD636" t="str">
            <v>-</v>
          </cell>
          <cell r="AH636" t="str">
            <v>СП МКД</v>
          </cell>
          <cell r="AL636" t="str">
            <v>МКД ул.Дунина-Горкавича, 5, 8</v>
          </cell>
        </row>
        <row r="637">
          <cell r="B637">
            <v>591</v>
          </cell>
          <cell r="C637" t="str">
            <v>ранее существовавшая до 01.01.2019</v>
          </cell>
          <cell r="D637">
            <v>44900</v>
          </cell>
          <cell r="E637" t="str">
            <v>Дунина-Горкавича 9</v>
          </cell>
          <cell r="F637" t="str">
            <v>в рамках проведения инвентаризации 2022 года
не установлен</v>
          </cell>
          <cell r="G637" t="str">
            <v>61.000181</v>
          </cell>
          <cell r="H637" t="str">
            <v>69.064729</v>
          </cell>
          <cell r="I637" t="str">
            <v>в рамках инвентаризации 2022 года
не определена</v>
          </cell>
          <cell r="J637" t="str">
            <v>открытый</v>
          </cell>
          <cell r="K637" t="str">
            <v>бетонная плита</v>
          </cell>
          <cell r="L637">
            <v>12</v>
          </cell>
          <cell r="M637" t="str">
            <v>есть</v>
          </cell>
          <cell r="N637" t="str">
            <v>есть</v>
          </cell>
          <cell r="O637">
            <v>3</v>
          </cell>
          <cell r="P637">
            <v>0.66</v>
          </cell>
          <cell r="Q637" t="str">
            <v>пластик</v>
          </cell>
          <cell r="U637" t="str">
            <v>-</v>
          </cell>
          <cell r="V637" t="str">
            <v>-</v>
          </cell>
          <cell r="W637" t="str">
            <v>-</v>
          </cell>
          <cell r="AA637" t="str">
            <v>бумажные отходы</v>
          </cell>
          <cell r="AB637">
            <v>1</v>
          </cell>
          <cell r="AC637">
            <v>0.75</v>
          </cell>
          <cell r="AD637" t="str">
            <v>контейнер ООО "Экобаланс"</v>
          </cell>
          <cell r="AH637" t="str">
            <v>СП МКД</v>
          </cell>
          <cell r="AL637" t="str">
            <v>МКД ул.Дунина-Горкавича, 7, 9, 11</v>
          </cell>
        </row>
        <row r="638">
          <cell r="B638">
            <v>592</v>
          </cell>
          <cell r="C638" t="str">
            <v>ранее существовавшая до 01.01.2019</v>
          </cell>
          <cell r="D638">
            <v>44900</v>
          </cell>
          <cell r="E638" t="str">
            <v>Дунина-Горкавича 10</v>
          </cell>
          <cell r="F638" t="str">
            <v>в рамках проведения инвентаризации 2022 года
не установлен</v>
          </cell>
          <cell r="G638" t="str">
            <v>60.997912</v>
          </cell>
          <cell r="H638" t="str">
            <v>69.063040</v>
          </cell>
          <cell r="I638" t="str">
            <v>в рамках инвентаризации 2022 года
не определена</v>
          </cell>
          <cell r="J638" t="str">
            <v>открытый</v>
          </cell>
          <cell r="K638" t="str">
            <v>бетонная плита</v>
          </cell>
          <cell r="L638">
            <v>12</v>
          </cell>
          <cell r="M638" t="str">
            <v>есть</v>
          </cell>
          <cell r="N638" t="str">
            <v>есть</v>
          </cell>
          <cell r="O638">
            <v>3</v>
          </cell>
          <cell r="P638">
            <v>0.66</v>
          </cell>
          <cell r="Q638" t="str">
            <v>пластик</v>
          </cell>
          <cell r="U638" t="str">
            <v>-</v>
          </cell>
          <cell r="V638" t="str">
            <v>-</v>
          </cell>
          <cell r="W638" t="str">
            <v>-</v>
          </cell>
          <cell r="AA638" t="str">
            <v>пластик</v>
          </cell>
          <cell r="AB638">
            <v>1</v>
          </cell>
          <cell r="AC638">
            <v>1</v>
          </cell>
          <cell r="AD638" t="str">
            <v>металлическая сетка АО "РЭС-Сервис"</v>
          </cell>
          <cell r="AH638" t="str">
            <v>СП МКД</v>
          </cell>
          <cell r="AL638" t="str">
            <v>МКД ул.Дунина-Горкавича,10</v>
          </cell>
        </row>
        <row r="639">
          <cell r="B639">
            <v>592</v>
          </cell>
          <cell r="C639"/>
          <cell r="D639">
            <v>44900</v>
          </cell>
          <cell r="E639"/>
          <cell r="F639" t="str">
            <v>в рамках проведения инвентаризации 2022 года
не установлен</v>
          </cell>
          <cell r="G639"/>
          <cell r="H639"/>
          <cell r="I639" t="str">
            <v>в рамках инвентаризации 2022 года
не определена</v>
          </cell>
          <cell r="J639"/>
          <cell r="K639"/>
          <cell r="L639"/>
          <cell r="M639"/>
          <cell r="N639"/>
          <cell r="O639"/>
          <cell r="P639"/>
          <cell r="Q639"/>
          <cell r="U639"/>
          <cell r="V639"/>
          <cell r="W639"/>
          <cell r="AA639" t="str">
            <v>бумажные отходы</v>
          </cell>
          <cell r="AB639">
            <v>1</v>
          </cell>
          <cell r="AC639">
            <v>0.75</v>
          </cell>
          <cell r="AD639" t="str">
            <v>контейнер ООО "Экобаланс"</v>
          </cell>
          <cell r="AH639"/>
          <cell r="AL639"/>
        </row>
        <row r="640">
          <cell r="B640">
            <v>593</v>
          </cell>
          <cell r="C640" t="str">
            <v>ранее существовавшая до 01.01.2019</v>
          </cell>
          <cell r="D640">
            <v>44900</v>
          </cell>
          <cell r="E640" t="str">
            <v>Дунина-Горкавича 13</v>
          </cell>
          <cell r="F640" t="str">
            <v>в рамках проведения инвентаризации 2022 года
не установлен</v>
          </cell>
          <cell r="G640" t="str">
            <v>61.000758</v>
          </cell>
          <cell r="H640" t="str">
            <v>69.066142</v>
          </cell>
          <cell r="I640" t="str">
            <v>в рамках инвентаризации 2022 года
не определена</v>
          </cell>
          <cell r="J640" t="str">
            <v>открытый</v>
          </cell>
          <cell r="K640" t="str">
            <v>бетонная плита</v>
          </cell>
          <cell r="L640">
            <v>12</v>
          </cell>
          <cell r="M640" t="str">
            <v>есть</v>
          </cell>
          <cell r="N640" t="str">
            <v>есть</v>
          </cell>
          <cell r="O640">
            <v>3</v>
          </cell>
          <cell r="P640">
            <v>0.66</v>
          </cell>
          <cell r="Q640" t="str">
            <v>пластик</v>
          </cell>
          <cell r="U640" t="str">
            <v>-</v>
          </cell>
          <cell r="V640" t="str">
            <v>-</v>
          </cell>
          <cell r="W640" t="str">
            <v>-</v>
          </cell>
          <cell r="AA640" t="str">
            <v>бумажные отходы</v>
          </cell>
          <cell r="AB640">
            <v>1</v>
          </cell>
          <cell r="AC640">
            <v>0.75</v>
          </cell>
          <cell r="AD640" t="str">
            <v>контейнер ООО "Экобаланс"</v>
          </cell>
          <cell r="AH640" t="str">
            <v>СП МКД</v>
          </cell>
          <cell r="AL640" t="str">
            <v>МКД ул.Дунина-Горкавича, 13</v>
          </cell>
        </row>
        <row r="641">
          <cell r="B641">
            <v>594</v>
          </cell>
          <cell r="C641" t="str">
            <v>ранее существовавшая до 01.01.2019</v>
          </cell>
          <cell r="D641">
            <v>44900</v>
          </cell>
          <cell r="E641" t="str">
            <v>Дунина-Горкавича 15</v>
          </cell>
          <cell r="F641" t="str">
            <v>в рамках проведения инвентаризации 2022 года
не установлен</v>
          </cell>
          <cell r="G641" t="str">
            <v>60.998085</v>
          </cell>
          <cell r="H641" t="str">
            <v>69.064679</v>
          </cell>
          <cell r="I641" t="str">
            <v>в рамках инвентаризации 2022 года
не определена</v>
          </cell>
          <cell r="J641" t="str">
            <v>открытый</v>
          </cell>
          <cell r="K641" t="str">
            <v>бетонная плита</v>
          </cell>
          <cell r="L641">
            <v>12</v>
          </cell>
          <cell r="M641" t="str">
            <v>отсутствует</v>
          </cell>
          <cell r="N641" t="str">
            <v>есть</v>
          </cell>
          <cell r="O641">
            <v>3</v>
          </cell>
          <cell r="P641">
            <v>0.66</v>
          </cell>
          <cell r="Q641" t="str">
            <v>пластик</v>
          </cell>
          <cell r="U641" t="str">
            <v>-</v>
          </cell>
          <cell r="V641" t="str">
            <v>-</v>
          </cell>
          <cell r="W641" t="str">
            <v>-</v>
          </cell>
          <cell r="AA641" t="str">
            <v>-</v>
          </cell>
          <cell r="AB641" t="str">
            <v>-</v>
          </cell>
          <cell r="AC641" t="str">
            <v>-</v>
          </cell>
          <cell r="AD641" t="str">
            <v>-</v>
          </cell>
          <cell r="AH641" t="str">
            <v>СП МКД</v>
          </cell>
          <cell r="AL641" t="str">
            <v>МКД  ул.Дунина-Горкавича,15</v>
          </cell>
        </row>
        <row r="642">
          <cell r="B642">
            <v>595</v>
          </cell>
          <cell r="C642" t="str">
            <v>ранее существовавшая до 01.01.2019</v>
          </cell>
          <cell r="D642">
            <v>44900</v>
          </cell>
          <cell r="E642" t="str">
            <v>Ленина 42</v>
          </cell>
          <cell r="F642" t="str">
            <v>в рамках проведения инвентаризации 2022 года
не установлен</v>
          </cell>
          <cell r="G642" t="str">
            <v>61.006493</v>
          </cell>
          <cell r="H642" t="str">
            <v>69.019857</v>
          </cell>
          <cell r="I642" t="str">
            <v>в рамках инвентаризации 2022 года
не определена</v>
          </cell>
          <cell r="J642" t="str">
            <v>открытый</v>
          </cell>
          <cell r="K642" t="str">
            <v>асфальт</v>
          </cell>
          <cell r="L642">
            <v>12</v>
          </cell>
          <cell r="M642" t="str">
            <v>отсутствует</v>
          </cell>
          <cell r="N642" t="str">
            <v>есть</v>
          </cell>
          <cell r="O642">
            <v>3</v>
          </cell>
          <cell r="P642">
            <v>1.1000000000000001</v>
          </cell>
          <cell r="Q642" t="str">
            <v>пластик</v>
          </cell>
          <cell r="U642" t="str">
            <v>-</v>
          </cell>
          <cell r="V642" t="str">
            <v>-</v>
          </cell>
          <cell r="W642" t="str">
            <v>-</v>
          </cell>
          <cell r="AA642" t="str">
            <v>-</v>
          </cell>
          <cell r="AB642" t="str">
            <v>-</v>
          </cell>
          <cell r="AC642" t="str">
            <v>-</v>
          </cell>
          <cell r="AD642" t="str">
            <v>-</v>
          </cell>
          <cell r="AH642" t="str">
            <v>СП МКД</v>
          </cell>
          <cell r="AL642" t="str">
            <v>МКД ул.Ленина, 42</v>
          </cell>
        </row>
        <row r="643">
          <cell r="B643">
            <v>596</v>
          </cell>
          <cell r="C643" t="str">
            <v>ранее существовавшая до 01.01.2019</v>
          </cell>
          <cell r="D643">
            <v>44900</v>
          </cell>
          <cell r="E643" t="str">
            <v>Коминтерна 8</v>
          </cell>
          <cell r="F643" t="str">
            <v>в рамках проведения инвентаризации 2022 года
не установлен</v>
          </cell>
          <cell r="G643" t="str">
            <v>61.001656</v>
          </cell>
          <cell r="H643" t="str">
            <v>69.012590</v>
          </cell>
          <cell r="I643" t="str">
            <v>в рамках инвентаризации 2022 года
не определена</v>
          </cell>
          <cell r="J643" t="str">
            <v>открытый</v>
          </cell>
          <cell r="K643" t="str">
            <v>асфальт</v>
          </cell>
          <cell r="L643">
            <v>12</v>
          </cell>
          <cell r="M643" t="str">
            <v>есть</v>
          </cell>
          <cell r="N643" t="str">
            <v>есть</v>
          </cell>
          <cell r="O643">
            <v>4</v>
          </cell>
          <cell r="P643">
            <v>1.1000000000000001</v>
          </cell>
          <cell r="Q643" t="str">
            <v>пластик</v>
          </cell>
          <cell r="U643" t="str">
            <v>-</v>
          </cell>
          <cell r="V643" t="str">
            <v>-</v>
          </cell>
          <cell r="W643" t="str">
            <v>-</v>
          </cell>
          <cell r="AA643" t="str">
            <v>-</v>
          </cell>
          <cell r="AB643" t="str">
            <v>-</v>
          </cell>
          <cell r="AC643" t="str">
            <v>-</v>
          </cell>
          <cell r="AD643" t="str">
            <v>-</v>
          </cell>
          <cell r="AH643" t="str">
            <v>СП МКД</v>
          </cell>
          <cell r="AL643" t="str">
            <v>МКД ул.Коминтерна,8</v>
          </cell>
        </row>
        <row r="644">
          <cell r="B644">
            <v>597</v>
          </cell>
          <cell r="C644" t="str">
            <v>ранее существовавшая до 01.01.2019</v>
          </cell>
          <cell r="D644">
            <v>44900</v>
          </cell>
          <cell r="E644" t="str">
            <v>Рябиновая 9а</v>
          </cell>
          <cell r="F644" t="str">
            <v>в рамках проведения инвентаризации 2022 года
не установлен</v>
          </cell>
          <cell r="G644" t="str">
            <v>60.988045</v>
          </cell>
          <cell r="H644" t="str">
            <v>69.040388</v>
          </cell>
          <cell r="I644" t="str">
            <v>в рамках инвентаризации 2022 года
не определена</v>
          </cell>
          <cell r="J644" t="str">
            <v>открытый</v>
          </cell>
          <cell r="K644" t="str">
            <v>бетонная плита</v>
          </cell>
          <cell r="L644">
            <v>12</v>
          </cell>
          <cell r="M644" t="str">
            <v>есть</v>
          </cell>
          <cell r="N644" t="str">
            <v>есть</v>
          </cell>
          <cell r="O644">
            <v>2</v>
          </cell>
          <cell r="P644">
            <v>1.1000000000000001</v>
          </cell>
          <cell r="Q644" t="str">
            <v>пластик</v>
          </cell>
          <cell r="U644" t="str">
            <v>-</v>
          </cell>
          <cell r="V644" t="str">
            <v>-</v>
          </cell>
          <cell r="W644" t="str">
            <v>-</v>
          </cell>
          <cell r="AA644" t="str">
            <v>бумажные отходы</v>
          </cell>
          <cell r="AB644">
            <v>1</v>
          </cell>
          <cell r="AC644">
            <v>0.75</v>
          </cell>
          <cell r="AD644" t="str">
            <v>контейнер ООО "Экобаланс"</v>
          </cell>
          <cell r="AH644" t="str">
            <v>СП МКД</v>
          </cell>
          <cell r="AL644" t="str">
            <v>МКД ул.Рябиновая,9,9а  ул. Югорская 11</v>
          </cell>
        </row>
        <row r="645">
          <cell r="B645">
            <v>598</v>
          </cell>
          <cell r="C645" t="str">
            <v>ранее существовавшая до 01.01.2019</v>
          </cell>
          <cell r="D645">
            <v>44900</v>
          </cell>
          <cell r="E645" t="str">
            <v>Рябиновая 1</v>
          </cell>
          <cell r="F645" t="str">
            <v>в рамках проведения инвентаризации 2022 года
не установлен</v>
          </cell>
          <cell r="G645" t="str">
            <v>60.988721</v>
          </cell>
          <cell r="H645" t="str">
            <v xml:space="preserve"> 69.035532</v>
          </cell>
          <cell r="I645" t="str">
            <v>в рамках инвентаризации 2022 года
не определена</v>
          </cell>
          <cell r="J645" t="str">
            <v>открытый</v>
          </cell>
          <cell r="K645" t="str">
            <v>бетонная плита</v>
          </cell>
          <cell r="L645">
            <v>4</v>
          </cell>
          <cell r="M645" t="str">
            <v>отсутствует</v>
          </cell>
          <cell r="N645" t="str">
            <v>отсутствует</v>
          </cell>
          <cell r="O645">
            <v>1</v>
          </cell>
          <cell r="P645">
            <v>0.66</v>
          </cell>
          <cell r="Q645" t="str">
            <v>пластик</v>
          </cell>
          <cell r="U645" t="str">
            <v>-</v>
          </cell>
          <cell r="V645" t="str">
            <v>-</v>
          </cell>
          <cell r="W645" t="str">
            <v>-</v>
          </cell>
          <cell r="AA645" t="str">
            <v>-</v>
          </cell>
          <cell r="AB645" t="str">
            <v>-</v>
          </cell>
          <cell r="AC645" t="str">
            <v>-</v>
          </cell>
          <cell r="AD645" t="str">
            <v>-</v>
          </cell>
          <cell r="AH645" t="str">
            <v>ЮЛ - МКУ "Управление логистики"</v>
          </cell>
          <cell r="AL645" t="str">
            <v xml:space="preserve"> МКУ "Управление логистики"</v>
          </cell>
        </row>
        <row r="646">
          <cell r="B646">
            <v>599</v>
          </cell>
          <cell r="C646" t="str">
            <v>ранее существовавшая до 01.01.2019</v>
          </cell>
          <cell r="D646">
            <v>44900</v>
          </cell>
          <cell r="E646" t="str">
            <v>Рябиновая 11а</v>
          </cell>
          <cell r="F646" t="str">
            <v>в рамках проведения инвентаризации 2022 года
не установлен</v>
          </cell>
          <cell r="G646" t="str">
            <v>60.988095</v>
          </cell>
          <cell r="H646" t="str">
            <v>69.042860</v>
          </cell>
          <cell r="I646" t="str">
            <v>в рамках инвентаризации 2022 года
не определена</v>
          </cell>
          <cell r="J646" t="str">
            <v>открытый</v>
          </cell>
          <cell r="K646" t="str">
            <v>асфальт</v>
          </cell>
          <cell r="L646">
            <v>12</v>
          </cell>
          <cell r="M646" t="str">
            <v>есть</v>
          </cell>
          <cell r="N646" t="str">
            <v>есть</v>
          </cell>
          <cell r="O646">
            <v>3</v>
          </cell>
          <cell r="P646">
            <v>1.1000000000000001</v>
          </cell>
          <cell r="Q646" t="str">
            <v>пластик</v>
          </cell>
          <cell r="U646" t="str">
            <v>-</v>
          </cell>
          <cell r="V646" t="str">
            <v>-</v>
          </cell>
          <cell r="W646" t="str">
            <v>-</v>
          </cell>
          <cell r="AA646" t="str">
            <v>пластик</v>
          </cell>
          <cell r="AB646">
            <v>1</v>
          </cell>
          <cell r="AC646">
            <v>1</v>
          </cell>
          <cell r="AD646" t="str">
            <v>металлическая сетка АО "РЭС-Сервис"</v>
          </cell>
          <cell r="AH646" t="str">
            <v>СП МКД</v>
          </cell>
          <cell r="AL646" t="str">
            <v xml:space="preserve">МКД Рябиновая,11а; Рябиновая,13б; </v>
          </cell>
        </row>
        <row r="647">
          <cell r="B647">
            <v>600</v>
          </cell>
          <cell r="C647" t="str">
            <v>ранее существовавшая до 01.01.2019</v>
          </cell>
          <cell r="D647">
            <v>44900</v>
          </cell>
          <cell r="E647" t="str">
            <v>Гагарина 193</v>
          </cell>
          <cell r="F647" t="str">
            <v>в рамках проведения инвентаризации 2022 года
не установлен</v>
          </cell>
          <cell r="G647" t="str">
            <v>60.981087</v>
          </cell>
          <cell r="H647" t="str">
            <v>69.050183</v>
          </cell>
          <cell r="I647" t="str">
            <v>в рамках инвентаризации 2022 года
не определена</v>
          </cell>
          <cell r="J647" t="str">
            <v>открытый</v>
          </cell>
          <cell r="K647" t="str">
            <v>бетонная плита</v>
          </cell>
          <cell r="L647">
            <v>12</v>
          </cell>
          <cell r="M647" t="str">
            <v>есть</v>
          </cell>
          <cell r="N647" t="str">
            <v>есть</v>
          </cell>
          <cell r="O647">
            <v>2</v>
          </cell>
          <cell r="P647">
            <v>0.66</v>
          </cell>
          <cell r="Q647" t="str">
            <v>пластик</v>
          </cell>
          <cell r="U647" t="str">
            <v>-</v>
          </cell>
          <cell r="V647" t="str">
            <v>-</v>
          </cell>
          <cell r="W647" t="str">
            <v>-</v>
          </cell>
          <cell r="AA647" t="str">
            <v>-</v>
          </cell>
          <cell r="AB647" t="str">
            <v>-</v>
          </cell>
          <cell r="AC647" t="str">
            <v>-</v>
          </cell>
          <cell r="AD647" t="str">
            <v>-</v>
          </cell>
          <cell r="AH647" t="str">
            <v>СП МКД</v>
          </cell>
          <cell r="AL647" t="str">
            <v xml:space="preserve">МКД ул.Гагарина, 193 </v>
          </cell>
        </row>
        <row r="648">
          <cell r="B648">
            <v>601</v>
          </cell>
          <cell r="C648" t="str">
            <v>ранее существовавшая до 01.01.2019</v>
          </cell>
          <cell r="D648">
            <v>44900</v>
          </cell>
          <cell r="E648" t="str">
            <v>Объездная 8</v>
          </cell>
          <cell r="F648" t="str">
            <v>в рамках проведения инвентаризации 2022 года
не установлен</v>
          </cell>
          <cell r="G648" t="str">
            <v>60.974596</v>
          </cell>
          <cell r="H648" t="str">
            <v>69.018476</v>
          </cell>
          <cell r="I648" t="str">
            <v>в рамках инвентаризации 2022 года
не определена</v>
          </cell>
          <cell r="J648" t="str">
            <v>открытый</v>
          </cell>
          <cell r="K648" t="str">
            <v>асфальт</v>
          </cell>
          <cell r="L648">
            <v>12</v>
          </cell>
          <cell r="M648" t="str">
            <v>отсутствует</v>
          </cell>
          <cell r="N648" t="str">
            <v>есть</v>
          </cell>
          <cell r="O648">
            <v>5</v>
          </cell>
          <cell r="P648">
            <v>1.1000000000000001</v>
          </cell>
          <cell r="Q648" t="str">
            <v>пластик</v>
          </cell>
          <cell r="U648" t="str">
            <v>-</v>
          </cell>
          <cell r="V648" t="str">
            <v>-</v>
          </cell>
          <cell r="W648" t="str">
            <v>-</v>
          </cell>
          <cell r="AA648" t="str">
            <v>-</v>
          </cell>
          <cell r="AB648" t="str">
            <v>-</v>
          </cell>
          <cell r="AC648" t="str">
            <v>-</v>
          </cell>
          <cell r="AD648" t="str">
            <v>-</v>
          </cell>
          <cell r="AH648" t="str">
            <v>СП МКД</v>
          </cell>
          <cell r="AL648" t="str">
            <v>МКД ул.Объездная, 8</v>
          </cell>
        </row>
        <row r="649">
          <cell r="B649">
            <v>602</v>
          </cell>
          <cell r="C649" t="str">
            <v>ранее существовавшая до 01.01.2019</v>
          </cell>
          <cell r="D649">
            <v>44900</v>
          </cell>
          <cell r="E649" t="str">
            <v>Студенческая 14</v>
          </cell>
          <cell r="F649" t="str">
            <v>в рамках проведения инвентаризации 2022 года
не установлен</v>
          </cell>
          <cell r="G649" t="str">
            <v>61.013994</v>
          </cell>
          <cell r="H649" t="str">
            <v>69.045244</v>
          </cell>
          <cell r="I649" t="str">
            <v>в рамках инвентаризации 2022 года
не определена</v>
          </cell>
          <cell r="J649" t="str">
            <v>открытый</v>
          </cell>
          <cell r="K649" t="str">
            <v>бетонная плита</v>
          </cell>
          <cell r="L649">
            <v>12</v>
          </cell>
          <cell r="M649" t="str">
            <v>есть</v>
          </cell>
          <cell r="N649" t="str">
            <v>есть</v>
          </cell>
          <cell r="O649">
            <v>5</v>
          </cell>
          <cell r="P649">
            <v>0.66</v>
          </cell>
          <cell r="Q649" t="str">
            <v>пластик</v>
          </cell>
          <cell r="U649" t="str">
            <v>-</v>
          </cell>
          <cell r="V649" t="str">
            <v>-</v>
          </cell>
          <cell r="W649" t="str">
            <v>-</v>
          </cell>
          <cell r="AA649" t="str">
            <v>пластик</v>
          </cell>
          <cell r="AB649">
            <v>1</v>
          </cell>
          <cell r="AC649">
            <v>1</v>
          </cell>
          <cell r="AD649" t="str">
            <v>металлическая сетка АО "РЭС-Сервис"</v>
          </cell>
          <cell r="AH649" t="str">
            <v>СП МКД</v>
          </cell>
          <cell r="AL649" t="str">
            <v>МКД ул.Студенческая, 14, ЮЛ - ООО "Русский стиль"</v>
          </cell>
        </row>
        <row r="650">
          <cell r="B650">
            <v>603</v>
          </cell>
          <cell r="C650" t="str">
            <v>ранее существовавшая до 01.01.2019</v>
          </cell>
          <cell r="D650">
            <v>44900</v>
          </cell>
          <cell r="E650" t="str">
            <v>Студенческая 18</v>
          </cell>
          <cell r="F650" t="str">
            <v>в рамках проведения инвентаризации 2022 года
не установлен</v>
          </cell>
          <cell r="G650" t="str">
            <v>61.014423</v>
          </cell>
          <cell r="H650" t="str">
            <v>69.042631</v>
          </cell>
          <cell r="I650" t="str">
            <v>в рамках инвентаризации 2022 года
не определена</v>
          </cell>
          <cell r="J650" t="str">
            <v>открытый</v>
          </cell>
          <cell r="K650" t="str">
            <v>бетонная плита</v>
          </cell>
          <cell r="L650">
            <v>12</v>
          </cell>
          <cell r="M650" t="str">
            <v>есть</v>
          </cell>
          <cell r="N650" t="str">
            <v>есть</v>
          </cell>
          <cell r="O650">
            <v>5</v>
          </cell>
          <cell r="P650">
            <v>0.66</v>
          </cell>
          <cell r="Q650" t="str">
            <v>пластик</v>
          </cell>
          <cell r="U650" t="str">
            <v>-</v>
          </cell>
          <cell r="V650" t="str">
            <v>-</v>
          </cell>
          <cell r="W650" t="str">
            <v>-</v>
          </cell>
          <cell r="AA650" t="str">
            <v>пластик</v>
          </cell>
          <cell r="AB650">
            <v>1</v>
          </cell>
          <cell r="AC650">
            <v>1</v>
          </cell>
          <cell r="AD650" t="str">
            <v>металлическая сетка АО "РЭС-Сервис"</v>
          </cell>
          <cell r="AH650" t="str">
            <v>СП МКД</v>
          </cell>
          <cell r="AL650" t="str">
            <v>МКД ул.Студенческая,18</v>
          </cell>
        </row>
        <row r="651">
          <cell r="B651">
            <v>604</v>
          </cell>
          <cell r="C651" t="str">
            <v>ранее существовавшая до 01.01.2019</v>
          </cell>
          <cell r="D651">
            <v>44900</v>
          </cell>
          <cell r="E651" t="str">
            <v>Студенческая 10</v>
          </cell>
          <cell r="F651" t="str">
            <v>в рамках проведения инвентаризации 2022 года
не установлен</v>
          </cell>
          <cell r="G651" t="str">
            <v>61.013297</v>
          </cell>
          <cell r="H651" t="str">
            <v>69.051484</v>
          </cell>
          <cell r="I651" t="str">
            <v>в рамках инвентаризации 2022 года
не определена</v>
          </cell>
          <cell r="J651" t="str">
            <v>открытый</v>
          </cell>
          <cell r="K651" t="str">
            <v>асфальт</v>
          </cell>
          <cell r="L651">
            <v>6</v>
          </cell>
          <cell r="M651" t="str">
            <v>отсутствует</v>
          </cell>
          <cell r="N651" t="str">
            <v>есть</v>
          </cell>
          <cell r="O651">
            <v>1</v>
          </cell>
          <cell r="P651">
            <v>1.1000000000000001</v>
          </cell>
          <cell r="Q651" t="str">
            <v>пластик</v>
          </cell>
          <cell r="U651" t="str">
            <v>-</v>
          </cell>
          <cell r="V651" t="str">
            <v>-</v>
          </cell>
          <cell r="W651" t="str">
            <v>-</v>
          </cell>
          <cell r="AA651" t="str">
            <v>-</v>
          </cell>
          <cell r="AB651" t="str">
            <v>-</v>
          </cell>
          <cell r="AC651" t="str">
            <v>-</v>
          </cell>
          <cell r="AD651" t="str">
            <v>-</v>
          </cell>
          <cell r="AH651" t="str">
            <v>ЮЛ - ООО ТК "Дизель-Гарант"</v>
          </cell>
          <cell r="AL651" t="str">
            <v>ООО ТК "Дизель-Гарант"</v>
          </cell>
        </row>
        <row r="652">
          <cell r="B652">
            <v>605</v>
          </cell>
          <cell r="C652" t="str">
            <v>ранее существовавшая до 01.01.2019</v>
          </cell>
          <cell r="D652">
            <v>44900</v>
          </cell>
          <cell r="E652" t="str">
            <v>Студенческая 20</v>
          </cell>
          <cell r="F652" t="str">
            <v>в рамках проведения инвентаризации 2022 года
не установлен</v>
          </cell>
          <cell r="G652" t="str">
            <v>61.015569</v>
          </cell>
          <cell r="H652" t="str">
            <v>69.040359</v>
          </cell>
          <cell r="I652" t="str">
            <v>в рамках инвентаризации 2022 года
не определена</v>
          </cell>
          <cell r="J652" t="str">
            <v>открытый</v>
          </cell>
          <cell r="K652" t="str">
            <v>асфальт</v>
          </cell>
          <cell r="L652">
            <v>10</v>
          </cell>
          <cell r="M652" t="str">
            <v>отсутствует</v>
          </cell>
          <cell r="N652" t="str">
            <v>есть</v>
          </cell>
          <cell r="O652">
            <v>4</v>
          </cell>
          <cell r="P652">
            <v>0.66</v>
          </cell>
          <cell r="Q652" t="str">
            <v>пластик</v>
          </cell>
          <cell r="U652" t="str">
            <v>-</v>
          </cell>
          <cell r="V652" t="str">
            <v>-</v>
          </cell>
          <cell r="W652" t="str">
            <v>-</v>
          </cell>
          <cell r="AA652" t="str">
            <v>-</v>
          </cell>
          <cell r="AB652" t="str">
            <v>-</v>
          </cell>
          <cell r="AC652" t="str">
            <v>-</v>
          </cell>
          <cell r="AD652" t="str">
            <v>-</v>
          </cell>
          <cell r="AH652" t="str">
            <v>СП МКД</v>
          </cell>
          <cell r="AL652" t="str">
            <v>МКД ул.Студенческая, 20</v>
          </cell>
        </row>
        <row r="653">
          <cell r="B653">
            <v>606</v>
          </cell>
          <cell r="C653" t="str">
            <v>ранее существовавшая до 01.01.2019</v>
          </cell>
          <cell r="D653">
            <v>44900</v>
          </cell>
          <cell r="E653" t="str">
            <v>Энгельса 60</v>
          </cell>
          <cell r="F653" t="str">
            <v>в рамках проведения инвентаризации 2022 года
не установлен</v>
          </cell>
          <cell r="G653" t="str">
            <v>61.006791</v>
          </cell>
          <cell r="H653" t="str">
            <v>68.995513</v>
          </cell>
          <cell r="I653" t="str">
            <v>в рамках инвентаризации 2022 года
не определена</v>
          </cell>
          <cell r="J653" t="str">
            <v>открытый</v>
          </cell>
          <cell r="K653" t="str">
            <v>бетонная плита</v>
          </cell>
          <cell r="L653">
            <v>8</v>
          </cell>
          <cell r="M653" t="str">
            <v>есть</v>
          </cell>
          <cell r="N653" t="str">
            <v>есть</v>
          </cell>
          <cell r="O653">
            <v>4</v>
          </cell>
          <cell r="P653">
            <v>1.1000000000000001</v>
          </cell>
          <cell r="Q653" t="str">
            <v>пластик</v>
          </cell>
          <cell r="U653" t="str">
            <v>-</v>
          </cell>
          <cell r="V653" t="str">
            <v>-</v>
          </cell>
          <cell r="W653" t="str">
            <v>-</v>
          </cell>
          <cell r="AA653" t="str">
            <v>бумажные отходы</v>
          </cell>
          <cell r="AB653">
            <v>1</v>
          </cell>
          <cell r="AC653">
            <v>0.75</v>
          </cell>
          <cell r="AD653" t="str">
            <v>контейнер ООО "Экобаланс"</v>
          </cell>
          <cell r="AH653" t="str">
            <v>СП МКД</v>
          </cell>
          <cell r="AL653" t="str">
            <v>МКД  ул.Энгельса, 60</v>
          </cell>
        </row>
        <row r="654">
          <cell r="B654">
            <v>606</v>
          </cell>
          <cell r="C654"/>
          <cell r="D654">
            <v>44900</v>
          </cell>
          <cell r="E654"/>
          <cell r="F654" t="str">
            <v>в рамках проведения инвентаризации 2022 года
не установлен</v>
          </cell>
          <cell r="G654"/>
          <cell r="H654"/>
          <cell r="I654" t="str">
            <v>в рамках инвентаризации 2022 года
не определена</v>
          </cell>
          <cell r="J654"/>
          <cell r="K654"/>
          <cell r="L654"/>
          <cell r="M654"/>
          <cell r="N654"/>
          <cell r="O654"/>
          <cell r="P654"/>
          <cell r="Q654"/>
          <cell r="U654"/>
          <cell r="V654"/>
          <cell r="W654"/>
          <cell r="AA654" t="str">
            <v>пластик</v>
          </cell>
          <cell r="AB654">
            <v>1</v>
          </cell>
          <cell r="AC654">
            <v>1</v>
          </cell>
          <cell r="AD654" t="str">
            <v>металлическая сетка АО "РЭС-Сервис"</v>
          </cell>
          <cell r="AH654"/>
          <cell r="AL654"/>
        </row>
        <row r="655">
          <cell r="B655">
            <v>607</v>
          </cell>
          <cell r="C655" t="str">
            <v>ранее существовавшая до 01.01.2019</v>
          </cell>
          <cell r="D655">
            <v>44900</v>
          </cell>
          <cell r="E655" t="str">
            <v>Сирина 78</v>
          </cell>
          <cell r="F655" t="str">
            <v>в рамках проведения инвентаризации 2022 года
не установлен</v>
          </cell>
          <cell r="G655" t="str">
            <v>61.005057</v>
          </cell>
          <cell r="H655" t="str">
            <v>68.994287</v>
          </cell>
          <cell r="I655" t="str">
            <v>в рамках инвентаризации 2022 года
не определена</v>
          </cell>
          <cell r="J655" t="str">
            <v>открытый</v>
          </cell>
          <cell r="K655" t="str">
            <v>бетонная плита</v>
          </cell>
          <cell r="L655">
            <v>8</v>
          </cell>
          <cell r="M655" t="str">
            <v>есть</v>
          </cell>
          <cell r="N655" t="str">
            <v>есть</v>
          </cell>
          <cell r="O655">
            <v>4</v>
          </cell>
          <cell r="P655">
            <v>1.1000000000000001</v>
          </cell>
          <cell r="Q655" t="str">
            <v>пластик</v>
          </cell>
          <cell r="U655" t="str">
            <v>-</v>
          </cell>
          <cell r="V655" t="str">
            <v>-</v>
          </cell>
          <cell r="W655" t="str">
            <v>-</v>
          </cell>
          <cell r="AA655" t="str">
            <v>бумажные отходы</v>
          </cell>
          <cell r="AB655">
            <v>1</v>
          </cell>
          <cell r="AC655">
            <v>0.75</v>
          </cell>
          <cell r="AD655" t="str">
            <v>контейнер ООО "Экобаланс"</v>
          </cell>
          <cell r="AH655" t="str">
            <v>СП МКД</v>
          </cell>
          <cell r="AL655" t="str">
            <v>ЮЛ - ООО "Элемент Трейд", МКД ул. Сирина, 78</v>
          </cell>
        </row>
        <row r="656">
          <cell r="B656">
            <v>607</v>
          </cell>
          <cell r="C656"/>
          <cell r="D656">
            <v>44900</v>
          </cell>
          <cell r="E656"/>
          <cell r="F656" t="str">
            <v>в рамках проведения инвентаризации 2022 года
не установлен</v>
          </cell>
          <cell r="G656"/>
          <cell r="H656"/>
          <cell r="I656" t="str">
            <v>в рамках инвентаризации 2022 года
не определена</v>
          </cell>
          <cell r="J656"/>
          <cell r="K656"/>
          <cell r="L656"/>
          <cell r="M656"/>
          <cell r="N656"/>
          <cell r="O656"/>
          <cell r="P656"/>
          <cell r="Q656"/>
          <cell r="U656"/>
          <cell r="V656"/>
          <cell r="W656"/>
          <cell r="AA656" t="str">
            <v>пластик</v>
          </cell>
          <cell r="AB656">
            <v>1</v>
          </cell>
          <cell r="AC656">
            <v>1</v>
          </cell>
          <cell r="AD656" t="str">
            <v>металлическая сетка АО "РЭС-Сервис"</v>
          </cell>
          <cell r="AH656"/>
          <cell r="AL656"/>
        </row>
        <row r="657">
          <cell r="B657">
            <v>608</v>
          </cell>
          <cell r="C657" t="str">
            <v>ранее существовавшая до 01.01.2019</v>
          </cell>
          <cell r="D657">
            <v>44900</v>
          </cell>
          <cell r="E657" t="str">
            <v>Самаровская 1</v>
          </cell>
          <cell r="F657" t="str">
            <v>в рамках проведения инвентаризации 2022 года
не установлен</v>
          </cell>
          <cell r="G657" t="str">
            <v>60.96826</v>
          </cell>
          <cell r="H657" t="str">
            <v>69.031015</v>
          </cell>
          <cell r="I657" t="str">
            <v>в рамках инвентаризации 2022 года
не определена</v>
          </cell>
          <cell r="J657" t="str">
            <v>открытый</v>
          </cell>
          <cell r="K657" t="str">
            <v>бетонная плита</v>
          </cell>
          <cell r="L657">
            <v>12</v>
          </cell>
          <cell r="M657" t="str">
            <v>есть</v>
          </cell>
          <cell r="N657" t="str">
            <v>есть</v>
          </cell>
          <cell r="O657">
            <v>4</v>
          </cell>
          <cell r="P657">
            <v>1.1000000000000001</v>
          </cell>
          <cell r="Q657" t="str">
            <v>пластик</v>
          </cell>
          <cell r="U657" t="str">
            <v>-</v>
          </cell>
          <cell r="V657" t="str">
            <v>-</v>
          </cell>
          <cell r="W657" t="str">
            <v>-</v>
          </cell>
          <cell r="AA657" t="str">
            <v>пластик</v>
          </cell>
          <cell r="AB657">
            <v>1</v>
          </cell>
          <cell r="AC657">
            <v>1</v>
          </cell>
          <cell r="AD657" t="str">
            <v>металлическая сетка АО "РЭС-Сервис"</v>
          </cell>
          <cell r="AH657" t="str">
            <v>СП МКД</v>
          </cell>
          <cell r="AL657" t="str">
            <v>МКД ул.Самаровская, 1, БЭТА-Сургут</v>
          </cell>
        </row>
        <row r="658">
          <cell r="B658">
            <v>609</v>
          </cell>
          <cell r="C658" t="str">
            <v>ранее существовавшая до 01.01.2019</v>
          </cell>
          <cell r="D658">
            <v>44900</v>
          </cell>
          <cell r="E658" t="str">
            <v>Пионерская 70</v>
          </cell>
          <cell r="F658" t="str">
            <v>в рамках проведения инвентаризации 2022 года
не установлен</v>
          </cell>
          <cell r="G658" t="str">
            <v>61.009841</v>
          </cell>
          <cell r="H658" t="str">
            <v>69.020056</v>
          </cell>
          <cell r="I658" t="str">
            <v>в рамках инвентаризации 2022 года
не определена</v>
          </cell>
          <cell r="J658" t="str">
            <v>открытый</v>
          </cell>
          <cell r="K658" t="str">
            <v>бетонная плита</v>
          </cell>
          <cell r="L658">
            <v>12</v>
          </cell>
          <cell r="M658" t="str">
            <v>есть</v>
          </cell>
          <cell r="N658" t="str">
            <v>есть</v>
          </cell>
          <cell r="O658">
            <v>6</v>
          </cell>
          <cell r="P658">
            <v>0.66</v>
          </cell>
          <cell r="Q658" t="str">
            <v>пластик</v>
          </cell>
          <cell r="U658" t="str">
            <v>-</v>
          </cell>
          <cell r="V658" t="str">
            <v>-</v>
          </cell>
          <cell r="W658" t="str">
            <v>-</v>
          </cell>
          <cell r="AA658" t="str">
            <v>пластик</v>
          </cell>
          <cell r="AB658">
            <v>1</v>
          </cell>
          <cell r="AC658">
            <v>1</v>
          </cell>
          <cell r="AD658" t="str">
            <v>металлическая сетка АО "РЭС-Сервис"</v>
          </cell>
          <cell r="AH658" t="str">
            <v>СП МКД</v>
          </cell>
          <cell r="AL658" t="str">
            <v xml:space="preserve">МКД ул. Пионерская, 70, ПАО "Магнит" </v>
          </cell>
        </row>
        <row r="659">
          <cell r="B659">
            <v>610</v>
          </cell>
          <cell r="C659" t="str">
            <v>ранее существовавшая до 01.01.2019</v>
          </cell>
          <cell r="D659">
            <v>44900</v>
          </cell>
          <cell r="E659" t="str">
            <v>Конева 2</v>
          </cell>
          <cell r="F659" t="str">
            <v>в рамках проведения инвентаризации 2022 года
не установлен</v>
          </cell>
          <cell r="G659" t="str">
            <v>60.967966</v>
          </cell>
          <cell r="H659" t="str">
            <v>69.046646</v>
          </cell>
          <cell r="I659" t="str">
            <v>в рамках инвентаризации 2022 года
не определена</v>
          </cell>
          <cell r="J659" t="str">
            <v>открытый</v>
          </cell>
          <cell r="K659" t="str">
            <v>грунт</v>
          </cell>
          <cell r="L659">
            <v>6</v>
          </cell>
          <cell r="M659" t="str">
            <v>отсутствует</v>
          </cell>
          <cell r="N659" t="str">
            <v>отсутствует</v>
          </cell>
          <cell r="O659">
            <v>2</v>
          </cell>
          <cell r="P659">
            <v>1.1000000000000001</v>
          </cell>
          <cell r="Q659" t="str">
            <v>пластик</v>
          </cell>
          <cell r="U659" t="str">
            <v>-</v>
          </cell>
          <cell r="V659" t="str">
            <v>-</v>
          </cell>
          <cell r="W659" t="str">
            <v>-</v>
          </cell>
          <cell r="AA659" t="str">
            <v>-</v>
          </cell>
          <cell r="AB659" t="str">
            <v>-</v>
          </cell>
          <cell r="AC659" t="str">
            <v>-</v>
          </cell>
          <cell r="AD659" t="str">
            <v>-</v>
          </cell>
          <cell r="AH659" t="str">
            <v>СП МКД</v>
          </cell>
          <cell r="AL659" t="str">
            <v>МКД ул. Конева,2; Заречная,1</v>
          </cell>
        </row>
        <row r="660">
          <cell r="B660">
            <v>611</v>
          </cell>
          <cell r="C660" t="str">
            <v>ранее существовавшая до 01.01.2019</v>
          </cell>
          <cell r="D660">
            <v>44900</v>
          </cell>
          <cell r="E660" t="str">
            <v>Дзержинского 30</v>
          </cell>
          <cell r="F660" t="str">
            <v>в рамках проведения инвентаризации 2022 года
не установлен</v>
          </cell>
          <cell r="G660" t="str">
            <v>61.009876</v>
          </cell>
          <cell r="H660" t="str">
            <v>69.017401</v>
          </cell>
          <cell r="I660" t="str">
            <v>в рамках инвентаризации 2022 года
не определена</v>
          </cell>
          <cell r="J660" t="str">
            <v>открытый</v>
          </cell>
          <cell r="K660" t="str">
            <v>бетонная плита</v>
          </cell>
          <cell r="L660">
            <v>12</v>
          </cell>
          <cell r="M660" t="str">
            <v>есть</v>
          </cell>
          <cell r="N660" t="str">
            <v>есть</v>
          </cell>
          <cell r="O660">
            <v>3</v>
          </cell>
          <cell r="P660">
            <v>1</v>
          </cell>
          <cell r="Q660" t="str">
            <v>металл</v>
          </cell>
          <cell r="U660" t="str">
            <v>-</v>
          </cell>
          <cell r="V660" t="str">
            <v>-</v>
          </cell>
          <cell r="W660" t="str">
            <v>-</v>
          </cell>
          <cell r="AA660" t="str">
            <v>пластик</v>
          </cell>
          <cell r="AB660">
            <v>1</v>
          </cell>
          <cell r="AC660">
            <v>1</v>
          </cell>
          <cell r="AD660" t="str">
            <v>металлическая сетка АО "РЭС-Сервис"</v>
          </cell>
          <cell r="AH660" t="str">
            <v>СП МКД</v>
          </cell>
          <cell r="AL660" t="str">
            <v xml:space="preserve">МКД ул.Дзержинского 30, ул. Пионерская и ИЖС ул. 8 Марта, ул. Рознина </v>
          </cell>
        </row>
        <row r="661">
          <cell r="B661">
            <v>611</v>
          </cell>
          <cell r="C661"/>
          <cell r="D661">
            <v>44900</v>
          </cell>
          <cell r="E661"/>
          <cell r="F661" t="str">
            <v>в рамках проведения инвентаризации 2022 года
не установлен</v>
          </cell>
          <cell r="G661"/>
          <cell r="H661"/>
          <cell r="I661" t="str">
            <v>в рамках инвентаризации 2022 года
не определена</v>
          </cell>
          <cell r="J661"/>
          <cell r="K661"/>
          <cell r="L661"/>
          <cell r="M661"/>
          <cell r="N661"/>
          <cell r="O661"/>
          <cell r="P661"/>
          <cell r="Q661"/>
          <cell r="U661"/>
          <cell r="V661"/>
          <cell r="W661"/>
          <cell r="AA661" t="str">
            <v>бумажные отходы</v>
          </cell>
          <cell r="AB661">
            <v>1</v>
          </cell>
          <cell r="AC661">
            <v>0.75</v>
          </cell>
          <cell r="AD661" t="str">
            <v>контейнер ООО "Экобаланс"</v>
          </cell>
          <cell r="AH661"/>
          <cell r="AL661"/>
        </row>
        <row r="662">
          <cell r="B662">
            <v>612</v>
          </cell>
          <cell r="C662" t="str">
            <v>ранее существовавшая до 01.01.2019</v>
          </cell>
          <cell r="D662">
            <v>44900</v>
          </cell>
          <cell r="E662" t="str">
            <v>Лопарева 12/1; 14; 19</v>
          </cell>
          <cell r="F662" t="str">
            <v>в рамках проведения инвентаризации 2022 года
не установлен</v>
          </cell>
          <cell r="G662" t="str">
            <v>61.003644</v>
          </cell>
          <cell r="H662" t="str">
            <v>69.030710</v>
          </cell>
          <cell r="I662" t="str">
            <v>в рамках инвентаризации 2022 года
не определена</v>
          </cell>
          <cell r="J662" t="str">
            <v>открытый</v>
          </cell>
          <cell r="K662" t="str">
            <v>бетонная плита</v>
          </cell>
          <cell r="L662">
            <v>24</v>
          </cell>
          <cell r="M662" t="str">
            <v>есть</v>
          </cell>
          <cell r="N662" t="str">
            <v>есть</v>
          </cell>
          <cell r="O662">
            <v>5</v>
          </cell>
          <cell r="P662">
            <v>1.1000000000000001</v>
          </cell>
          <cell r="Q662" t="str">
            <v>пластик</v>
          </cell>
          <cell r="U662">
            <v>2</v>
          </cell>
          <cell r="V662">
            <v>4</v>
          </cell>
          <cell r="W662" t="str">
            <v>отсек</v>
          </cell>
          <cell r="AA662" t="str">
            <v>пластик</v>
          </cell>
          <cell r="AB662">
            <v>1</v>
          </cell>
          <cell r="AC662">
            <v>1</v>
          </cell>
          <cell r="AD662" t="str">
            <v>металлическая сетка АО "РЭС-Сервис"</v>
          </cell>
          <cell r="AH662" t="str">
            <v>МО - Администрация города Ханты-Мансийска</v>
          </cell>
          <cell r="AL662" t="str">
            <v>МКД ул. Лопарева, ул. Чехова, ул. Калинина, ИП Варламова Р.В.</v>
          </cell>
        </row>
        <row r="663">
          <cell r="B663">
            <v>613</v>
          </cell>
          <cell r="C663" t="str">
            <v>ранее существовавшая до 01.01.2019</v>
          </cell>
          <cell r="D663">
            <v>44900</v>
          </cell>
          <cell r="E663" t="str">
            <v xml:space="preserve">Энгельса 25 </v>
          </cell>
          <cell r="F663" t="str">
            <v>в рамках проведения инвентаризации 2022 года
не установлен</v>
          </cell>
          <cell r="G663" t="str">
            <v>61.005522</v>
          </cell>
          <cell r="H663" t="str">
            <v xml:space="preserve"> 69.008059</v>
          </cell>
          <cell r="I663" t="str">
            <v>в рамках инвентаризации 2022 года
не определена</v>
          </cell>
          <cell r="J663" t="str">
            <v>открытый</v>
          </cell>
          <cell r="K663" t="str">
            <v>асфальт</v>
          </cell>
          <cell r="L663">
            <v>4</v>
          </cell>
          <cell r="M663" t="str">
            <v>отсутствует</v>
          </cell>
          <cell r="N663" t="str">
            <v>отсутствует</v>
          </cell>
          <cell r="O663">
            <v>2</v>
          </cell>
          <cell r="P663">
            <v>1.1000000000000001</v>
          </cell>
          <cell r="Q663" t="str">
            <v>пластик</v>
          </cell>
          <cell r="U663" t="str">
            <v>-</v>
          </cell>
          <cell r="V663" t="str">
            <v>-</v>
          </cell>
          <cell r="W663" t="str">
            <v>-</v>
          </cell>
          <cell r="AA663" t="str">
            <v>бумажные отходы</v>
          </cell>
          <cell r="AB663">
            <v>1</v>
          </cell>
          <cell r="AC663">
            <v>0.75</v>
          </cell>
          <cell r="AD663" t="str">
            <v>контейнер ООО "Экобаланс"</v>
          </cell>
          <cell r="AH663" t="str">
            <v>СП МКД</v>
          </cell>
          <cell r="AL663" t="str">
            <v>МКД ул.Энгельса, 25</v>
          </cell>
        </row>
        <row r="664">
          <cell r="B664">
            <v>614</v>
          </cell>
          <cell r="C664" t="str">
            <v>ранее существовавшая до 01.01.2019</v>
          </cell>
          <cell r="D664">
            <v>44900</v>
          </cell>
          <cell r="E664" t="str">
            <v>Энгельса 45</v>
          </cell>
          <cell r="F664" t="str">
            <v>в рамках проведения инвентаризации 2022 года
не установлен</v>
          </cell>
          <cell r="G664" t="str">
            <v>61.009025</v>
          </cell>
          <cell r="H664" t="str">
            <v>68.998935</v>
          </cell>
          <cell r="I664" t="str">
            <v>в рамках инвентаризации 2022 года
не определена</v>
          </cell>
          <cell r="J664" t="str">
            <v>открытый</v>
          </cell>
          <cell r="K664" t="str">
            <v>бетонная плита</v>
          </cell>
          <cell r="L664">
            <v>12</v>
          </cell>
          <cell r="M664" t="str">
            <v>отсутствует</v>
          </cell>
          <cell r="N664" t="str">
            <v>есть</v>
          </cell>
          <cell r="O664">
            <v>10</v>
          </cell>
          <cell r="P664">
            <v>0.66</v>
          </cell>
          <cell r="Q664" t="str">
            <v>пластик</v>
          </cell>
          <cell r="U664">
            <v>1</v>
          </cell>
          <cell r="V664">
            <v>8</v>
          </cell>
          <cell r="W664" t="str">
            <v>бункер-накопитель</v>
          </cell>
          <cell r="AA664" t="str">
            <v>бумажные отходы</v>
          </cell>
          <cell r="AB664">
            <v>1</v>
          </cell>
          <cell r="AC664">
            <v>0.75</v>
          </cell>
          <cell r="AD664" t="str">
            <v>контейнер ООО "Экобаланс"</v>
          </cell>
          <cell r="AH664" t="str">
            <v>СП МКД</v>
          </cell>
          <cell r="AL664" t="str">
            <v>МКД ул. Энгельса, 45, БУ "Клинический врачебно-физкультурный диспансер", БУ ХМАО - Югры "Ханты-Мансийский комплексный центр, социального обслуживания населения", БУ ХМАО-Югры "Региональный аналитический центр", МФЦ, ФКУ «ГБ МСЭ по Ханты-Мансийскому автономному округу - Югре» Минтруда России</v>
          </cell>
        </row>
        <row r="665">
          <cell r="B665">
            <v>614</v>
          </cell>
          <cell r="C665"/>
          <cell r="D665">
            <v>44900</v>
          </cell>
          <cell r="E665"/>
          <cell r="F665" t="str">
            <v>в рамках проведения инвентаризации 2022 года
не установлен</v>
          </cell>
          <cell r="G665"/>
          <cell r="H665"/>
          <cell r="I665" t="str">
            <v>в рамках инвентаризации 2022 года
не определена</v>
          </cell>
          <cell r="J665"/>
          <cell r="K665"/>
          <cell r="L665"/>
          <cell r="M665"/>
          <cell r="N665"/>
          <cell r="O665"/>
          <cell r="P665"/>
          <cell r="Q665"/>
          <cell r="U665"/>
          <cell r="V665"/>
          <cell r="W665"/>
          <cell r="AA665" t="str">
            <v>пластик</v>
          </cell>
          <cell r="AB665">
            <v>1</v>
          </cell>
          <cell r="AC665">
            <v>1</v>
          </cell>
          <cell r="AD665" t="str">
            <v>металлическая сетка АО "РЭС-Сервис"</v>
          </cell>
          <cell r="AH665"/>
          <cell r="AL665"/>
        </row>
        <row r="666">
          <cell r="B666">
            <v>615</v>
          </cell>
          <cell r="C666">
            <v>43556</v>
          </cell>
          <cell r="D666">
            <v>44900</v>
          </cell>
          <cell r="E666" t="str">
            <v>Энгельса 45</v>
          </cell>
          <cell r="F666" t="str">
            <v>в рамках проведения инвентаризации 2022 года
не установлен</v>
          </cell>
          <cell r="G666" t="str">
            <v>61.009025</v>
          </cell>
          <cell r="H666" t="str">
            <v>68.998935</v>
          </cell>
          <cell r="I666" t="str">
            <v>в рамках инвентаризации 2022 года
не определена</v>
          </cell>
          <cell r="J666" t="str">
            <v>ограниченный</v>
          </cell>
          <cell r="K666" t="str">
            <v>бетонная плита</v>
          </cell>
          <cell r="L666">
            <v>11.7</v>
          </cell>
          <cell r="M666" t="str">
            <v>отсутствует</v>
          </cell>
          <cell r="N666" t="str">
            <v>есть</v>
          </cell>
          <cell r="O666">
            <v>3</v>
          </cell>
          <cell r="P666">
            <v>1.1000000000000001</v>
          </cell>
          <cell r="Q666" t="str">
            <v>пластик</v>
          </cell>
          <cell r="U666" t="str">
            <v>-</v>
          </cell>
          <cell r="V666" t="str">
            <v>-</v>
          </cell>
          <cell r="W666" t="str">
            <v>-</v>
          </cell>
          <cell r="AA666" t="str">
            <v>-</v>
          </cell>
          <cell r="AB666" t="str">
            <v>-</v>
          </cell>
          <cell r="AC666" t="str">
            <v>-</v>
          </cell>
          <cell r="AD666" t="str">
            <v>-</v>
          </cell>
          <cell r="AH666" t="str">
            <v>ЮЛ - Автономное учреждение ХМАО-Югры "ЮграМегаспорт"</v>
          </cell>
          <cell r="AL666" t="str">
            <v>Автономное учреждение ХМАО-Югры "ЮграМегаспорт", Гостиница Олимпийская</v>
          </cell>
        </row>
        <row r="667">
          <cell r="B667">
            <v>616</v>
          </cell>
          <cell r="C667" t="str">
            <v>ранее существовавшая до 01.01.2019</v>
          </cell>
          <cell r="D667">
            <v>44900</v>
          </cell>
          <cell r="E667" t="str">
            <v>Энгельса 44</v>
          </cell>
          <cell r="F667" t="str">
            <v>в рамках проведения инвентаризации 2022 года
не установлен</v>
          </cell>
          <cell r="G667" t="str">
            <v>61.005369</v>
          </cell>
          <cell r="H667" t="str">
            <v xml:space="preserve"> 69.003541</v>
          </cell>
          <cell r="I667" t="str">
            <v>в рамках инвентаризации 2022 года
не определена</v>
          </cell>
          <cell r="J667" t="str">
            <v>ограниченный</v>
          </cell>
          <cell r="K667" t="str">
            <v>бетонная плита</v>
          </cell>
          <cell r="L667">
            <v>6</v>
          </cell>
          <cell r="M667" t="str">
            <v>отсутствует</v>
          </cell>
          <cell r="N667" t="str">
            <v>есть</v>
          </cell>
          <cell r="O667">
            <v>6</v>
          </cell>
          <cell r="P667">
            <v>0.75</v>
          </cell>
          <cell r="Q667" t="str">
            <v>металл</v>
          </cell>
          <cell r="U667" t="str">
            <v>-</v>
          </cell>
          <cell r="V667" t="str">
            <v>-</v>
          </cell>
          <cell r="W667" t="str">
            <v>-</v>
          </cell>
          <cell r="AA667" t="str">
            <v>-</v>
          </cell>
          <cell r="AB667" t="str">
            <v>-</v>
          </cell>
          <cell r="AC667" t="str">
            <v>-</v>
          </cell>
          <cell r="AD667" t="str">
            <v>-</v>
          </cell>
          <cell r="AH667" t="str">
            <v xml:space="preserve">ИП - Змановская Н.Е.; ЮЛ - ООО "Агроторг"  </v>
          </cell>
          <cell r="AL667" t="str">
            <v xml:space="preserve">ИП Змановская Н.Е.; ООО "Агроторг"  </v>
          </cell>
        </row>
        <row r="668">
          <cell r="B668">
            <v>617</v>
          </cell>
          <cell r="C668">
            <v>43818</v>
          </cell>
          <cell r="D668">
            <v>44900</v>
          </cell>
          <cell r="E668" t="str">
            <v xml:space="preserve">Энгельса 1 </v>
          </cell>
          <cell r="F668" t="str">
            <v>в рамках проведения инвентаризации 2022 года
не установлен</v>
          </cell>
          <cell r="G668" t="str">
            <v>61.003110</v>
          </cell>
          <cell r="H668" t="str">
            <v>69.017500</v>
          </cell>
          <cell r="I668" t="str">
            <v>в рамках инвентаризации 2022 года
не определена</v>
          </cell>
          <cell r="J668" t="str">
            <v>ограниченный</v>
          </cell>
          <cell r="K668" t="str">
            <v>мусороприёмная камера</v>
          </cell>
          <cell r="L668">
            <v>6</v>
          </cell>
          <cell r="M668" t="str">
            <v>отсутствует</v>
          </cell>
          <cell r="N668" t="str">
            <v>есть</v>
          </cell>
          <cell r="O668">
            <v>3</v>
          </cell>
          <cell r="P668">
            <v>1.1000000000000001</v>
          </cell>
          <cell r="Q668" t="str">
            <v>пластик</v>
          </cell>
          <cell r="U668" t="str">
            <v>-</v>
          </cell>
          <cell r="V668" t="str">
            <v>-</v>
          </cell>
          <cell r="W668" t="str">
            <v>-</v>
          </cell>
          <cell r="AA668" t="str">
            <v>-</v>
          </cell>
          <cell r="AB668" t="str">
            <v>-</v>
          </cell>
          <cell r="AC668" t="str">
            <v>-</v>
          </cell>
          <cell r="AD668" t="str">
            <v>-</v>
          </cell>
          <cell r="AH668" t="str">
            <v>ЮЛ - ООО "Геолекс" (ТЦ "Гостиный двор"), ПАО "Магнит"</v>
          </cell>
          <cell r="AL668" t="str">
            <v>ООО "Геолекс" (ТЦ "Гостиный двор") ПАО "Магнит"</v>
          </cell>
        </row>
        <row r="669">
          <cell r="B669">
            <v>618</v>
          </cell>
          <cell r="C669"/>
          <cell r="D669">
            <v>44900</v>
          </cell>
          <cell r="E669"/>
          <cell r="F669" t="str">
            <v>в рамках проведения инвентаризации 2022 года
не установлен</v>
          </cell>
          <cell r="G669"/>
          <cell r="H669"/>
          <cell r="I669" t="str">
            <v>в рамках инвентаризации 2022 года
не определена</v>
          </cell>
          <cell r="J669"/>
          <cell r="K669"/>
          <cell r="L669"/>
          <cell r="M669"/>
          <cell r="N669"/>
          <cell r="O669"/>
          <cell r="P669"/>
          <cell r="Q669"/>
          <cell r="U669"/>
          <cell r="V669"/>
          <cell r="W669"/>
          <cell r="AA669"/>
          <cell r="AB669"/>
          <cell r="AC669"/>
          <cell r="AD669"/>
          <cell r="AH669"/>
          <cell r="AL669"/>
        </row>
        <row r="670">
          <cell r="B670">
            <v>619</v>
          </cell>
          <cell r="C670" t="str">
            <v>ранее существовавшая до 01.01.2019</v>
          </cell>
          <cell r="D670">
            <v>44900</v>
          </cell>
          <cell r="E670" t="str">
            <v>Доронина 6</v>
          </cell>
          <cell r="F670" t="str">
            <v>в рамках проведения инвентаризации 2022 года
не установлен</v>
          </cell>
          <cell r="G670">
            <v>61.005580999999999</v>
          </cell>
          <cell r="H670">
            <v>69.037036000000001</v>
          </cell>
          <cell r="I670" t="str">
            <v>в рамках инвентаризации 2022 года
не определена</v>
          </cell>
          <cell r="J670" t="str">
            <v>открытый</v>
          </cell>
          <cell r="K670" t="str">
            <v>бетонная плита</v>
          </cell>
          <cell r="L670">
            <v>10</v>
          </cell>
          <cell r="M670" t="str">
            <v>отсутствует</v>
          </cell>
          <cell r="N670" t="str">
            <v>есть</v>
          </cell>
          <cell r="O670">
            <v>3</v>
          </cell>
          <cell r="P670">
            <v>1.1000000000000001</v>
          </cell>
          <cell r="Q670" t="str">
            <v>пластик</v>
          </cell>
          <cell r="U670">
            <v>1</v>
          </cell>
          <cell r="V670">
            <v>4</v>
          </cell>
          <cell r="W670" t="str">
            <v>отсек</v>
          </cell>
          <cell r="AA670" t="str">
            <v>бумажные отходы</v>
          </cell>
          <cell r="AB670">
            <v>1</v>
          </cell>
          <cell r="AC670">
            <v>0.75</v>
          </cell>
          <cell r="AD670" t="str">
            <v>контейнер ООО "Экобаланс"</v>
          </cell>
          <cell r="AH670" t="str">
            <v>СП МКД</v>
          </cell>
          <cell r="AL670" t="str">
            <v>МКД ул. Доронина, 6, ул. Доронина 8, ИЖС ул. Мира-Доронина</v>
          </cell>
        </row>
        <row r="671">
          <cell r="B671">
            <v>619</v>
          </cell>
          <cell r="C671"/>
          <cell r="D671">
            <v>44900</v>
          </cell>
          <cell r="E671"/>
          <cell r="F671" t="str">
            <v>в рамках проведения инвентаризации 2022 года
не установлен</v>
          </cell>
          <cell r="G671"/>
          <cell r="H671"/>
          <cell r="I671" t="str">
            <v>в рамках инвентаризации 2022 года
не определена</v>
          </cell>
          <cell r="J671"/>
          <cell r="K671"/>
          <cell r="L671"/>
          <cell r="M671"/>
          <cell r="N671"/>
          <cell r="O671"/>
          <cell r="P671"/>
          <cell r="Q671"/>
          <cell r="U671"/>
          <cell r="V671"/>
          <cell r="W671"/>
          <cell r="AA671" t="str">
            <v>пластик</v>
          </cell>
          <cell r="AB671">
            <v>1</v>
          </cell>
          <cell r="AC671">
            <v>1</v>
          </cell>
          <cell r="AD671" t="str">
            <v>металлическая сетка АО "РЭС-Сервис"</v>
          </cell>
          <cell r="AH671"/>
          <cell r="AL671"/>
        </row>
        <row r="672">
          <cell r="B672">
            <v>620</v>
          </cell>
          <cell r="C672" t="str">
            <v>ранее существовавшая до 01.01.2019</v>
          </cell>
          <cell r="D672">
            <v>44900</v>
          </cell>
          <cell r="E672" t="str">
            <v>Гагарина 149</v>
          </cell>
          <cell r="F672" t="str">
            <v>в рамках проведения инвентаризации 2022 года
не установлен</v>
          </cell>
          <cell r="G672" t="str">
            <v>60.985828</v>
          </cell>
          <cell r="H672" t="str">
            <v>69.039607</v>
          </cell>
          <cell r="I672" t="str">
            <v>в рамках инвентаризации 2022 года
не определена</v>
          </cell>
          <cell r="J672" t="str">
            <v>открытый</v>
          </cell>
          <cell r="K672" t="str">
            <v>бетонная плита</v>
          </cell>
          <cell r="L672">
            <v>12</v>
          </cell>
          <cell r="M672" t="str">
            <v>есть</v>
          </cell>
          <cell r="N672" t="str">
            <v>есть</v>
          </cell>
          <cell r="O672">
            <v>2</v>
          </cell>
          <cell r="P672">
            <v>1.1000000000000001</v>
          </cell>
          <cell r="Q672" t="str">
            <v>пластик</v>
          </cell>
          <cell r="U672" t="str">
            <v>-</v>
          </cell>
          <cell r="V672" t="str">
            <v>-</v>
          </cell>
          <cell r="W672" t="str">
            <v>-</v>
          </cell>
          <cell r="AA672" t="str">
            <v>пластик</v>
          </cell>
          <cell r="AB672">
            <v>1</v>
          </cell>
          <cell r="AC672">
            <v>1</v>
          </cell>
          <cell r="AD672" t="str">
            <v>металлическая сетка АО "РЭС-Сервис"</v>
          </cell>
          <cell r="AH672" t="str">
            <v>СП МКД</v>
          </cell>
          <cell r="AL672" t="str">
            <v>МКД ул.Гагарина, 149</v>
          </cell>
        </row>
        <row r="673">
          <cell r="B673">
            <v>621</v>
          </cell>
          <cell r="C673" t="str">
            <v>ранее существовавшая до 01.01.2019</v>
          </cell>
          <cell r="D673">
            <v>44900</v>
          </cell>
          <cell r="E673" t="str">
            <v xml:space="preserve"> Рознина  104, 104А</v>
          </cell>
          <cell r="F673" t="str">
            <v>в рамках проведения инвентаризации 2022 года
не установлен</v>
          </cell>
          <cell r="G673" t="str">
            <v>61.011783</v>
          </cell>
          <cell r="H673" t="str">
            <v>69.019467</v>
          </cell>
          <cell r="I673" t="str">
            <v>в рамках инвентаризации 2022 года
не определена</v>
          </cell>
          <cell r="J673" t="str">
            <v>открытый</v>
          </cell>
          <cell r="K673" t="str">
            <v>плитка</v>
          </cell>
          <cell r="L673">
            <v>6</v>
          </cell>
          <cell r="M673" t="str">
            <v>отсутствует</v>
          </cell>
          <cell r="N673" t="str">
            <v>есть</v>
          </cell>
          <cell r="O673">
            <v>2</v>
          </cell>
          <cell r="P673">
            <v>0.75</v>
          </cell>
          <cell r="Q673" t="str">
            <v>металл</v>
          </cell>
          <cell r="U673" t="str">
            <v>-</v>
          </cell>
          <cell r="V673" t="str">
            <v>-</v>
          </cell>
          <cell r="W673" t="str">
            <v>-</v>
          </cell>
          <cell r="AA673" t="str">
            <v>-</v>
          </cell>
          <cell r="AB673" t="str">
            <v>-</v>
          </cell>
          <cell r="AC673" t="str">
            <v>-</v>
          </cell>
          <cell r="AD673" t="str">
            <v>-</v>
          </cell>
          <cell r="AH673" t="str">
            <v>ЮЛ - МБУ СК "Дружба"</v>
          </cell>
          <cell r="AL673" t="str">
            <v>МБУ СК "Дружба"</v>
          </cell>
        </row>
        <row r="674">
          <cell r="B674">
            <v>622</v>
          </cell>
          <cell r="C674" t="str">
            <v>ранее существовавшая до 01.01.2019</v>
          </cell>
          <cell r="D674">
            <v>44900</v>
          </cell>
          <cell r="E674" t="str">
            <v>Ягодная 9</v>
          </cell>
          <cell r="F674" t="str">
            <v>в рамках проведения инвентаризации 2022 года
не установлен</v>
          </cell>
          <cell r="G674" t="str">
            <v>61.031613</v>
          </cell>
          <cell r="H674" t="str">
            <v>69.156693</v>
          </cell>
          <cell r="I674" t="str">
            <v>в рамках инвентаризации 2022 года
не определена</v>
          </cell>
          <cell r="J674" t="str">
            <v>открытый</v>
          </cell>
          <cell r="K674" t="str">
            <v>грунт</v>
          </cell>
          <cell r="L674">
            <v>4</v>
          </cell>
          <cell r="M674" t="str">
            <v>отсутствует</v>
          </cell>
          <cell r="N674" t="str">
            <v>отсутствует</v>
          </cell>
          <cell r="O674">
            <v>2</v>
          </cell>
          <cell r="P674">
            <v>1.1000000000000001</v>
          </cell>
          <cell r="Q674" t="str">
            <v>пластик</v>
          </cell>
          <cell r="U674" t="str">
            <v>-</v>
          </cell>
          <cell r="V674" t="str">
            <v>-</v>
          </cell>
          <cell r="W674" t="str">
            <v>-</v>
          </cell>
          <cell r="AA674" t="str">
            <v>-</v>
          </cell>
          <cell r="AB674" t="str">
            <v>-</v>
          </cell>
          <cell r="AC674" t="str">
            <v>-</v>
          </cell>
          <cell r="AD674" t="str">
            <v>-</v>
          </cell>
          <cell r="AH674" t="str">
            <v>МО - Администрация города Ханты-Мансийска</v>
          </cell>
          <cell r="AL674" t="str">
            <v>ИЖС ул. Ягодная</v>
          </cell>
        </row>
        <row r="675">
          <cell r="B675">
            <v>623</v>
          </cell>
          <cell r="C675" t="str">
            <v>ранее существовавшая до 01.01.2019</v>
          </cell>
          <cell r="D675">
            <v>44900</v>
          </cell>
          <cell r="E675" t="str">
            <v xml:space="preserve"> Пристанская 4</v>
          </cell>
          <cell r="F675" t="str">
            <v>в рамках проведения инвентаризации 2022 года
не установлен</v>
          </cell>
          <cell r="G675" t="str">
            <v>60.966406</v>
          </cell>
          <cell r="H675" t="str">
            <v>69.048714</v>
          </cell>
          <cell r="I675" t="str">
            <v>в рамках инвентаризации 2022 года
не определена</v>
          </cell>
          <cell r="J675" t="str">
            <v>ограниченный</v>
          </cell>
          <cell r="K675" t="str">
            <v>бетонная плита</v>
          </cell>
          <cell r="L675">
            <v>10</v>
          </cell>
          <cell r="M675" t="str">
            <v>отсутствует</v>
          </cell>
          <cell r="N675" t="str">
            <v>есть</v>
          </cell>
          <cell r="O675">
            <v>2</v>
          </cell>
          <cell r="P675">
            <v>1.1000000000000001</v>
          </cell>
          <cell r="Q675" t="str">
            <v>пластик</v>
          </cell>
          <cell r="U675" t="str">
            <v>-</v>
          </cell>
          <cell r="V675" t="str">
            <v>-</v>
          </cell>
          <cell r="W675" t="str">
            <v>-</v>
          </cell>
          <cell r="AA675" t="str">
            <v>-</v>
          </cell>
          <cell r="AB675" t="str">
            <v>-</v>
          </cell>
          <cell r="AC675" t="str">
            <v>-</v>
          </cell>
          <cell r="AD675" t="str">
            <v>-</v>
          </cell>
          <cell r="AH675" t="str">
            <v>ЮЛ - АО "Северречфлот", ЮЛ - ООО "Север"</v>
          </cell>
          <cell r="AL675" t="str">
            <v>АО "Северречфлот", ООО "Север"</v>
          </cell>
        </row>
        <row r="676">
          <cell r="B676">
            <v>624</v>
          </cell>
          <cell r="C676">
            <v>43627</v>
          </cell>
          <cell r="D676">
            <v>44900</v>
          </cell>
          <cell r="E676" t="str">
            <v xml:space="preserve"> Свердлова 27</v>
          </cell>
          <cell r="F676" t="str">
            <v>в рамках проведения инвентаризации 2022 года
не установлен</v>
          </cell>
          <cell r="G676" t="str">
            <v xml:space="preserve">61.011159 </v>
          </cell>
          <cell r="H676" t="str">
            <v>69.024957</v>
          </cell>
          <cell r="I676" t="str">
            <v>в рамках инвентаризации 2022 года
не определена</v>
          </cell>
          <cell r="J676" t="str">
            <v>ограниченный</v>
          </cell>
          <cell r="K676" t="str">
            <v>бетонная плита</v>
          </cell>
          <cell r="L676">
            <v>8.1999999999999993</v>
          </cell>
          <cell r="M676" t="str">
            <v>отсутствует</v>
          </cell>
          <cell r="N676" t="str">
            <v>есть</v>
          </cell>
          <cell r="O676">
            <v>2</v>
          </cell>
          <cell r="P676">
            <v>1.1000000000000001</v>
          </cell>
          <cell r="Q676" t="str">
            <v>пластик</v>
          </cell>
          <cell r="U676" t="str">
            <v>-</v>
          </cell>
          <cell r="V676" t="str">
            <v>-</v>
          </cell>
          <cell r="W676" t="str">
            <v>-</v>
          </cell>
          <cell r="AA676" t="str">
            <v>-</v>
          </cell>
          <cell r="AB676" t="str">
            <v>-</v>
          </cell>
          <cell r="AC676" t="str">
            <v>-</v>
          </cell>
          <cell r="AD676" t="str">
            <v>-</v>
          </cell>
          <cell r="AH676" t="str">
            <v>ЮЛ - Муниципальное бюджетное общеобразовательное учреждение "Средняя общеобразовательная школа №5"</v>
          </cell>
          <cell r="AL676" t="str">
            <v xml:space="preserve"> МБОУ "СОШ №5"</v>
          </cell>
        </row>
        <row r="677">
          <cell r="B677">
            <v>625</v>
          </cell>
          <cell r="C677" t="str">
            <v>ранее существовавшая до 01.01.2019</v>
          </cell>
          <cell r="D677">
            <v>44900</v>
          </cell>
          <cell r="E677" t="str">
            <v xml:space="preserve"> Рознина  35</v>
          </cell>
          <cell r="F677" t="str">
            <v>в рамках проведения инвентаризации 2022 года
не установлен</v>
          </cell>
          <cell r="G677" t="str">
            <v xml:space="preserve">61.001824 </v>
          </cell>
          <cell r="H677" t="str">
            <v>69.002012</v>
          </cell>
          <cell r="I677" t="str">
            <v>в рамках инвентаризации 2022 года
не определена</v>
          </cell>
          <cell r="J677" t="str">
            <v>ограниченный</v>
          </cell>
          <cell r="K677" t="str">
            <v>бетонная плита</v>
          </cell>
          <cell r="L677">
            <v>6</v>
          </cell>
          <cell r="M677" t="str">
            <v>отсутствует</v>
          </cell>
          <cell r="N677" t="str">
            <v>отсутствует</v>
          </cell>
          <cell r="O677">
            <v>4</v>
          </cell>
          <cell r="P677">
            <v>0.75</v>
          </cell>
          <cell r="Q677" t="str">
            <v>металл</v>
          </cell>
          <cell r="U677" t="str">
            <v>-</v>
          </cell>
          <cell r="V677" t="str">
            <v>-</v>
          </cell>
          <cell r="W677" t="str">
            <v>-</v>
          </cell>
          <cell r="AA677" t="str">
            <v>-</v>
          </cell>
          <cell r="AB677" t="str">
            <v>-</v>
          </cell>
          <cell r="AC677" t="str">
            <v>-</v>
          </cell>
          <cell r="AD677" t="str">
            <v>-</v>
          </cell>
          <cell r="AH677" t="str">
            <v>ЮЛ - МБОУ СОШ №6,  БУ "Межшкольный Учебный Комбинат"</v>
          </cell>
          <cell r="AL677" t="str">
            <v>МБОУ "СОШ №6", БУ "МУК"</v>
          </cell>
        </row>
        <row r="678">
          <cell r="B678">
            <v>626</v>
          </cell>
          <cell r="C678" t="str">
            <v>ранее существовавшая до 01.01.2019</v>
          </cell>
          <cell r="D678">
            <v>44900</v>
          </cell>
          <cell r="E678" t="str">
            <v xml:space="preserve"> Коминтерна 10</v>
          </cell>
          <cell r="F678" t="str">
            <v>в рамках проведения инвентаризации 2022 года
не установлен</v>
          </cell>
          <cell r="G678" t="str">
            <v>61.002499</v>
          </cell>
          <cell r="H678" t="str">
            <v>69.011449</v>
          </cell>
          <cell r="I678" t="str">
            <v>в рамках инвентаризации 2022 года
не определена</v>
          </cell>
          <cell r="J678" t="str">
            <v>ограниченный</v>
          </cell>
          <cell r="K678" t="str">
            <v>бетонная плита</v>
          </cell>
          <cell r="L678">
            <v>6</v>
          </cell>
          <cell r="M678" t="str">
            <v>отсутствует</v>
          </cell>
          <cell r="N678" t="str">
            <v>есть</v>
          </cell>
          <cell r="O678">
            <v>2</v>
          </cell>
          <cell r="P678">
            <v>1.1000000000000001</v>
          </cell>
          <cell r="Q678" t="str">
            <v>пластик</v>
          </cell>
          <cell r="U678" t="str">
            <v>-</v>
          </cell>
          <cell r="V678" t="str">
            <v>-</v>
          </cell>
          <cell r="W678" t="str">
            <v>-</v>
          </cell>
          <cell r="AA678" t="str">
            <v>-</v>
          </cell>
          <cell r="AB678" t="str">
            <v>-</v>
          </cell>
          <cell r="AC678" t="str">
            <v>-</v>
          </cell>
          <cell r="AD678" t="str">
            <v>-</v>
          </cell>
          <cell r="AH678" t="str">
            <v>ЮЛ - МБДОУ д/с №11 "Радуга"</v>
          </cell>
          <cell r="AL678" t="str">
            <v>МБДОУ д/с №11 "Радуга"</v>
          </cell>
        </row>
        <row r="679">
          <cell r="B679">
            <v>627</v>
          </cell>
          <cell r="C679"/>
          <cell r="D679">
            <v>44900</v>
          </cell>
          <cell r="E679"/>
          <cell r="F679" t="str">
            <v>в рамках проведения инвентаризации 2022 года
не установлен</v>
          </cell>
          <cell r="G679"/>
          <cell r="H679"/>
          <cell r="I679" t="str">
            <v>в рамках инвентаризации 2022 года
не определена</v>
          </cell>
          <cell r="J679"/>
          <cell r="K679"/>
          <cell r="L679"/>
          <cell r="M679"/>
          <cell r="N679"/>
          <cell r="O679"/>
          <cell r="P679"/>
          <cell r="Q679"/>
          <cell r="U679"/>
          <cell r="V679"/>
          <cell r="W679"/>
          <cell r="AA679"/>
          <cell r="AB679"/>
          <cell r="AC679"/>
          <cell r="AD679"/>
          <cell r="AH679"/>
          <cell r="AL679"/>
        </row>
        <row r="680">
          <cell r="B680">
            <v>628</v>
          </cell>
          <cell r="C680" t="str">
            <v>ранее существовавшая до 01.01.2019</v>
          </cell>
          <cell r="D680">
            <v>44900</v>
          </cell>
          <cell r="E680" t="str">
            <v xml:space="preserve"> Павлика Морозова 13</v>
          </cell>
          <cell r="F680" t="str">
            <v>в рамках проведения инвентаризации 2022 года
не установлен</v>
          </cell>
          <cell r="G680" t="str">
            <v xml:space="preserve">61.010782 </v>
          </cell>
          <cell r="H680" t="str">
            <v>69.013608</v>
          </cell>
          <cell r="I680" t="str">
            <v>в рамках инвентаризации 2022 года
не определена</v>
          </cell>
          <cell r="J680" t="str">
            <v>ограниченный</v>
          </cell>
          <cell r="K680" t="str">
            <v>бетонная плита</v>
          </cell>
          <cell r="L680">
            <v>6</v>
          </cell>
          <cell r="M680" t="str">
            <v>отсутствует</v>
          </cell>
          <cell r="N680" t="str">
            <v>отсутствует</v>
          </cell>
          <cell r="O680">
            <v>1</v>
          </cell>
          <cell r="P680">
            <v>1.1000000000000001</v>
          </cell>
          <cell r="Q680" t="str">
            <v>пластик</v>
          </cell>
          <cell r="U680" t="str">
            <v>-</v>
          </cell>
          <cell r="V680" t="str">
            <v>-</v>
          </cell>
          <cell r="W680" t="str">
            <v>-</v>
          </cell>
          <cell r="AA680" t="str">
            <v>-</v>
          </cell>
          <cell r="AB680" t="str">
            <v>-</v>
          </cell>
          <cell r="AC680" t="str">
            <v>-</v>
          </cell>
          <cell r="AD680" t="str">
            <v>-</v>
          </cell>
          <cell r="AH680" t="str">
            <v>ЮЛ - Станция юных натуралистов</v>
          </cell>
          <cell r="AL680" t="str">
            <v>Станция юных натуралистов</v>
          </cell>
        </row>
        <row r="681">
          <cell r="B681">
            <v>629</v>
          </cell>
          <cell r="C681" t="str">
            <v>ранее существовавшая до 01.01.2019</v>
          </cell>
          <cell r="D681">
            <v>44900</v>
          </cell>
          <cell r="E681" t="str">
            <v xml:space="preserve"> Рознина 70</v>
          </cell>
          <cell r="F681" t="str">
            <v>в рамках проведения инвентаризации 2022 года
не установлен</v>
          </cell>
          <cell r="G681" t="str">
            <v xml:space="preserve">61.007558 </v>
          </cell>
          <cell r="H681" t="str">
            <v>69.008059</v>
          </cell>
          <cell r="I681" t="str">
            <v>в рамках инвентаризации 2022 года
не определена</v>
          </cell>
          <cell r="J681" t="str">
            <v>ограниченный</v>
          </cell>
          <cell r="K681" t="str">
            <v>бетонная плита</v>
          </cell>
          <cell r="L681">
            <v>6</v>
          </cell>
          <cell r="M681" t="str">
            <v>отсутствует</v>
          </cell>
          <cell r="N681" t="str">
            <v>отсутствует</v>
          </cell>
          <cell r="O681">
            <v>2</v>
          </cell>
          <cell r="P681">
            <v>1.1000000000000001</v>
          </cell>
          <cell r="Q681" t="str">
            <v>пластик</v>
          </cell>
          <cell r="U681" t="str">
            <v>-</v>
          </cell>
          <cell r="V681" t="str">
            <v>-</v>
          </cell>
          <cell r="W681" t="str">
            <v>-</v>
          </cell>
          <cell r="AA681" t="str">
            <v>-</v>
          </cell>
          <cell r="AB681" t="str">
            <v>-</v>
          </cell>
          <cell r="AC681" t="str">
            <v>-</v>
          </cell>
          <cell r="AD681" t="str">
            <v>-</v>
          </cell>
          <cell r="AH681" t="str">
            <v>ЮЛ - Д/С № 1 "Колокольчик"</v>
          </cell>
          <cell r="AL681" t="str">
            <v xml:space="preserve"> Д/С № 1 "Колокольчик"</v>
          </cell>
        </row>
        <row r="682">
          <cell r="B682">
            <v>630</v>
          </cell>
          <cell r="C682" t="str">
            <v>ранее существовавшая до 01.01.2019</v>
          </cell>
          <cell r="D682">
            <v>44900</v>
          </cell>
          <cell r="E682" t="str">
            <v xml:space="preserve"> Сирина 72</v>
          </cell>
          <cell r="F682" t="str">
            <v>в рамках проведения инвентаризации 2022 года
не установлен</v>
          </cell>
          <cell r="G682" t="str">
            <v xml:space="preserve">61.005410 </v>
          </cell>
          <cell r="H682" t="str">
            <v>68.996322</v>
          </cell>
          <cell r="I682" t="str">
            <v>в рамках инвентаризации 2022 года
не определена</v>
          </cell>
          <cell r="J682" t="str">
            <v>ограниченный</v>
          </cell>
          <cell r="K682" t="str">
            <v>бетонная плита</v>
          </cell>
          <cell r="L682">
            <v>10</v>
          </cell>
          <cell r="M682" t="str">
            <v>отсутствует</v>
          </cell>
          <cell r="N682" t="str">
            <v>есть</v>
          </cell>
          <cell r="O682">
            <v>2</v>
          </cell>
          <cell r="P682">
            <v>1.1000000000000001</v>
          </cell>
          <cell r="Q682" t="str">
            <v>пластик</v>
          </cell>
          <cell r="U682" t="str">
            <v>-</v>
          </cell>
          <cell r="V682" t="str">
            <v>-</v>
          </cell>
          <cell r="W682" t="str">
            <v>-</v>
          </cell>
          <cell r="AA682" t="str">
            <v>-</v>
          </cell>
          <cell r="AB682" t="str">
            <v>-</v>
          </cell>
          <cell r="AC682" t="str">
            <v>-</v>
          </cell>
          <cell r="AD682" t="str">
            <v>-</v>
          </cell>
          <cell r="AH682" t="str">
            <v>ЮЛ -ДС № 6 "Ласточка"</v>
          </cell>
          <cell r="AL682" t="str">
            <v>ДС № 6 "Ласточка"</v>
          </cell>
        </row>
        <row r="683">
          <cell r="B683">
            <v>631</v>
          </cell>
          <cell r="C683" t="str">
            <v>ранее существовавшая до 01.01.2019</v>
          </cell>
          <cell r="D683">
            <v>44900</v>
          </cell>
          <cell r="E683" t="str">
            <v xml:space="preserve"> Калинина 1</v>
          </cell>
          <cell r="F683" t="str">
            <v>в рамках проведения инвентаризации 2022 года
не установлен</v>
          </cell>
          <cell r="G683" t="str">
            <v>60.999948</v>
          </cell>
          <cell r="H683" t="str">
            <v>69.032357</v>
          </cell>
          <cell r="I683" t="str">
            <v>в рамках инвентаризации 2022 года
не определена</v>
          </cell>
          <cell r="J683" t="str">
            <v>ограниченный</v>
          </cell>
          <cell r="K683" t="str">
            <v>асфальт</v>
          </cell>
          <cell r="L683">
            <v>4</v>
          </cell>
          <cell r="M683" t="str">
            <v>отсутствует</v>
          </cell>
          <cell r="N683" t="str">
            <v>отсутствует</v>
          </cell>
          <cell r="O683">
            <v>2</v>
          </cell>
          <cell r="P683">
            <v>0.75</v>
          </cell>
          <cell r="Q683" t="str">
            <v>металл</v>
          </cell>
          <cell r="U683" t="str">
            <v>-</v>
          </cell>
          <cell r="V683" t="str">
            <v>-</v>
          </cell>
          <cell r="W683" t="str">
            <v>-</v>
          </cell>
          <cell r="AA683" t="str">
            <v>-</v>
          </cell>
          <cell r="AB683" t="str">
            <v>-</v>
          </cell>
          <cell r="AC683" t="str">
            <v>-</v>
          </cell>
          <cell r="AD683" t="str">
            <v>-</v>
          </cell>
          <cell r="AH683" t="str">
            <v>ЮЛ - МБОУ "Центр ДО Патриот"-Тир</v>
          </cell>
          <cell r="AL683" t="str">
            <v xml:space="preserve">  МБОУ "Центр ДО Патриот"-Тир</v>
          </cell>
        </row>
        <row r="684">
          <cell r="B684">
            <v>632</v>
          </cell>
          <cell r="C684"/>
          <cell r="D684">
            <v>44900</v>
          </cell>
          <cell r="E684"/>
          <cell r="F684" t="str">
            <v>в рамках проведения инвентаризации 2022 года
не установлен</v>
          </cell>
          <cell r="G684"/>
          <cell r="H684"/>
          <cell r="I684" t="str">
            <v>в рамках инвентаризации 2022 года
не определена</v>
          </cell>
          <cell r="J684"/>
          <cell r="K684"/>
          <cell r="L684"/>
          <cell r="M684"/>
          <cell r="N684"/>
          <cell r="O684"/>
          <cell r="P684"/>
          <cell r="Q684"/>
          <cell r="U684"/>
          <cell r="V684"/>
          <cell r="W684"/>
          <cell r="AA684"/>
          <cell r="AB684"/>
          <cell r="AC684"/>
          <cell r="AD684"/>
          <cell r="AH684"/>
          <cell r="AL684"/>
        </row>
        <row r="685">
          <cell r="B685">
            <v>633</v>
          </cell>
          <cell r="C685" t="str">
            <v>ранее существовавшая до 01.01.2019</v>
          </cell>
          <cell r="D685">
            <v>44900</v>
          </cell>
          <cell r="E685" t="str">
            <v xml:space="preserve"> Рознина 18</v>
          </cell>
          <cell r="F685" t="str">
            <v>в рамках проведения инвентаризации 2022 года
не установлен</v>
          </cell>
          <cell r="G685" t="str">
            <v>61.000450</v>
          </cell>
          <cell r="H685" t="str">
            <v>68.998059</v>
          </cell>
          <cell r="I685" t="str">
            <v>в рамках инвентаризации 2022 года
не определена</v>
          </cell>
          <cell r="J685" t="str">
            <v>ограниченный</v>
          </cell>
          <cell r="K685" t="str">
            <v>грунт</v>
          </cell>
          <cell r="L685">
            <v>4</v>
          </cell>
          <cell r="M685" t="str">
            <v>отсутствует</v>
          </cell>
          <cell r="N685" t="str">
            <v>отсутствует</v>
          </cell>
          <cell r="O685">
            <v>1</v>
          </cell>
          <cell r="P685">
            <v>0.75</v>
          </cell>
          <cell r="Q685" t="str">
            <v>металл</v>
          </cell>
          <cell r="U685" t="str">
            <v>-</v>
          </cell>
          <cell r="V685" t="str">
            <v>-</v>
          </cell>
          <cell r="W685" t="str">
            <v>-</v>
          </cell>
          <cell r="AA685" t="str">
            <v>-</v>
          </cell>
          <cell r="AB685" t="str">
            <v>-</v>
          </cell>
          <cell r="AC685" t="str">
            <v>-</v>
          </cell>
          <cell r="AD685" t="str">
            <v>-</v>
          </cell>
          <cell r="AH685" t="str">
            <v>ЮЛ - БУ "Межшкольный Учебный Комбинат"</v>
          </cell>
          <cell r="AL685" t="str">
            <v xml:space="preserve">БУ "Межшкольный Учебный Комбинат" </v>
          </cell>
        </row>
        <row r="686">
          <cell r="B686">
            <v>634</v>
          </cell>
          <cell r="C686" t="str">
            <v>ранее существовавшая до 01.01.2019</v>
          </cell>
          <cell r="D686">
            <v>44900</v>
          </cell>
          <cell r="E686" t="str">
            <v xml:space="preserve"> Дзержинского 7</v>
          </cell>
          <cell r="F686" t="str">
            <v>в рамках проведения инвентаризации 2022 года
не установлен</v>
          </cell>
          <cell r="G686" t="str">
            <v>61.004146</v>
          </cell>
          <cell r="H686" t="str">
            <v>69.025324</v>
          </cell>
          <cell r="I686" t="str">
            <v>в рамках инвентаризации 2022 года
не определена</v>
          </cell>
          <cell r="J686" t="str">
            <v>открытый</v>
          </cell>
          <cell r="K686" t="str">
            <v>плитка</v>
          </cell>
          <cell r="L686">
            <v>10</v>
          </cell>
          <cell r="M686" t="str">
            <v>отсутствует</v>
          </cell>
          <cell r="N686" t="str">
            <v>отсутствует</v>
          </cell>
          <cell r="O686">
            <v>3</v>
          </cell>
          <cell r="P686">
            <v>1.1000000000000001</v>
          </cell>
          <cell r="Q686" t="str">
            <v>пластик</v>
          </cell>
          <cell r="U686" t="str">
            <v>-</v>
          </cell>
          <cell r="V686" t="str">
            <v>-</v>
          </cell>
          <cell r="W686" t="str">
            <v>-</v>
          </cell>
          <cell r="AA686" t="str">
            <v>-</v>
          </cell>
          <cell r="AB686" t="str">
            <v>-</v>
          </cell>
          <cell r="AC686" t="str">
            <v>-</v>
          </cell>
          <cell r="AD686" t="str">
            <v>-</v>
          </cell>
          <cell r="AH686" t="str">
            <v>ЮЛ - МБУ КДЦ "Октябрь", ООО "Автотрейд" (кафе "Good Food")</v>
          </cell>
          <cell r="AL686" t="str">
            <v>МБУ КДЦ "Октябрь", ООО "Автотрейд" (кафе "Good Food")</v>
          </cell>
        </row>
        <row r="687">
          <cell r="B687">
            <v>634</v>
          </cell>
          <cell r="C687"/>
          <cell r="D687">
            <v>44900</v>
          </cell>
          <cell r="E687"/>
          <cell r="F687" t="str">
            <v>в рамках проведения инвентаризации 2022 года
не установлен</v>
          </cell>
          <cell r="G687"/>
          <cell r="H687"/>
          <cell r="I687" t="str">
            <v>в рамках инвентаризации 2022 года
не определена</v>
          </cell>
          <cell r="J687"/>
          <cell r="K687"/>
          <cell r="L687"/>
          <cell r="M687"/>
          <cell r="N687"/>
          <cell r="O687">
            <v>2</v>
          </cell>
          <cell r="P687">
            <v>1</v>
          </cell>
          <cell r="Q687" t="str">
            <v>металл</v>
          </cell>
          <cell r="U687"/>
          <cell r="V687"/>
          <cell r="W687"/>
          <cell r="AA687"/>
          <cell r="AB687"/>
          <cell r="AC687"/>
          <cell r="AD687"/>
          <cell r="AH687"/>
          <cell r="AL687"/>
        </row>
        <row r="688">
          <cell r="B688">
            <v>635</v>
          </cell>
          <cell r="C688" t="str">
            <v>ранее существовавшая до 01.01.2019</v>
          </cell>
          <cell r="D688">
            <v>44900</v>
          </cell>
          <cell r="E688" t="str">
            <v>Дзержинского 23</v>
          </cell>
          <cell r="F688" t="str">
            <v>в рамках проведения инвентаризации 2022 года
не установлен</v>
          </cell>
          <cell r="G688" t="str">
            <v xml:space="preserve">61.008868 </v>
          </cell>
          <cell r="H688" t="str">
            <v>69.019916</v>
          </cell>
          <cell r="I688" t="str">
            <v>в рамках инвентаризации 2022 года
не определена</v>
          </cell>
          <cell r="J688" t="str">
            <v>ограниченный</v>
          </cell>
          <cell r="K688" t="str">
            <v>асфальт</v>
          </cell>
          <cell r="L688">
            <v>4</v>
          </cell>
          <cell r="M688" t="str">
            <v>отсутствует</v>
          </cell>
          <cell r="N688" t="str">
            <v>отсутствует</v>
          </cell>
          <cell r="O688">
            <v>2</v>
          </cell>
          <cell r="P688">
            <v>0.75</v>
          </cell>
          <cell r="Q688" t="str">
            <v>металл</v>
          </cell>
          <cell r="U688" t="str">
            <v>-</v>
          </cell>
          <cell r="V688" t="str">
            <v>-</v>
          </cell>
          <cell r="W688" t="str">
            <v>-</v>
          </cell>
          <cell r="AA688" t="str">
            <v>-</v>
          </cell>
          <cell r="AB688" t="str">
            <v>-</v>
          </cell>
          <cell r="AC688" t="str">
            <v>-</v>
          </cell>
          <cell r="AD688" t="str">
            <v>-</v>
          </cell>
          <cell r="AH688" t="str">
            <v>ЮЛ - Городская баня №1 (МП ЖКУ)</v>
          </cell>
          <cell r="AL688" t="str">
            <v>Городская баня №1 (МП ЖКУ)</v>
          </cell>
        </row>
        <row r="689">
          <cell r="B689">
            <v>636</v>
          </cell>
          <cell r="C689" t="str">
            <v>ранее существовавшая до 01.01.2019</v>
          </cell>
          <cell r="D689">
            <v>44900</v>
          </cell>
          <cell r="E689" t="str">
            <v xml:space="preserve"> Ломоносова 38</v>
          </cell>
          <cell r="F689" t="str">
            <v>в рамках проведения инвентаризации 2022 года
не установлен</v>
          </cell>
          <cell r="G689" t="str">
            <v xml:space="preserve">61.036723 </v>
          </cell>
          <cell r="H689" t="str">
            <v>69.062683</v>
          </cell>
          <cell r="I689" t="str">
            <v>в рамках инвентаризации 2022 года
не определена</v>
          </cell>
          <cell r="J689" t="str">
            <v>ограниченный</v>
          </cell>
          <cell r="K689" t="str">
            <v>бетонная плита</v>
          </cell>
          <cell r="L689">
            <v>10</v>
          </cell>
          <cell r="M689" t="str">
            <v>отсутствует</v>
          </cell>
          <cell r="N689" t="str">
            <v>есть</v>
          </cell>
          <cell r="O689">
            <v>3</v>
          </cell>
          <cell r="P689">
            <v>1.1000000000000001</v>
          </cell>
          <cell r="Q689" t="str">
            <v>пластик</v>
          </cell>
          <cell r="U689" t="str">
            <v>-</v>
          </cell>
          <cell r="V689" t="str">
            <v>-</v>
          </cell>
          <cell r="W689" t="str">
            <v>-</v>
          </cell>
          <cell r="AA689" t="str">
            <v>-</v>
          </cell>
          <cell r="AB689" t="str">
            <v>-</v>
          </cell>
          <cell r="AC689" t="str">
            <v>-</v>
          </cell>
          <cell r="AD689" t="str">
            <v>-</v>
          </cell>
          <cell r="AH689" t="str">
            <v>ЮЛ - Д/С №17 "Незнайка"</v>
          </cell>
          <cell r="AL689" t="str">
            <v>Д/С №17 "Незнайка"</v>
          </cell>
        </row>
        <row r="690">
          <cell r="B690">
            <v>637</v>
          </cell>
          <cell r="C690" t="str">
            <v>ранее существовавшая до 01.01.2019</v>
          </cell>
          <cell r="D690">
            <v>44900</v>
          </cell>
          <cell r="E690" t="str">
            <v>Комсомольская 18</v>
          </cell>
          <cell r="F690" t="str">
            <v>в рамках проведения инвентаризации 2022 года
не установлен</v>
          </cell>
          <cell r="G690" t="str">
            <v xml:space="preserve">61.003538 </v>
          </cell>
          <cell r="H690" t="str">
            <v>69.012222</v>
          </cell>
          <cell r="I690" t="str">
            <v>в рамках инвентаризации 2022 года
не определена</v>
          </cell>
          <cell r="J690" t="str">
            <v>открытый</v>
          </cell>
          <cell r="K690" t="str">
            <v>бетонная плита</v>
          </cell>
          <cell r="L690">
            <v>12</v>
          </cell>
          <cell r="M690" t="str">
            <v>есть</v>
          </cell>
          <cell r="N690" t="str">
            <v>есть</v>
          </cell>
          <cell r="O690">
            <v>3</v>
          </cell>
          <cell r="P690">
            <v>1.1000000000000001</v>
          </cell>
          <cell r="Q690" t="str">
            <v>пластик</v>
          </cell>
          <cell r="U690">
            <v>1</v>
          </cell>
          <cell r="V690">
            <v>4</v>
          </cell>
          <cell r="W690" t="str">
            <v>отсек</v>
          </cell>
          <cell r="AA690" t="str">
            <v>1, 2 класс опасности</v>
          </cell>
          <cell r="AB690">
            <v>1</v>
          </cell>
          <cell r="AC690">
            <v>0.3</v>
          </cell>
          <cell r="AD690" t="str">
            <v>металлический контейнер (3 секции)</v>
          </cell>
          <cell r="AH690" t="str">
            <v>МО - Администрация города Ханты-Мансийска</v>
          </cell>
          <cell r="AL690" t="str">
            <v>ИЖС ул. Комсомольская, 18</v>
          </cell>
        </row>
        <row r="691">
          <cell r="B691">
            <v>638</v>
          </cell>
          <cell r="C691" t="str">
            <v>ранее существовавшая до 01.01.2019</v>
          </cell>
          <cell r="D691">
            <v>44900</v>
          </cell>
          <cell r="E691" t="str">
            <v>Комсомольская 32</v>
          </cell>
          <cell r="F691" t="str">
            <v>в рамках проведения инвентаризации 2022 года
не установлен</v>
          </cell>
          <cell r="G691" t="str">
            <v>61.005735</v>
          </cell>
          <cell r="H691" t="str">
            <v>69.014195</v>
          </cell>
          <cell r="I691" t="str">
            <v>в рамках инвентаризации 2022 года
не определена</v>
          </cell>
          <cell r="J691" t="str">
            <v>ограниченный</v>
          </cell>
          <cell r="K691" t="str">
            <v>бетонная плита</v>
          </cell>
          <cell r="L691">
            <v>6</v>
          </cell>
          <cell r="M691" t="str">
            <v>отсутствует</v>
          </cell>
          <cell r="N691" t="str">
            <v>отсутствует</v>
          </cell>
          <cell r="O691">
            <v>3</v>
          </cell>
          <cell r="P691">
            <v>0.75</v>
          </cell>
          <cell r="Q691" t="str">
            <v>металл</v>
          </cell>
          <cell r="U691" t="str">
            <v>-</v>
          </cell>
          <cell r="V691" t="str">
            <v>-</v>
          </cell>
          <cell r="W691" t="str">
            <v>-</v>
          </cell>
          <cell r="AA691" t="str">
            <v>-</v>
          </cell>
          <cell r="AB691" t="str">
            <v>-</v>
          </cell>
          <cell r="AC691" t="str">
            <v>-</v>
          </cell>
          <cell r="AD691" t="str">
            <v>-</v>
          </cell>
          <cell r="AH691" t="str">
            <v>ЮЛ - ООО "Бизнес отель"</v>
          </cell>
          <cell r="AL691" t="str">
            <v>ООО Бизнес отель</v>
          </cell>
        </row>
        <row r="692">
          <cell r="B692">
            <v>639</v>
          </cell>
          <cell r="C692" t="str">
            <v>ранее существовавшая до 01.01.2019</v>
          </cell>
          <cell r="D692">
            <v>44900</v>
          </cell>
          <cell r="E692" t="str">
            <v>Комсомольская 61</v>
          </cell>
          <cell r="F692" t="str">
            <v>в рамках проведения инвентаризации 2022 года
не установлен</v>
          </cell>
          <cell r="G692" t="str">
            <v xml:space="preserve">61.007946 </v>
          </cell>
          <cell r="H692" t="str">
            <v>69.023088</v>
          </cell>
          <cell r="I692" t="str">
            <v>в рамках инвентаризации 2022 года
не определена</v>
          </cell>
          <cell r="J692" t="str">
            <v>ограниченный</v>
          </cell>
          <cell r="K692" t="str">
            <v>бетонная плита</v>
          </cell>
          <cell r="L692">
            <v>6</v>
          </cell>
          <cell r="M692" t="str">
            <v>есть</v>
          </cell>
          <cell r="N692" t="str">
            <v>есть</v>
          </cell>
          <cell r="O692">
            <v>2</v>
          </cell>
          <cell r="P692">
            <v>0.75</v>
          </cell>
          <cell r="Q692" t="str">
            <v>металл</v>
          </cell>
          <cell r="U692" t="str">
            <v>-</v>
          </cell>
          <cell r="V692" t="str">
            <v>-</v>
          </cell>
          <cell r="W692" t="str">
            <v>-</v>
          </cell>
          <cell r="AA692" t="str">
            <v>-</v>
          </cell>
          <cell r="AB692" t="str">
            <v>-</v>
          </cell>
          <cell r="AC692" t="str">
            <v>-</v>
          </cell>
          <cell r="AD692" t="str">
            <v>-</v>
          </cell>
          <cell r="AH692" t="str">
            <v>ЮЛ - ОА "ГСК Югория"</v>
          </cell>
          <cell r="AL692" t="str">
            <v>ОА "ГСК Югория"</v>
          </cell>
        </row>
        <row r="693">
          <cell r="B693">
            <v>640</v>
          </cell>
          <cell r="C693">
            <v>43538</v>
          </cell>
          <cell r="D693">
            <v>45029</v>
          </cell>
          <cell r="E693" t="str">
            <v xml:space="preserve"> Комсомольская 40</v>
          </cell>
          <cell r="F693" t="str">
            <v>в рамках проведения инвентаризации 2022 года
не установлен</v>
          </cell>
          <cell r="G693" t="str">
            <v xml:space="preserve">61.007812 </v>
          </cell>
          <cell r="H693" t="str">
            <v>69.018273</v>
          </cell>
          <cell r="I693" t="str">
            <v>в рамках инвентаризации 2022 года
не определена</v>
          </cell>
          <cell r="J693" t="str">
            <v>ограниченный</v>
          </cell>
          <cell r="K693" t="str">
            <v>бетонная плита</v>
          </cell>
          <cell r="L693">
            <v>11.6</v>
          </cell>
          <cell r="M693" t="str">
            <v>отсутствует</v>
          </cell>
          <cell r="N693" t="str">
            <v>есть</v>
          </cell>
          <cell r="O693">
            <v>3</v>
          </cell>
          <cell r="P693">
            <v>0.66</v>
          </cell>
          <cell r="Q693" t="str">
            <v>пластик</v>
          </cell>
          <cell r="U693" t="str">
            <v>-</v>
          </cell>
          <cell r="V693" t="str">
            <v>-</v>
          </cell>
          <cell r="W693" t="str">
            <v>-</v>
          </cell>
          <cell r="AA693" t="str">
            <v>-</v>
          </cell>
          <cell r="AB693" t="str">
            <v>-</v>
          </cell>
          <cell r="AC693" t="str">
            <v>-</v>
          </cell>
          <cell r="AD693" t="str">
            <v>-</v>
          </cell>
          <cell r="AH693" t="str">
            <v>ЮЛ - Муниципальное бюджетное общеобразовательное учреждение "Средняя общеобразовательная школа № 1 имени Сазонова Юрия Георгиевича"</v>
          </cell>
          <cell r="AL693" t="str">
            <v>Муниципальное бюджетное общеобразовательное учреждение "Средняя общеобразовательная школа № 1 имени Сазонова Юрия Георгиевича"</v>
          </cell>
        </row>
        <row r="694">
          <cell r="B694">
            <v>641</v>
          </cell>
          <cell r="C694" t="str">
            <v>ранее существовавшая до 01.01.2019</v>
          </cell>
          <cell r="D694">
            <v>44900</v>
          </cell>
          <cell r="E694" t="str">
            <v xml:space="preserve"> Калинина 24</v>
          </cell>
          <cell r="F694" t="str">
            <v>в рамках проведения инвентаризации 2022 года
не установлен</v>
          </cell>
          <cell r="G694" t="str">
            <v>61.004448</v>
          </cell>
          <cell r="H694" t="str">
            <v>69.032305</v>
          </cell>
          <cell r="I694" t="str">
            <v>в рамках инвентаризации 2022 года
не определена</v>
          </cell>
          <cell r="J694" t="str">
            <v>ограниченный</v>
          </cell>
          <cell r="K694" t="str">
            <v>бетонная плита</v>
          </cell>
          <cell r="L694">
            <v>10</v>
          </cell>
          <cell r="M694" t="str">
            <v>отсутствует</v>
          </cell>
          <cell r="N694" t="str">
            <v>есть</v>
          </cell>
          <cell r="O694">
            <v>4</v>
          </cell>
          <cell r="P694">
            <v>0.66</v>
          </cell>
          <cell r="Q694" t="str">
            <v>пластик</v>
          </cell>
          <cell r="U694" t="str">
            <v>-</v>
          </cell>
          <cell r="V694" t="str">
            <v>-</v>
          </cell>
          <cell r="W694" t="str">
            <v>-</v>
          </cell>
          <cell r="AA694" t="str">
            <v>-</v>
          </cell>
          <cell r="AB694" t="str">
            <v>-</v>
          </cell>
          <cell r="AC694" t="str">
            <v>-</v>
          </cell>
          <cell r="AD694" t="str">
            <v>-</v>
          </cell>
          <cell r="AH694" t="str">
            <v>ЮЛ - МБОУ СОШ №3</v>
          </cell>
          <cell r="AL694" t="str">
            <v>МБОУ СОШ №3</v>
          </cell>
        </row>
        <row r="695">
          <cell r="B695">
            <v>642</v>
          </cell>
          <cell r="C695" t="str">
            <v>ранее существовавшая до 01.01.2019</v>
          </cell>
          <cell r="D695">
            <v>44900</v>
          </cell>
          <cell r="E695" t="str">
            <v>Рассветная 2</v>
          </cell>
          <cell r="F695" t="str">
            <v>в рамках проведения инвентаризации 2022 года
не установлен</v>
          </cell>
          <cell r="G695" t="str">
            <v xml:space="preserve">61.025530 </v>
          </cell>
          <cell r="H695" t="str">
            <v>69.150767</v>
          </cell>
          <cell r="I695" t="str">
            <v>в рамках инвентаризации 2022 года
не определена</v>
          </cell>
          <cell r="J695" t="str">
            <v>ограниченный</v>
          </cell>
          <cell r="K695" t="str">
            <v>бетонная плита</v>
          </cell>
          <cell r="L695">
            <v>10</v>
          </cell>
          <cell r="M695" t="str">
            <v>отсутствует</v>
          </cell>
          <cell r="N695" t="str">
            <v>есть</v>
          </cell>
          <cell r="O695">
            <v>2</v>
          </cell>
          <cell r="P695">
            <v>1.1000000000000001</v>
          </cell>
          <cell r="Q695" t="str">
            <v>пластик</v>
          </cell>
          <cell r="U695" t="str">
            <v>-</v>
          </cell>
          <cell r="V695" t="str">
            <v>-</v>
          </cell>
          <cell r="W695" t="str">
            <v>-</v>
          </cell>
          <cell r="AA695" t="str">
            <v>-</v>
          </cell>
          <cell r="AB695" t="str">
            <v>-</v>
          </cell>
          <cell r="AC695" t="str">
            <v>-</v>
          </cell>
          <cell r="AD695" t="str">
            <v>-</v>
          </cell>
          <cell r="AH695" t="str">
            <v>ЮЛ - Д/С № 9 "Одуванчик"</v>
          </cell>
          <cell r="AL695" t="str">
            <v xml:space="preserve"> Д/С № 9 "Одуванчик"</v>
          </cell>
        </row>
        <row r="696">
          <cell r="B696">
            <v>643</v>
          </cell>
          <cell r="C696" t="str">
            <v>ранее существовавшая до 01.01.2019</v>
          </cell>
          <cell r="D696">
            <v>44900</v>
          </cell>
          <cell r="E696" t="str">
            <v xml:space="preserve"> Калинина 26 </v>
          </cell>
          <cell r="F696" t="str">
            <v>в рамках проведения инвентаризации 2022 года
не установлен</v>
          </cell>
          <cell r="G696" t="str">
            <v xml:space="preserve">61.004957 </v>
          </cell>
          <cell r="H696" t="str">
            <v>69.032832</v>
          </cell>
          <cell r="I696" t="str">
            <v>в рамках инвентаризации 2022 года
не определена</v>
          </cell>
          <cell r="J696" t="str">
            <v>открытый</v>
          </cell>
          <cell r="K696" t="str">
            <v>контейнер заглубленного типа</v>
          </cell>
          <cell r="L696">
            <v>4</v>
          </cell>
          <cell r="M696" t="str">
            <v>отсутствует</v>
          </cell>
          <cell r="N696" t="str">
            <v>есть</v>
          </cell>
          <cell r="O696">
            <v>1</v>
          </cell>
          <cell r="P696">
            <v>3</v>
          </cell>
          <cell r="Q696" t="str">
            <v>пластик</v>
          </cell>
          <cell r="U696" t="str">
            <v>-</v>
          </cell>
          <cell r="V696" t="str">
            <v>-</v>
          </cell>
          <cell r="W696" t="str">
            <v>-</v>
          </cell>
          <cell r="AA696" t="str">
            <v>-</v>
          </cell>
          <cell r="AB696" t="str">
            <v>-</v>
          </cell>
          <cell r="AC696" t="str">
            <v>-</v>
          </cell>
          <cell r="AD696" t="str">
            <v>-</v>
          </cell>
          <cell r="AH696" t="str">
            <v>МО - Администрация города Ханты-Мансийска</v>
          </cell>
          <cell r="AL696" t="str">
            <v>МКД  ул. Калинина, 26, МКУ Служба муниципального заказа в ЖКХ,  БУ ХМАО-Югры "Ханты-Мансийский комплексный центр социального обслуживания населения"</v>
          </cell>
        </row>
        <row r="697">
          <cell r="B697">
            <v>644</v>
          </cell>
          <cell r="C697" t="str">
            <v>ранее существовавшая до 01.01.2019</v>
          </cell>
          <cell r="D697">
            <v>44900</v>
          </cell>
          <cell r="E697" t="str">
            <v xml:space="preserve"> Рябиновая 22</v>
          </cell>
          <cell r="F697" t="str">
            <v>в рамках проведения инвентаризации 2022 года
не установлен</v>
          </cell>
          <cell r="G697" t="str">
            <v xml:space="preserve">60.985717 </v>
          </cell>
          <cell r="H697" t="str">
            <v>69.045947</v>
          </cell>
          <cell r="I697" t="str">
            <v>в рамках инвентаризации 2022 года
не определена</v>
          </cell>
          <cell r="J697" t="str">
            <v>ограниченный</v>
          </cell>
          <cell r="K697" t="str">
            <v>бетонная плита</v>
          </cell>
          <cell r="L697">
            <v>8</v>
          </cell>
          <cell r="M697" t="str">
            <v>отсутствует</v>
          </cell>
          <cell r="N697" t="str">
            <v>есть</v>
          </cell>
          <cell r="O697">
            <v>2</v>
          </cell>
          <cell r="P697">
            <v>1.1000000000000001</v>
          </cell>
          <cell r="Q697" t="str">
            <v>пластик</v>
          </cell>
          <cell r="U697" t="str">
            <v>-</v>
          </cell>
          <cell r="V697" t="str">
            <v>-</v>
          </cell>
          <cell r="W697" t="str">
            <v>-</v>
          </cell>
          <cell r="AA697" t="str">
            <v>-</v>
          </cell>
          <cell r="AB697" t="str">
            <v>-</v>
          </cell>
          <cell r="AC697" t="str">
            <v>-</v>
          </cell>
          <cell r="AD697" t="str">
            <v>-</v>
          </cell>
          <cell r="AH697" t="str">
            <v>ЮЛ - Д/С № 15 "Страна чудес"</v>
          </cell>
          <cell r="AL697" t="str">
            <v>Д/С № 15 "Страна чудес"</v>
          </cell>
        </row>
        <row r="698">
          <cell r="B698">
            <v>645</v>
          </cell>
          <cell r="C698">
            <v>44579</v>
          </cell>
          <cell r="D698">
            <v>44900</v>
          </cell>
          <cell r="E698" t="str">
            <v>Сутормина 27</v>
          </cell>
          <cell r="F698" t="str">
            <v>в рамках проведения инвентаризации 2022 года
не установлен</v>
          </cell>
          <cell r="G698">
            <v>60.982103000000002</v>
          </cell>
          <cell r="H698">
            <v>69.056766999999994</v>
          </cell>
          <cell r="I698" t="str">
            <v>в рамках инвентаризации 2022 года
не определена</v>
          </cell>
          <cell r="J698" t="str">
            <v>-</v>
          </cell>
          <cell r="K698" t="str">
            <v>бетонная плита</v>
          </cell>
          <cell r="L698">
            <v>8</v>
          </cell>
          <cell r="M698" t="str">
            <v>-</v>
          </cell>
          <cell r="N698" t="str">
            <v>-</v>
          </cell>
          <cell r="O698" t="str">
            <v>-</v>
          </cell>
          <cell r="P698" t="str">
            <v>-</v>
          </cell>
          <cell r="Q698" t="str">
            <v>-</v>
          </cell>
          <cell r="U698" t="str">
            <v>-</v>
          </cell>
          <cell r="V698" t="str">
            <v>-</v>
          </cell>
          <cell r="W698" t="str">
            <v>-</v>
          </cell>
          <cell r="AA698" t="str">
            <v>-</v>
          </cell>
          <cell r="AB698" t="str">
            <v>-</v>
          </cell>
          <cell r="AC698" t="str">
            <v>-</v>
          </cell>
          <cell r="AD698" t="str">
            <v>-</v>
          </cell>
          <cell r="AH698" t="str">
            <v>ФЛ - Синилов Андрей Николаевич</v>
          </cell>
          <cell r="AL698" t="str">
            <v>Жители гостиницы ул. Сутормина, 27</v>
          </cell>
        </row>
        <row r="699">
          <cell r="B699">
            <v>646</v>
          </cell>
          <cell r="C699" t="str">
            <v>ранее существовавшая до 01.01.2019</v>
          </cell>
          <cell r="D699">
            <v>44900</v>
          </cell>
          <cell r="E699" t="str">
            <v xml:space="preserve"> Мичурина 2/1</v>
          </cell>
          <cell r="F699" t="str">
            <v>в рамках проведения инвентаризации 2022 года
не установлен</v>
          </cell>
          <cell r="G699" t="str">
            <v>60.968143</v>
          </cell>
          <cell r="H699" t="str">
            <v>69.057397</v>
          </cell>
          <cell r="I699" t="str">
            <v>в рамках инвентаризации 2022 года
не определена</v>
          </cell>
          <cell r="J699" t="str">
            <v>ограниченный</v>
          </cell>
          <cell r="K699" t="str">
            <v>асфальт</v>
          </cell>
          <cell r="L699">
            <v>6</v>
          </cell>
          <cell r="M699" t="str">
            <v>отсутствует</v>
          </cell>
          <cell r="N699" t="str">
            <v>отсутствует</v>
          </cell>
          <cell r="O699">
            <v>4</v>
          </cell>
          <cell r="P699">
            <v>1.1000000000000001</v>
          </cell>
          <cell r="Q699" t="str">
            <v>пластик</v>
          </cell>
          <cell r="U699" t="str">
            <v>-</v>
          </cell>
          <cell r="V699" t="str">
            <v>-</v>
          </cell>
          <cell r="W699" t="str">
            <v>-</v>
          </cell>
          <cell r="AA699" t="str">
            <v>-</v>
          </cell>
          <cell r="AB699" t="str">
            <v>-</v>
          </cell>
          <cell r="AC699" t="str">
            <v>-</v>
          </cell>
          <cell r="AD699" t="str">
            <v>-</v>
          </cell>
          <cell r="AH699" t="str">
            <v>ЮЛ - Д/С № 18 "Улыбка", Центр развития творчества детей и юношества</v>
          </cell>
          <cell r="AL699" t="str">
            <v>Д/С № 18 "Улыбка", Центр развития творчества детей и юношества</v>
          </cell>
        </row>
        <row r="700">
          <cell r="B700">
            <v>647</v>
          </cell>
          <cell r="C700"/>
          <cell r="D700">
            <v>44900</v>
          </cell>
          <cell r="E700"/>
          <cell r="F700" t="str">
            <v>в рамках проведения инвентаризации 2022 года
не установлен</v>
          </cell>
          <cell r="G700"/>
          <cell r="H700"/>
          <cell r="I700" t="str">
            <v>в рамках инвентаризации 2022 года
не определена</v>
          </cell>
          <cell r="J700"/>
          <cell r="K700"/>
          <cell r="L700"/>
          <cell r="M700"/>
          <cell r="N700"/>
          <cell r="O700"/>
          <cell r="P700"/>
          <cell r="Q700"/>
          <cell r="U700"/>
          <cell r="V700"/>
          <cell r="W700"/>
          <cell r="AA700"/>
          <cell r="AB700"/>
          <cell r="AC700"/>
          <cell r="AD700"/>
          <cell r="AH700"/>
          <cell r="AL700"/>
        </row>
        <row r="701">
          <cell r="B701">
            <v>648</v>
          </cell>
          <cell r="C701"/>
          <cell r="D701">
            <v>44900</v>
          </cell>
          <cell r="E701"/>
          <cell r="F701" t="str">
            <v>в рамках проведения инвентаризации 2022 года
не установлен</v>
          </cell>
          <cell r="G701"/>
          <cell r="H701"/>
          <cell r="I701" t="str">
            <v>в рамках инвентаризации 2022 года
не определена</v>
          </cell>
          <cell r="J701"/>
          <cell r="K701"/>
          <cell r="L701"/>
          <cell r="M701"/>
          <cell r="N701"/>
          <cell r="O701"/>
          <cell r="P701"/>
          <cell r="Q701"/>
          <cell r="U701"/>
          <cell r="V701"/>
          <cell r="W701"/>
          <cell r="AA701"/>
          <cell r="AB701"/>
          <cell r="AC701"/>
          <cell r="AD701"/>
          <cell r="AH701"/>
          <cell r="AL701"/>
        </row>
        <row r="702">
          <cell r="B702">
            <v>649</v>
          </cell>
          <cell r="C702" t="str">
            <v>ранее существовавшая до 01.01.2019</v>
          </cell>
          <cell r="D702">
            <v>44900</v>
          </cell>
          <cell r="E702" t="str">
            <v xml:space="preserve"> Березовская 21</v>
          </cell>
          <cell r="F702" t="str">
            <v>в рамках проведения инвентаризации 2022 года
не установлен</v>
          </cell>
          <cell r="G702" t="str">
            <v xml:space="preserve">60.982251 </v>
          </cell>
          <cell r="H702" t="str">
            <v>69.050165</v>
          </cell>
          <cell r="I702" t="str">
            <v>в рамках инвентаризации 2022 года
не определена</v>
          </cell>
          <cell r="J702" t="str">
            <v>ограниченный</v>
          </cell>
          <cell r="K702" t="str">
            <v>бетонная плита</v>
          </cell>
          <cell r="L702">
            <v>6</v>
          </cell>
          <cell r="M702" t="str">
            <v>отсутствует</v>
          </cell>
          <cell r="N702" t="str">
            <v>есть</v>
          </cell>
          <cell r="O702">
            <v>3</v>
          </cell>
          <cell r="P702">
            <v>0.66</v>
          </cell>
          <cell r="Q702" t="str">
            <v>пластик</v>
          </cell>
          <cell r="U702" t="str">
            <v>-</v>
          </cell>
          <cell r="V702" t="str">
            <v>-</v>
          </cell>
          <cell r="W702" t="str">
            <v>-</v>
          </cell>
          <cell r="AA702" t="str">
            <v>-</v>
          </cell>
          <cell r="AB702" t="str">
            <v>-</v>
          </cell>
          <cell r="AC702" t="str">
            <v>-</v>
          </cell>
          <cell r="AD702" t="str">
            <v>-</v>
          </cell>
          <cell r="AH702" t="str">
            <v>ЮЛ - МАДОУ д/с №22 "Планета детства"</v>
          </cell>
          <cell r="AL702" t="str">
            <v>МАДОУ д/с №22 "Планета детства"</v>
          </cell>
        </row>
        <row r="703">
          <cell r="B703">
            <v>650</v>
          </cell>
          <cell r="C703" t="str">
            <v>ранее существовавшая до 01.01.2019</v>
          </cell>
          <cell r="D703">
            <v>44900</v>
          </cell>
          <cell r="E703" t="str">
            <v xml:space="preserve"> Гагарина 133а</v>
          </cell>
          <cell r="F703" t="str">
            <v>в рамках проведения инвентаризации 2022 года
не установлен</v>
          </cell>
          <cell r="G703" t="str">
            <v xml:space="preserve">60.987421 </v>
          </cell>
          <cell r="H703" t="str">
            <v>69.036091</v>
          </cell>
          <cell r="I703" t="str">
            <v>в рамках инвентаризации 2022 года
не определена</v>
          </cell>
          <cell r="J703" t="str">
            <v>ограниченный</v>
          </cell>
          <cell r="K703" t="str">
            <v>плитка</v>
          </cell>
          <cell r="L703">
            <v>6</v>
          </cell>
          <cell r="M703" t="str">
            <v>отсутствует</v>
          </cell>
          <cell r="N703" t="str">
            <v>отсутствует</v>
          </cell>
          <cell r="O703">
            <v>3</v>
          </cell>
          <cell r="P703">
            <v>0.66</v>
          </cell>
          <cell r="Q703" t="str">
            <v>пластик</v>
          </cell>
          <cell r="U703" t="str">
            <v>-</v>
          </cell>
          <cell r="V703" t="str">
            <v>-</v>
          </cell>
          <cell r="W703" t="str">
            <v>-</v>
          </cell>
          <cell r="AA703" t="str">
            <v>-</v>
          </cell>
          <cell r="AB703" t="str">
            <v>-</v>
          </cell>
          <cell r="AC703" t="str">
            <v>-</v>
          </cell>
          <cell r="AD703" t="str">
            <v>-</v>
          </cell>
          <cell r="AH703" t="str">
            <v>ЮЛ - МБОУ СОШ №8</v>
          </cell>
          <cell r="AL703" t="str">
            <v>МБОУ СОШ №8</v>
          </cell>
        </row>
        <row r="704">
          <cell r="B704">
            <v>651</v>
          </cell>
          <cell r="C704" t="str">
            <v>ранее существовавшая до 01.01.2019</v>
          </cell>
          <cell r="D704">
            <v>44900</v>
          </cell>
          <cell r="E704" t="str">
            <v xml:space="preserve"> Гагарина 17,9</v>
          </cell>
          <cell r="F704" t="str">
            <v>в рамках проведения инвентаризации 2022 года
не установлен</v>
          </cell>
          <cell r="G704" t="str">
            <v xml:space="preserve">60.998184 </v>
          </cell>
          <cell r="H704" t="str">
            <v>69.025783</v>
          </cell>
          <cell r="I704" t="str">
            <v>в рамках инвентаризации 2022 года
не определена</v>
          </cell>
          <cell r="J704" t="str">
            <v>ограниченный</v>
          </cell>
          <cell r="K704" t="str">
            <v>плитка</v>
          </cell>
          <cell r="L704">
            <v>6</v>
          </cell>
          <cell r="M704" t="str">
            <v>отсутствует</v>
          </cell>
          <cell r="N704" t="str">
            <v>отсутствует</v>
          </cell>
          <cell r="O704">
            <v>2</v>
          </cell>
          <cell r="P704">
            <v>1</v>
          </cell>
          <cell r="Q704" t="str">
            <v>металл</v>
          </cell>
          <cell r="U704" t="str">
            <v>-</v>
          </cell>
          <cell r="V704" t="str">
            <v>-</v>
          </cell>
          <cell r="W704" t="str">
            <v>-</v>
          </cell>
          <cell r="AA704" t="str">
            <v>-</v>
          </cell>
          <cell r="AB704" t="str">
            <v>-</v>
          </cell>
          <cell r="AC704" t="str">
            <v>-</v>
          </cell>
          <cell r="AD704" t="str">
            <v>-</v>
          </cell>
          <cell r="AH704" t="str">
            <v>ЮЛ - МБОУ "СОШ №8", РО Ханты-Мансийская Епархия</v>
          </cell>
          <cell r="AL704" t="str">
            <v>МБОУ "СОШ №8" и  РО Ханты-Мансийская Епархия</v>
          </cell>
        </row>
        <row r="705">
          <cell r="B705">
            <v>652</v>
          </cell>
          <cell r="C705" t="str">
            <v>ранее существовавшая до 01.01.2019</v>
          </cell>
          <cell r="D705">
            <v>44900</v>
          </cell>
          <cell r="E705" t="str">
            <v xml:space="preserve"> Островского 37</v>
          </cell>
          <cell r="F705" t="str">
            <v>в рамках проведения инвентаризации 2022 года
не установлен</v>
          </cell>
          <cell r="G705" t="str">
            <v>61.001287</v>
          </cell>
          <cell r="H705" t="str">
            <v>69.035980</v>
          </cell>
          <cell r="I705" t="str">
            <v>в рамках инвентаризации 2022 года
не определена</v>
          </cell>
          <cell r="J705" t="str">
            <v>ограниченный</v>
          </cell>
          <cell r="K705" t="str">
            <v>асфальт</v>
          </cell>
          <cell r="L705">
            <v>8</v>
          </cell>
          <cell r="M705" t="str">
            <v>отсутствует</v>
          </cell>
          <cell r="N705" t="str">
            <v>есть</v>
          </cell>
          <cell r="O705">
            <v>2</v>
          </cell>
          <cell r="P705">
            <v>1.1000000000000001</v>
          </cell>
          <cell r="Q705" t="str">
            <v>пластик</v>
          </cell>
          <cell r="U705" t="str">
            <v>-</v>
          </cell>
          <cell r="V705" t="str">
            <v>-</v>
          </cell>
          <cell r="W705" t="str">
            <v>-</v>
          </cell>
          <cell r="AA705" t="str">
            <v>-</v>
          </cell>
          <cell r="AB705" t="str">
            <v>-</v>
          </cell>
          <cell r="AC705" t="str">
            <v>-</v>
          </cell>
          <cell r="AD705" t="str">
            <v>-</v>
          </cell>
          <cell r="AH705" t="str">
            <v>ЮЛ - МБДОУ д/с №8 "Солнышко"</v>
          </cell>
          <cell r="AL705" t="str">
            <v xml:space="preserve"> МБДОУ д/с №8 "Солнышко"</v>
          </cell>
        </row>
        <row r="706">
          <cell r="B706">
            <v>653</v>
          </cell>
          <cell r="C706" t="str">
            <v>ранее существовавшая до 01.01.2019</v>
          </cell>
          <cell r="D706">
            <v>44900</v>
          </cell>
          <cell r="E706" t="str">
            <v xml:space="preserve"> Гагарина 94</v>
          </cell>
          <cell r="F706" t="str">
            <v>в рамках проведения инвентаризации 2022 года
не установлен</v>
          </cell>
          <cell r="G706" t="str">
            <v>60.990645</v>
          </cell>
          <cell r="H706" t="str">
            <v>69.022642</v>
          </cell>
          <cell r="I706" t="str">
            <v>в рамках инвентаризации 2022 года
не определена</v>
          </cell>
          <cell r="J706" t="str">
            <v>ограниченный</v>
          </cell>
          <cell r="K706" t="str">
            <v>бетонная плита</v>
          </cell>
          <cell r="L706">
            <v>10</v>
          </cell>
          <cell r="M706" t="str">
            <v>отсутствует</v>
          </cell>
          <cell r="N706" t="str">
            <v>есть</v>
          </cell>
          <cell r="O706">
            <v>3</v>
          </cell>
          <cell r="P706">
            <v>0.66</v>
          </cell>
          <cell r="Q706" t="str">
            <v>пластик</v>
          </cell>
          <cell r="U706" t="str">
            <v>-</v>
          </cell>
          <cell r="V706" t="str">
            <v>-</v>
          </cell>
          <cell r="W706" t="str">
            <v>-</v>
          </cell>
          <cell r="AA706" t="str">
            <v>-</v>
          </cell>
          <cell r="AB706" t="str">
            <v>-</v>
          </cell>
          <cell r="AC706" t="str">
            <v>-</v>
          </cell>
          <cell r="AD706" t="str">
            <v>-</v>
          </cell>
          <cell r="AH706" t="str">
            <v>ЮЛ - МБДОУ д/с № 2 "Дюймовочка"</v>
          </cell>
          <cell r="AL706" t="str">
            <v>МБДОУ д/с № 2 "Дюймовочка"</v>
          </cell>
        </row>
        <row r="707">
          <cell r="B707">
            <v>654</v>
          </cell>
          <cell r="C707" t="str">
            <v>ранее существовавшая до 01.01.2019</v>
          </cell>
          <cell r="D707">
            <v>44900</v>
          </cell>
          <cell r="E707" t="str">
            <v xml:space="preserve"> Гагарина 44</v>
          </cell>
          <cell r="F707" t="str">
            <v>в рамках проведения инвентаризации 2022 года
не установлен</v>
          </cell>
          <cell r="G707" t="str">
            <v>60.995936</v>
          </cell>
          <cell r="H707" t="str">
            <v>69.024027</v>
          </cell>
          <cell r="I707" t="str">
            <v>в рамках инвентаризации 2022 года
не определена</v>
          </cell>
          <cell r="J707" t="str">
            <v>ограниченный</v>
          </cell>
          <cell r="K707" t="str">
            <v>бетонная плита</v>
          </cell>
          <cell r="L707">
            <v>6</v>
          </cell>
          <cell r="M707" t="str">
            <v>отсутствует</v>
          </cell>
          <cell r="N707" t="str">
            <v>отсутствует</v>
          </cell>
          <cell r="O707">
            <v>2</v>
          </cell>
          <cell r="P707">
            <v>0.66</v>
          </cell>
          <cell r="Q707" t="str">
            <v>пластик</v>
          </cell>
          <cell r="U707" t="str">
            <v>-</v>
          </cell>
          <cell r="V707" t="str">
            <v>-</v>
          </cell>
          <cell r="W707" t="str">
            <v>-</v>
          </cell>
          <cell r="AA707" t="str">
            <v>-</v>
          </cell>
          <cell r="AB707" t="str">
            <v>-</v>
          </cell>
          <cell r="AC707" t="str">
            <v>-</v>
          </cell>
          <cell r="AD707" t="str">
            <v>-</v>
          </cell>
          <cell r="AH707" t="str">
            <v>ЮЛ - Административное здание МБУ "УЭСЗ"</v>
          </cell>
          <cell r="AL707" t="str">
            <v>Административное здание МБУ "УЭСЗ"</v>
          </cell>
        </row>
        <row r="708">
          <cell r="B708">
            <v>655</v>
          </cell>
          <cell r="C708" t="str">
            <v>ранее существовавшая до 01.01.2019</v>
          </cell>
          <cell r="D708">
            <v>44900</v>
          </cell>
          <cell r="E708" t="str">
            <v xml:space="preserve"> Рябиновая 1</v>
          </cell>
          <cell r="F708" t="str">
            <v>в рамках проведения инвентаризации 2022 года
не установлен</v>
          </cell>
          <cell r="G708" t="str">
            <v>60.989192</v>
          </cell>
          <cell r="H708" t="str">
            <v>69.035972</v>
          </cell>
          <cell r="I708" t="str">
            <v>в рамках инвентаризации 2022 года
не определена</v>
          </cell>
          <cell r="J708" t="str">
            <v>ограниченный</v>
          </cell>
          <cell r="K708" t="str">
            <v>грунт</v>
          </cell>
          <cell r="L708">
            <v>2</v>
          </cell>
          <cell r="M708" t="str">
            <v>отсутствует</v>
          </cell>
          <cell r="N708" t="str">
            <v>отсутствует</v>
          </cell>
          <cell r="O708">
            <v>1</v>
          </cell>
          <cell r="P708">
            <v>0.75</v>
          </cell>
          <cell r="Q708" t="str">
            <v>металл</v>
          </cell>
          <cell r="U708" t="str">
            <v>-</v>
          </cell>
          <cell r="V708" t="str">
            <v>-</v>
          </cell>
          <cell r="W708" t="str">
            <v>-</v>
          </cell>
          <cell r="AA708" t="str">
            <v>-</v>
          </cell>
          <cell r="AB708" t="str">
            <v>-</v>
          </cell>
          <cell r="AC708" t="str">
            <v>-</v>
          </cell>
          <cell r="AD708" t="str">
            <v>-</v>
          </cell>
          <cell r="AH708" t="str">
            <v>ЮЛ - МКУ "Управление логистики"</v>
          </cell>
          <cell r="AL708" t="str">
            <v>МКУ "Управление логистики"</v>
          </cell>
        </row>
        <row r="709">
          <cell r="B709">
            <v>656</v>
          </cell>
          <cell r="C709" t="str">
            <v>ранее существовавшая до 01.01.2019</v>
          </cell>
          <cell r="D709">
            <v>44900</v>
          </cell>
          <cell r="E709" t="str">
            <v xml:space="preserve"> Первооткрывателей 1</v>
          </cell>
          <cell r="F709" t="str">
            <v>в рамках проведения инвентаризации 2022 года
не установлен</v>
          </cell>
          <cell r="G709" t="str">
            <v>60.972578</v>
          </cell>
          <cell r="H709" t="str">
            <v>69.057216</v>
          </cell>
          <cell r="I709" t="str">
            <v>в рамках инвентаризации 2022 года
не определена</v>
          </cell>
          <cell r="J709" t="str">
            <v>ограниченный</v>
          </cell>
          <cell r="K709" t="str">
            <v>плитка</v>
          </cell>
          <cell r="L709">
            <v>2</v>
          </cell>
          <cell r="M709" t="str">
            <v>отсутствует</v>
          </cell>
          <cell r="N709" t="str">
            <v>отсутствует</v>
          </cell>
          <cell r="O709">
            <v>1</v>
          </cell>
          <cell r="P709">
            <v>0.66</v>
          </cell>
          <cell r="Q709" t="str">
            <v>пластик</v>
          </cell>
          <cell r="U709" t="str">
            <v>-</v>
          </cell>
          <cell r="V709" t="str">
            <v>-</v>
          </cell>
          <cell r="W709" t="str">
            <v>-</v>
          </cell>
          <cell r="AA709" t="str">
            <v>-</v>
          </cell>
          <cell r="AB709" t="str">
            <v>-</v>
          </cell>
          <cell r="AC709" t="str">
            <v>-</v>
          </cell>
          <cell r="AD709" t="str">
            <v>-</v>
          </cell>
          <cell r="AH709" t="str">
            <v>ЮЛ - ЦРТДиЮ</v>
          </cell>
          <cell r="AL709" t="str">
            <v>ЦРТДиЮ</v>
          </cell>
        </row>
        <row r="710">
          <cell r="B710">
            <v>657</v>
          </cell>
          <cell r="C710" t="str">
            <v>ранее существовавшая до 01.01.2019</v>
          </cell>
          <cell r="D710">
            <v>44900</v>
          </cell>
          <cell r="E710" t="str">
            <v xml:space="preserve"> Анны Коньковой 8</v>
          </cell>
          <cell r="F710" t="str">
            <v>в рамках проведения инвентаризации 2022 года
не установлен</v>
          </cell>
          <cell r="G710" t="str">
            <v xml:space="preserve">60.969729 </v>
          </cell>
          <cell r="H710" t="str">
            <v>69.024628</v>
          </cell>
          <cell r="I710" t="str">
            <v>в рамках инвентаризации 2022 года
не определена</v>
          </cell>
          <cell r="J710" t="str">
            <v>ограниченный</v>
          </cell>
          <cell r="K710" t="str">
            <v>бетонная плита</v>
          </cell>
          <cell r="L710">
            <v>6</v>
          </cell>
          <cell r="M710" t="str">
            <v>отсутствует</v>
          </cell>
          <cell r="N710" t="str">
            <v>есть</v>
          </cell>
          <cell r="O710">
            <v>2</v>
          </cell>
          <cell r="P710">
            <v>1.1000000000000001</v>
          </cell>
          <cell r="Q710" t="str">
            <v>пластик</v>
          </cell>
          <cell r="U710" t="str">
            <v>-</v>
          </cell>
          <cell r="V710" t="str">
            <v>-</v>
          </cell>
          <cell r="W710" t="str">
            <v>-</v>
          </cell>
          <cell r="AA710" t="str">
            <v>-</v>
          </cell>
          <cell r="AB710" t="str">
            <v>-</v>
          </cell>
          <cell r="AC710" t="str">
            <v>-</v>
          </cell>
          <cell r="AD710" t="str">
            <v>-</v>
          </cell>
          <cell r="AH710" t="str">
            <v>ЮЛ - МБОУ СОШ №4</v>
          </cell>
          <cell r="AL710" t="str">
            <v>МБОУ СОШ №4</v>
          </cell>
        </row>
        <row r="711">
          <cell r="B711">
            <v>658</v>
          </cell>
          <cell r="C711" t="str">
            <v>ранее существовавшая до 01.01.2019</v>
          </cell>
          <cell r="D711">
            <v>44900</v>
          </cell>
          <cell r="E711" t="str">
            <v xml:space="preserve">Луговая  9 </v>
          </cell>
          <cell r="F711" t="str">
            <v>в рамках проведения инвентаризации 2022 года
не установлен</v>
          </cell>
          <cell r="G711" t="str">
            <v>60.968722</v>
          </cell>
          <cell r="H711" t="str">
            <v>69.039826</v>
          </cell>
          <cell r="I711" t="str">
            <v>в рамках инвентаризации 2022 года
не определена</v>
          </cell>
          <cell r="J711" t="str">
            <v>открытый</v>
          </cell>
          <cell r="K711" t="str">
            <v>бетонная плита</v>
          </cell>
          <cell r="L711">
            <v>12</v>
          </cell>
          <cell r="M711" t="str">
            <v>есть</v>
          </cell>
          <cell r="N711" t="str">
            <v>есть</v>
          </cell>
          <cell r="O711">
            <v>1</v>
          </cell>
          <cell r="P711">
            <v>1.1000000000000001</v>
          </cell>
          <cell r="Q711" t="str">
            <v>пластик</v>
          </cell>
          <cell r="U711">
            <v>1</v>
          </cell>
          <cell r="V711">
            <v>4</v>
          </cell>
          <cell r="W711" t="str">
            <v>отсек</v>
          </cell>
          <cell r="AA711" t="str">
            <v>-</v>
          </cell>
          <cell r="AB711" t="str">
            <v>-</v>
          </cell>
          <cell r="AC711" t="str">
            <v>-</v>
          </cell>
          <cell r="AD711" t="str">
            <v>-</v>
          </cell>
          <cell r="AH711" t="str">
            <v>МО - Администрация города Ханты-Мансийска</v>
          </cell>
          <cell r="AL711" t="str">
            <v>МКД ул. Луговая,9</v>
          </cell>
        </row>
        <row r="712">
          <cell r="B712">
            <v>659</v>
          </cell>
          <cell r="C712">
            <v>43531</v>
          </cell>
          <cell r="D712">
            <v>44900</v>
          </cell>
          <cell r="E712" t="str">
            <v xml:space="preserve"> Луговая 15</v>
          </cell>
          <cell r="F712" t="str">
            <v>в рамках проведения инвентаризации 2022 года
не установлен</v>
          </cell>
          <cell r="G712" t="str">
            <v xml:space="preserve">60.969157 </v>
          </cell>
          <cell r="H712" t="str">
            <v>69.037724</v>
          </cell>
          <cell r="I712" t="str">
            <v>в рамках инвентаризации 2022 года
не определена</v>
          </cell>
          <cell r="J712" t="str">
            <v>ограниченный</v>
          </cell>
          <cell r="K712" t="str">
            <v>бетонная плита</v>
          </cell>
          <cell r="L712">
            <v>4</v>
          </cell>
          <cell r="M712" t="str">
            <v>отсутствует</v>
          </cell>
          <cell r="N712" t="str">
            <v>отсутствует</v>
          </cell>
          <cell r="O712">
            <v>2</v>
          </cell>
          <cell r="P712">
            <v>1.1000000000000001</v>
          </cell>
          <cell r="Q712" t="str">
            <v>пластик</v>
          </cell>
          <cell r="U712" t="str">
            <v>-</v>
          </cell>
          <cell r="V712" t="str">
            <v>-</v>
          </cell>
          <cell r="W712" t="str">
            <v>-</v>
          </cell>
          <cell r="AA712" t="str">
            <v>-</v>
          </cell>
          <cell r="AB712" t="str">
            <v>-</v>
          </cell>
          <cell r="AC712" t="str">
            <v>-</v>
          </cell>
          <cell r="AD712" t="str">
            <v>-</v>
          </cell>
          <cell r="AH712" t="str">
            <v>ЮЛ - Муниципальное бюджетное  учреждение "Средняя общеобразовательная школа № 2"</v>
          </cell>
          <cell r="AL712" t="str">
            <v xml:space="preserve"> Муниципальное бюджетное  учреждение "Средняя общеобразовательная школа № 2 ". </v>
          </cell>
        </row>
        <row r="713">
          <cell r="B713">
            <v>660</v>
          </cell>
          <cell r="C713" t="str">
            <v>ранее существовавшая до 01.01.2019</v>
          </cell>
          <cell r="D713">
            <v>44900</v>
          </cell>
          <cell r="E713" t="str">
            <v xml:space="preserve"> Ямская 6</v>
          </cell>
          <cell r="F713" t="str">
            <v>в рамках проведения инвентаризации 2022 года
не установлен</v>
          </cell>
          <cell r="G713" t="str">
            <v xml:space="preserve">60.973928 </v>
          </cell>
          <cell r="H713" t="str">
            <v>69.024663</v>
          </cell>
          <cell r="I713" t="str">
            <v>в рамках инвентаризации 2022 года
не определена</v>
          </cell>
          <cell r="J713" t="str">
            <v>ограниченный</v>
          </cell>
          <cell r="K713" t="str">
            <v>плитка</v>
          </cell>
          <cell r="L713">
            <v>4</v>
          </cell>
          <cell r="M713" t="str">
            <v>отсутствует</v>
          </cell>
          <cell r="N713" t="str">
            <v>отсутствует</v>
          </cell>
          <cell r="O713">
            <v>2</v>
          </cell>
          <cell r="P713">
            <v>1.1000000000000001</v>
          </cell>
          <cell r="Q713" t="str">
            <v>пластик</v>
          </cell>
          <cell r="U713" t="str">
            <v>-</v>
          </cell>
          <cell r="V713" t="str">
            <v>-</v>
          </cell>
          <cell r="W713" t="str">
            <v>-</v>
          </cell>
          <cell r="AA713" t="str">
            <v>-</v>
          </cell>
          <cell r="AB713" t="str">
            <v>-</v>
          </cell>
          <cell r="AC713" t="str">
            <v>-</v>
          </cell>
          <cell r="AD713" t="str">
            <v>-</v>
          </cell>
          <cell r="AH713" t="str">
            <v>ЮЛ - МБОУ Гимназия №1</v>
          </cell>
          <cell r="AL713" t="str">
            <v>МБОУ Гимназия №1</v>
          </cell>
        </row>
        <row r="714">
          <cell r="B714">
            <v>661</v>
          </cell>
          <cell r="C714" t="str">
            <v>ранее существовавшая до 01.01.2019</v>
          </cell>
          <cell r="D714">
            <v>44900</v>
          </cell>
          <cell r="E714" t="str">
            <v xml:space="preserve"> Ямская 8</v>
          </cell>
          <cell r="F714" t="str">
            <v>в рамках проведения инвентаризации 2022 года
не установлен</v>
          </cell>
          <cell r="G714" t="str">
            <v xml:space="preserve">60.974831 </v>
          </cell>
          <cell r="H714" t="str">
            <v>69.023218</v>
          </cell>
          <cell r="I714" t="str">
            <v>в рамках инвентаризации 2022 года
не определена</v>
          </cell>
          <cell r="J714" t="str">
            <v>ограниченный</v>
          </cell>
          <cell r="K714" t="str">
            <v>бетонная плита</v>
          </cell>
          <cell r="L714">
            <v>10</v>
          </cell>
          <cell r="M714" t="str">
            <v>отсутствует</v>
          </cell>
          <cell r="N714" t="str">
            <v>есть</v>
          </cell>
          <cell r="O714">
            <v>1</v>
          </cell>
          <cell r="P714">
            <v>1.1000000000000001</v>
          </cell>
          <cell r="Q714" t="str">
            <v>пластик</v>
          </cell>
          <cell r="U714" t="str">
            <v>-</v>
          </cell>
          <cell r="V714" t="str">
            <v>-</v>
          </cell>
          <cell r="W714" t="str">
            <v>-</v>
          </cell>
          <cell r="AA714" t="str">
            <v>-</v>
          </cell>
          <cell r="AB714" t="str">
            <v>-</v>
          </cell>
          <cell r="AC714" t="str">
            <v>-</v>
          </cell>
          <cell r="AD714" t="str">
            <v>-</v>
          </cell>
          <cell r="AH714" t="str">
            <v>ЮЛ - МБДОУ д/с №14 "Березка"</v>
          </cell>
          <cell r="AL714" t="str">
            <v>МБДОУ д/с №14 "Березка"</v>
          </cell>
        </row>
        <row r="715">
          <cell r="B715">
            <v>662</v>
          </cell>
          <cell r="C715" t="str">
            <v>ранее существовавшая до 01.01.2019</v>
          </cell>
          <cell r="D715">
            <v>44900</v>
          </cell>
          <cell r="E715" t="str">
            <v xml:space="preserve"> Объездная 55</v>
          </cell>
          <cell r="F715" t="str">
            <v>в рамках проведения инвентаризации 2022 года
не установлен</v>
          </cell>
          <cell r="G715" t="str">
            <v xml:space="preserve">60.971739 </v>
          </cell>
          <cell r="H715" t="str">
            <v>69.018700</v>
          </cell>
          <cell r="I715" t="str">
            <v>в рамках инвентаризации 2022 года
не определена</v>
          </cell>
          <cell r="J715" t="str">
            <v>ограниченный</v>
          </cell>
          <cell r="K715" t="str">
            <v>бетонная плита</v>
          </cell>
          <cell r="L715">
            <v>8</v>
          </cell>
          <cell r="M715" t="str">
            <v>отсутствует</v>
          </cell>
          <cell r="N715" t="str">
            <v>есть</v>
          </cell>
          <cell r="O715">
            <v>1</v>
          </cell>
          <cell r="P715">
            <v>1.1000000000000001</v>
          </cell>
          <cell r="Q715" t="str">
            <v>пластик</v>
          </cell>
          <cell r="U715" t="str">
            <v>-</v>
          </cell>
          <cell r="V715" t="str">
            <v>-</v>
          </cell>
          <cell r="W715" t="str">
            <v>-</v>
          </cell>
          <cell r="AA715" t="str">
            <v>-</v>
          </cell>
          <cell r="AB715" t="str">
            <v>-</v>
          </cell>
          <cell r="AC715" t="str">
            <v>-</v>
          </cell>
          <cell r="AD715" t="str">
            <v>-</v>
          </cell>
          <cell r="AH715" t="str">
            <v>ЮЛ - МБДОУ д/с №20 "Сказка"</v>
          </cell>
          <cell r="AL715" t="str">
            <v>МБДОУ д/с №20 "Сказка"</v>
          </cell>
        </row>
        <row r="716">
          <cell r="B716">
            <v>663</v>
          </cell>
          <cell r="C716" t="str">
            <v>ранее существовавшая до 01.01.2019</v>
          </cell>
          <cell r="D716">
            <v>44900</v>
          </cell>
          <cell r="E716" t="str">
            <v xml:space="preserve"> Комсомольская 30а</v>
          </cell>
          <cell r="F716" t="str">
            <v>в рамках проведения инвентаризации 2022 года
не установлен</v>
          </cell>
          <cell r="G716" t="str">
            <v xml:space="preserve">61.006033 </v>
          </cell>
          <cell r="H716" t="str">
            <v>69.013328</v>
          </cell>
          <cell r="I716" t="str">
            <v>в рамках инвентаризации 2022 года
не определена</v>
          </cell>
          <cell r="J716" t="str">
            <v>ограниченный</v>
          </cell>
          <cell r="K716" t="str">
            <v>плитка</v>
          </cell>
          <cell r="L716">
            <v>6</v>
          </cell>
          <cell r="M716" t="str">
            <v>отсутствует</v>
          </cell>
          <cell r="N716" t="str">
            <v>есть</v>
          </cell>
          <cell r="O716">
            <v>1</v>
          </cell>
          <cell r="P716">
            <v>1.1000000000000001</v>
          </cell>
          <cell r="Q716" t="str">
            <v>пластик</v>
          </cell>
          <cell r="U716" t="str">
            <v>-</v>
          </cell>
          <cell r="V716" t="str">
            <v>-</v>
          </cell>
          <cell r="W716" t="str">
            <v>-</v>
          </cell>
          <cell r="AA716" t="str">
            <v>-</v>
          </cell>
          <cell r="AB716" t="str">
            <v>-</v>
          </cell>
          <cell r="AC716" t="str">
            <v>-</v>
          </cell>
          <cell r="AD716" t="str">
            <v>-</v>
          </cell>
          <cell r="AH716" t="str">
            <v>ЮЛ - МБДОУ д/с №20 "Сказка"</v>
          </cell>
          <cell r="AL716" t="str">
            <v>МБДОУ д/с №20 "Сказка"</v>
          </cell>
        </row>
        <row r="717">
          <cell r="B717">
            <v>664</v>
          </cell>
          <cell r="C717" t="str">
            <v>ранее существовавшая до 01.01.2019</v>
          </cell>
          <cell r="D717">
            <v>44900</v>
          </cell>
          <cell r="E717" t="str">
            <v>Кирова 15</v>
          </cell>
          <cell r="F717" t="str">
            <v>в рамках проведения инвентаризации 2022 года
не установлен</v>
          </cell>
          <cell r="G717" t="str">
            <v xml:space="preserve">60.969979 </v>
          </cell>
          <cell r="H717" t="str">
            <v>69.050324</v>
          </cell>
          <cell r="I717" t="str">
            <v>в рамках инвентаризации 2022 года
не определена</v>
          </cell>
          <cell r="J717" t="str">
            <v>ограниченный</v>
          </cell>
          <cell r="K717" t="str">
            <v>бетонная плита</v>
          </cell>
          <cell r="L717">
            <v>10</v>
          </cell>
          <cell r="M717" t="str">
            <v>отсутствует</v>
          </cell>
          <cell r="N717" t="str">
            <v>есть</v>
          </cell>
          <cell r="O717">
            <v>2</v>
          </cell>
          <cell r="P717">
            <v>1.1000000000000001</v>
          </cell>
          <cell r="Q717" t="str">
            <v>пластик</v>
          </cell>
          <cell r="U717" t="str">
            <v>-</v>
          </cell>
          <cell r="V717" t="str">
            <v>-</v>
          </cell>
          <cell r="W717" t="str">
            <v>-</v>
          </cell>
          <cell r="AA717" t="str">
            <v>-</v>
          </cell>
          <cell r="AB717" t="str">
            <v>-</v>
          </cell>
          <cell r="AC717" t="str">
            <v>-</v>
          </cell>
          <cell r="AD717" t="str">
            <v>-</v>
          </cell>
          <cell r="AH717" t="str">
            <v>ЮЛ - МБДОУ д/с №7 "Елочка"</v>
          </cell>
          <cell r="AL717" t="str">
            <v xml:space="preserve">МБДОУ д/с №7 "Елочка" </v>
          </cell>
        </row>
        <row r="718">
          <cell r="B718">
            <v>665</v>
          </cell>
          <cell r="C718" t="str">
            <v>ранее существовавшая до 01.01.2019</v>
          </cell>
          <cell r="D718">
            <v>44900</v>
          </cell>
          <cell r="E718" t="str">
            <v xml:space="preserve"> Анны коньковой 4</v>
          </cell>
          <cell r="F718" t="str">
            <v>в рамках проведения инвентаризации 2022 года
не установлен</v>
          </cell>
          <cell r="G718" t="str">
            <v>60.968445</v>
          </cell>
          <cell r="H718" t="str">
            <v>69.026364</v>
          </cell>
          <cell r="I718" t="str">
            <v>в рамках инвентаризации 2022 года
не определена</v>
          </cell>
          <cell r="J718" t="str">
            <v>ограниченный</v>
          </cell>
          <cell r="K718" t="str">
            <v>бетонная плита</v>
          </cell>
          <cell r="L718">
            <v>6</v>
          </cell>
          <cell r="M718" t="str">
            <v>отсутствует</v>
          </cell>
          <cell r="N718" t="str">
            <v>есть</v>
          </cell>
          <cell r="O718">
            <v>2</v>
          </cell>
          <cell r="P718">
            <v>1.1000000000000001</v>
          </cell>
          <cell r="Q718" t="str">
            <v>пластик</v>
          </cell>
          <cell r="U718" t="str">
            <v>-</v>
          </cell>
          <cell r="V718" t="str">
            <v>-</v>
          </cell>
          <cell r="W718" t="str">
            <v>-</v>
          </cell>
          <cell r="AA718" t="str">
            <v>-</v>
          </cell>
          <cell r="AB718" t="str">
            <v>-</v>
          </cell>
          <cell r="AC718" t="str">
            <v>-</v>
          </cell>
          <cell r="AD718" t="str">
            <v>-</v>
          </cell>
          <cell r="AH718" t="str">
            <v>ЮЛ - МБДОУ № 21 "Теремок"</v>
          </cell>
          <cell r="AL718" t="str">
            <v xml:space="preserve"> МБДОУ № 21 "Теремок" </v>
          </cell>
        </row>
        <row r="719">
          <cell r="B719">
            <v>666</v>
          </cell>
          <cell r="C719">
            <v>43558</v>
          </cell>
          <cell r="D719">
            <v>44900</v>
          </cell>
          <cell r="E719" t="str">
            <v xml:space="preserve"> Строителей 90б</v>
          </cell>
          <cell r="F719" t="str">
            <v>в рамках проведения инвентаризации 2022 года
не установлен</v>
          </cell>
          <cell r="G719" t="str">
            <v>61.0068</v>
          </cell>
          <cell r="H719" t="str">
            <v>69.0509</v>
          </cell>
          <cell r="I719" t="str">
            <v>в рамках инвентаризации 2022 года
не определена</v>
          </cell>
          <cell r="J719" t="str">
            <v>ограниченный</v>
          </cell>
          <cell r="K719" t="str">
            <v>бетонная плита</v>
          </cell>
          <cell r="L719">
            <v>12</v>
          </cell>
          <cell r="M719" t="str">
            <v>отсутствует</v>
          </cell>
          <cell r="N719" t="str">
            <v>есть</v>
          </cell>
          <cell r="O719">
            <v>3</v>
          </cell>
          <cell r="P719">
            <v>1.1000000000000001</v>
          </cell>
          <cell r="Q719" t="str">
            <v>пластик</v>
          </cell>
          <cell r="U719" t="str">
            <v>-</v>
          </cell>
          <cell r="V719" t="str">
            <v>-</v>
          </cell>
          <cell r="W719" t="str">
            <v>-</v>
          </cell>
          <cell r="AA719" t="str">
            <v>-</v>
          </cell>
          <cell r="AB719" t="str">
            <v>-</v>
          </cell>
          <cell r="AC719" t="str">
            <v>-</v>
          </cell>
          <cell r="AD719" t="str">
            <v>-</v>
          </cell>
          <cell r="AH719" t="str">
            <v>ЮЛ - Муниципальное бюджетное общеобразовательное учреждение "Центр образования "Школа-сад №7"</v>
          </cell>
          <cell r="AL719" t="str">
            <v>Муниципальное бюджетное общеобразовательное учреждение "Центр образования "Школа-сад №7"</v>
          </cell>
        </row>
        <row r="720">
          <cell r="B720">
            <v>667</v>
          </cell>
          <cell r="C720" t="str">
            <v>ранее существовавшая до 01.01.2019</v>
          </cell>
          <cell r="D720">
            <v>44900</v>
          </cell>
          <cell r="E720" t="str">
            <v xml:space="preserve"> Строителей 92</v>
          </cell>
          <cell r="F720" t="str">
            <v>в рамках проведения инвентаризации 2022 года
не установлен</v>
          </cell>
          <cell r="G720" t="str">
            <v xml:space="preserve">61.007845 </v>
          </cell>
          <cell r="H720" t="str">
            <v>69.049701</v>
          </cell>
          <cell r="I720" t="str">
            <v>в рамках инвентаризации 2022 года
не определена</v>
          </cell>
          <cell r="J720" t="str">
            <v>ограниченный</v>
          </cell>
          <cell r="K720" t="str">
            <v>бетонная плита</v>
          </cell>
          <cell r="L720">
            <v>10</v>
          </cell>
          <cell r="M720" t="str">
            <v>отсутствует</v>
          </cell>
          <cell r="N720" t="str">
            <v>есть</v>
          </cell>
          <cell r="O720">
            <v>3</v>
          </cell>
          <cell r="P720">
            <v>0.66</v>
          </cell>
          <cell r="Q720" t="str">
            <v>пластик</v>
          </cell>
          <cell r="U720" t="str">
            <v>-</v>
          </cell>
          <cell r="V720" t="str">
            <v>-</v>
          </cell>
          <cell r="W720" t="str">
            <v>-</v>
          </cell>
          <cell r="AA720" t="str">
            <v>-</v>
          </cell>
          <cell r="AB720" t="str">
            <v>-</v>
          </cell>
          <cell r="AC720" t="str">
            <v>-</v>
          </cell>
          <cell r="AD720" t="str">
            <v>-</v>
          </cell>
          <cell r="AH720" t="str">
            <v>ЮЛ - МБДОУ д/с №9 «Одуванчик»</v>
          </cell>
          <cell r="AL720" t="str">
            <v>МБДОУ д/с №9 «Одуванчик»</v>
          </cell>
        </row>
        <row r="721">
          <cell r="B721">
            <v>668</v>
          </cell>
          <cell r="C721" t="str">
            <v>ранее существовавшая до 01.01.2019</v>
          </cell>
          <cell r="D721">
            <v>44900</v>
          </cell>
          <cell r="E721" t="str">
            <v xml:space="preserve">  Ленина 100а</v>
          </cell>
          <cell r="F721" t="str">
            <v>в рамках проведения инвентаризации 2022 года
не установлен</v>
          </cell>
          <cell r="G721" t="str">
            <v xml:space="preserve">61.010037 </v>
          </cell>
          <cell r="H721" t="str">
            <v>69.046199</v>
          </cell>
          <cell r="I721" t="str">
            <v>в рамках инвентаризации 2022 года
не определена</v>
          </cell>
          <cell r="J721" t="str">
            <v>ограниченный</v>
          </cell>
          <cell r="K721" t="str">
            <v>бетонная плита</v>
          </cell>
          <cell r="L721">
            <v>10</v>
          </cell>
          <cell r="M721" t="str">
            <v>есть</v>
          </cell>
          <cell r="N721" t="str">
            <v>есть</v>
          </cell>
          <cell r="O721">
            <v>3</v>
          </cell>
          <cell r="P721">
            <v>1.1000000000000001</v>
          </cell>
          <cell r="Q721" t="str">
            <v>пластик</v>
          </cell>
          <cell r="U721" t="str">
            <v>-</v>
          </cell>
          <cell r="V721" t="str">
            <v>-</v>
          </cell>
          <cell r="W721" t="str">
            <v>-</v>
          </cell>
          <cell r="AA721" t="str">
            <v>-</v>
          </cell>
          <cell r="AB721" t="str">
            <v>-</v>
          </cell>
          <cell r="AC721" t="str">
            <v>-</v>
          </cell>
          <cell r="AD721" t="str">
            <v>-</v>
          </cell>
          <cell r="AH721" t="str">
            <v>ЮЛ - МБДОУ д/с №23 «Брусничка»</v>
          </cell>
          <cell r="AL721" t="str">
            <v>МБДОУ д/с №23 «Брусничка»</v>
          </cell>
        </row>
        <row r="722">
          <cell r="B722">
            <v>669</v>
          </cell>
          <cell r="C722" t="str">
            <v>ранее существовавшая до 01.01.2019</v>
          </cell>
          <cell r="D722">
            <v>44900</v>
          </cell>
          <cell r="E722" t="str">
            <v xml:space="preserve"> Красноармейская 28</v>
          </cell>
          <cell r="F722" t="str">
            <v>в рамках проведения инвентаризации 2022 года
не установлен</v>
          </cell>
          <cell r="G722" t="str">
            <v>61.005585</v>
          </cell>
          <cell r="H722" t="str">
            <v>69.042334</v>
          </cell>
          <cell r="I722" t="str">
            <v>в рамках инвентаризации 2022 года
не определена</v>
          </cell>
          <cell r="J722" t="str">
            <v>открытый</v>
          </cell>
          <cell r="K722" t="str">
            <v>бетонная плита</v>
          </cell>
          <cell r="L722">
            <v>12</v>
          </cell>
          <cell r="M722" t="str">
            <v>есть</v>
          </cell>
          <cell r="N722" t="str">
            <v>есть</v>
          </cell>
          <cell r="O722">
            <v>3</v>
          </cell>
          <cell r="P722">
            <v>1.1000000000000001</v>
          </cell>
          <cell r="Q722" t="str">
            <v>пластик</v>
          </cell>
          <cell r="U722">
            <v>1</v>
          </cell>
          <cell r="V722">
            <v>4</v>
          </cell>
          <cell r="W722" t="str">
            <v>отсек</v>
          </cell>
          <cell r="AA722" t="str">
            <v>-</v>
          </cell>
          <cell r="AB722" t="str">
            <v>-</v>
          </cell>
          <cell r="AC722" t="str">
            <v>-</v>
          </cell>
          <cell r="AD722" t="str">
            <v>-</v>
          </cell>
          <cell r="AH722" t="str">
            <v>МО - Администрация города Ханты-Мансийска</v>
          </cell>
          <cell r="AL722" t="str">
            <v>МКД  ул.Красноармейская, 26, 28</v>
          </cell>
        </row>
        <row r="723">
          <cell r="B723">
            <v>670</v>
          </cell>
          <cell r="C723" t="str">
            <v>ранее существовавшая до 01.01.2019</v>
          </cell>
          <cell r="D723">
            <v>44900</v>
          </cell>
          <cell r="E723" t="str">
            <v xml:space="preserve"> Мира 14</v>
          </cell>
          <cell r="F723" t="str">
            <v>в рамках проведения инвентаризации 2022 года
не установлен</v>
          </cell>
          <cell r="G723" t="str">
            <v>61.004975</v>
          </cell>
          <cell r="H723" t="str">
            <v>69.019090</v>
          </cell>
          <cell r="I723" t="str">
            <v>в рамках инвентаризации 2022 года
не определена</v>
          </cell>
          <cell r="J723" t="str">
            <v>открытый</v>
          </cell>
          <cell r="K723" t="str">
            <v>бетонная плита</v>
          </cell>
          <cell r="L723">
            <v>10</v>
          </cell>
          <cell r="M723" t="str">
            <v>отсутствует</v>
          </cell>
          <cell r="N723" t="str">
            <v>есть</v>
          </cell>
          <cell r="O723">
            <v>2</v>
          </cell>
          <cell r="P723">
            <v>0.75</v>
          </cell>
          <cell r="Q723" t="str">
            <v>металл</v>
          </cell>
          <cell r="U723" t="str">
            <v>-</v>
          </cell>
          <cell r="V723" t="str">
            <v>-</v>
          </cell>
          <cell r="W723" t="str">
            <v>-</v>
          </cell>
          <cell r="AA723" t="str">
            <v>пластик</v>
          </cell>
          <cell r="AB723">
            <v>1</v>
          </cell>
          <cell r="AC723">
            <v>1</v>
          </cell>
          <cell r="AD723" t="str">
            <v>металлическая сетка АО "РЭС-Сервис"</v>
          </cell>
          <cell r="AH723" t="str">
            <v>СП МКД</v>
          </cell>
          <cell r="AL723" t="str">
            <v>МКД  ул.Мира, 14</v>
          </cell>
        </row>
        <row r="724">
          <cell r="B724">
            <v>671</v>
          </cell>
          <cell r="C724" t="str">
            <v>ранее существовавшая до 01.01.2019</v>
          </cell>
          <cell r="D724">
            <v>44900</v>
          </cell>
          <cell r="E724" t="str">
            <v>Объездная 12 ; Ямская 3/1,3,5</v>
          </cell>
          <cell r="F724" t="str">
            <v>в рамках проведения инвентаризации 2022 года
не установлен</v>
          </cell>
          <cell r="G724" t="str">
            <v xml:space="preserve">60.972874 </v>
          </cell>
          <cell r="H724" t="str">
            <v>69.024183</v>
          </cell>
          <cell r="I724" t="str">
            <v>в рамках инвентаризации 2022 года
не определена</v>
          </cell>
          <cell r="J724" t="str">
            <v>открытый</v>
          </cell>
          <cell r="K724" t="str">
            <v>бетонная плита</v>
          </cell>
          <cell r="L724">
            <v>15</v>
          </cell>
          <cell r="M724" t="str">
            <v>есть</v>
          </cell>
          <cell r="N724" t="str">
            <v>есть</v>
          </cell>
          <cell r="O724">
            <v>6</v>
          </cell>
          <cell r="P724">
            <v>1.1000000000000001</v>
          </cell>
          <cell r="Q724" t="str">
            <v>пластик</v>
          </cell>
          <cell r="U724" t="str">
            <v>-</v>
          </cell>
          <cell r="V724" t="str">
            <v>-</v>
          </cell>
          <cell r="W724" t="str">
            <v>-</v>
          </cell>
          <cell r="AA724" t="str">
            <v>бумажные отходы</v>
          </cell>
          <cell r="AB724">
            <v>1</v>
          </cell>
          <cell r="AC724">
            <v>0.75</v>
          </cell>
          <cell r="AD724" t="str">
            <v>контейнер ООО "Экобаланс"</v>
          </cell>
          <cell r="AH724" t="str">
            <v>СП МКД</v>
          </cell>
          <cell r="AL724" t="str">
            <v>МКД ул. Объездная, 12 ; Ямская, 3/1,3,5</v>
          </cell>
        </row>
        <row r="725">
          <cell r="B725">
            <v>672</v>
          </cell>
          <cell r="C725" t="str">
            <v>ранее существовавшая до 01.01.2019</v>
          </cell>
          <cell r="D725">
            <v>44900</v>
          </cell>
          <cell r="E725" t="str">
            <v>Ленина 64</v>
          </cell>
          <cell r="F725" t="str">
            <v>в рамках проведения инвентаризации 2022 года
не установлен</v>
          </cell>
          <cell r="G725" t="str">
            <v xml:space="preserve">61.007793 </v>
          </cell>
          <cell r="H725" t="str">
            <v>69.030198</v>
          </cell>
          <cell r="I725" t="str">
            <v>в рамках инвентаризации 2022 года
не определена</v>
          </cell>
          <cell r="J725" t="str">
            <v>открытый</v>
          </cell>
          <cell r="K725" t="str">
            <v>бетонная плита</v>
          </cell>
          <cell r="L725">
            <v>8</v>
          </cell>
          <cell r="M725" t="str">
            <v>есть</v>
          </cell>
          <cell r="N725" t="str">
            <v>есть</v>
          </cell>
          <cell r="O725">
            <v>3</v>
          </cell>
          <cell r="P725">
            <v>0.75</v>
          </cell>
          <cell r="Q725" t="str">
            <v>металл</v>
          </cell>
          <cell r="U725" t="str">
            <v>-</v>
          </cell>
          <cell r="V725" t="str">
            <v>-</v>
          </cell>
          <cell r="W725" t="str">
            <v>-</v>
          </cell>
          <cell r="AA725" t="str">
            <v>-</v>
          </cell>
          <cell r="AB725" t="str">
            <v>-</v>
          </cell>
          <cell r="AC725" t="str">
            <v>-</v>
          </cell>
          <cell r="AD725" t="str">
            <v>-</v>
          </cell>
          <cell r="AH725" t="str">
            <v>ЮЛ - ООО "ТВ-Эстейт"</v>
          </cell>
          <cell r="AL725" t="str">
            <v>ООО "ТВ-Эстейт"</v>
          </cell>
        </row>
        <row r="726">
          <cell r="B726">
            <v>673</v>
          </cell>
          <cell r="C726" t="str">
            <v>ранее существовавшая до 01.01.2019</v>
          </cell>
          <cell r="D726">
            <v>44900</v>
          </cell>
          <cell r="E726" t="str">
            <v xml:space="preserve"> Рознина 105</v>
          </cell>
          <cell r="F726" t="str">
            <v>в рамках проведения инвентаризации 2022 года
не установлен</v>
          </cell>
          <cell r="G726" t="str">
            <v>60.973389</v>
          </cell>
          <cell r="H726" t="str">
            <v>69.022360</v>
          </cell>
          <cell r="I726" t="str">
            <v>в рамках инвентаризации 2022 года
не определена</v>
          </cell>
          <cell r="J726" t="str">
            <v>открытый</v>
          </cell>
          <cell r="K726" t="str">
            <v>бетонная плита</v>
          </cell>
          <cell r="L726">
            <v>8</v>
          </cell>
          <cell r="M726" t="str">
            <v>отсутствует</v>
          </cell>
          <cell r="N726" t="str">
            <v>есть</v>
          </cell>
          <cell r="O726">
            <v>4</v>
          </cell>
          <cell r="P726">
            <v>0.75</v>
          </cell>
          <cell r="Q726" t="str">
            <v>металл</v>
          </cell>
          <cell r="U726" t="str">
            <v>-</v>
          </cell>
          <cell r="V726" t="str">
            <v>-</v>
          </cell>
          <cell r="W726" t="str">
            <v>-</v>
          </cell>
          <cell r="AA726" t="str">
            <v>-</v>
          </cell>
          <cell r="AB726" t="str">
            <v>-</v>
          </cell>
          <cell r="AC726" t="str">
            <v>-</v>
          </cell>
          <cell r="AD726" t="str">
            <v>-</v>
          </cell>
          <cell r="AH726" t="str">
            <v>СП МКД</v>
          </cell>
          <cell r="AL726" t="str">
            <v>МКД  ул.Рознина,105</v>
          </cell>
        </row>
        <row r="727">
          <cell r="B727">
            <v>674</v>
          </cell>
          <cell r="C727" t="str">
            <v>ранее существовавшая до 01.01.2019</v>
          </cell>
          <cell r="D727">
            <v>44900</v>
          </cell>
          <cell r="E727" t="str">
            <v>Красноармейская 22</v>
          </cell>
          <cell r="F727" t="str">
            <v>в рамках проведения инвентаризации 2022 года
не установлен</v>
          </cell>
          <cell r="G727" t="str">
            <v>61.007074</v>
          </cell>
          <cell r="H727" t="str">
            <v>69.039473</v>
          </cell>
          <cell r="I727" t="str">
            <v>в рамках инвентаризации 2022 года
не определена</v>
          </cell>
          <cell r="J727" t="str">
            <v>открытый</v>
          </cell>
          <cell r="K727" t="str">
            <v>бетонная плита</v>
          </cell>
          <cell r="L727">
            <v>12</v>
          </cell>
          <cell r="M727" t="str">
            <v>есть</v>
          </cell>
          <cell r="N727" t="str">
            <v>есть</v>
          </cell>
          <cell r="O727">
            <v>3</v>
          </cell>
          <cell r="P727">
            <v>1.1000000000000001</v>
          </cell>
          <cell r="Q727" t="str">
            <v>пластик</v>
          </cell>
          <cell r="U727">
            <v>1</v>
          </cell>
          <cell r="V727">
            <v>4</v>
          </cell>
          <cell r="W727" t="str">
            <v>отсек</v>
          </cell>
          <cell r="AA727" t="str">
            <v>бумажные отходы</v>
          </cell>
          <cell r="AB727">
            <v>1</v>
          </cell>
          <cell r="AC727">
            <v>0.75</v>
          </cell>
          <cell r="AD727" t="str">
            <v>контейнер ООО "Экобаланс"</v>
          </cell>
          <cell r="AH727" t="str">
            <v>МО - Администрация города Ханты-Мансийска</v>
          </cell>
          <cell r="AL727" t="str">
            <v>МКД  ул.Мира, 66, 68, Красноармейская, 22</v>
          </cell>
        </row>
        <row r="728">
          <cell r="B728">
            <v>675</v>
          </cell>
          <cell r="C728" t="str">
            <v>ранее существовавшая до 01.01.2019</v>
          </cell>
          <cell r="D728">
            <v>44900</v>
          </cell>
          <cell r="E728" t="str">
            <v>Красноармейская 27, 35 - Шевченко, 35</v>
          </cell>
          <cell r="F728" t="str">
            <v>в рамках проведения инвентаризации 2022 года
не установлен</v>
          </cell>
          <cell r="G728" t="str">
            <v xml:space="preserve">61.007543 </v>
          </cell>
          <cell r="H728" t="str">
            <v>69.041138</v>
          </cell>
          <cell r="I728" t="str">
            <v>в рамках инвентаризации 2022 года
не определена</v>
          </cell>
          <cell r="J728" t="str">
            <v>открытый</v>
          </cell>
          <cell r="K728" t="str">
            <v>бетонная плита</v>
          </cell>
          <cell r="L728">
            <v>12</v>
          </cell>
          <cell r="M728" t="str">
            <v>есть</v>
          </cell>
          <cell r="N728" t="str">
            <v>есть</v>
          </cell>
          <cell r="O728">
            <v>2</v>
          </cell>
          <cell r="P728">
            <v>1.1000000000000001</v>
          </cell>
          <cell r="Q728" t="str">
            <v>пластик</v>
          </cell>
          <cell r="U728" t="str">
            <v>-</v>
          </cell>
          <cell r="V728" t="str">
            <v>-</v>
          </cell>
          <cell r="W728" t="str">
            <v>-</v>
          </cell>
          <cell r="AA728" t="str">
            <v>бумажные отходы</v>
          </cell>
          <cell r="AB728">
            <v>1</v>
          </cell>
          <cell r="AC728">
            <v>0.75</v>
          </cell>
          <cell r="AD728" t="str">
            <v>контейнер ООО "Экобаланс"</v>
          </cell>
          <cell r="AH728" t="str">
            <v>МО - Администрация города Ханты-Мансийска</v>
          </cell>
          <cell r="AL728" t="str">
            <v xml:space="preserve">МКД ул. Красноармейская, 27, 35 - Шевченко, 35 </v>
          </cell>
        </row>
        <row r="729">
          <cell r="B729">
            <v>675</v>
          </cell>
          <cell r="C729"/>
          <cell r="D729">
            <v>44900</v>
          </cell>
          <cell r="E729"/>
          <cell r="F729" t="str">
            <v>в рамках проведения инвентаризации 2022 года
не установлен</v>
          </cell>
          <cell r="G729"/>
          <cell r="H729"/>
          <cell r="I729" t="str">
            <v>в рамках инвентаризации 2022 года
не определена</v>
          </cell>
          <cell r="J729"/>
          <cell r="K729"/>
          <cell r="L729"/>
          <cell r="M729"/>
          <cell r="N729"/>
          <cell r="O729"/>
          <cell r="P729"/>
          <cell r="Q729"/>
          <cell r="U729"/>
          <cell r="V729"/>
          <cell r="W729"/>
          <cell r="AA729" t="str">
            <v>пластик</v>
          </cell>
          <cell r="AB729">
            <v>1</v>
          </cell>
          <cell r="AC729">
            <v>1</v>
          </cell>
          <cell r="AD729" t="str">
            <v>металлическая сетка АО "РЭС-Сервис"</v>
          </cell>
          <cell r="AH729"/>
          <cell r="AL729"/>
        </row>
        <row r="730">
          <cell r="B730">
            <v>676</v>
          </cell>
          <cell r="C730" t="str">
            <v>ранее существовавшая до 01.01.2019</v>
          </cell>
          <cell r="D730">
            <v>44900</v>
          </cell>
          <cell r="E730" t="str">
            <v xml:space="preserve"> Мира 41</v>
          </cell>
          <cell r="F730" t="str">
            <v>в рамках проведения инвентаризации 2022 года
не установлен</v>
          </cell>
          <cell r="G730" t="str">
            <v>61.005755</v>
          </cell>
          <cell r="H730" t="str">
            <v>69.039935</v>
          </cell>
          <cell r="I730" t="str">
            <v>в рамках инвентаризации 2022 года
не определена</v>
          </cell>
          <cell r="J730" t="str">
            <v>открытый</v>
          </cell>
          <cell r="K730" t="str">
            <v>бетонная плита</v>
          </cell>
          <cell r="L730">
            <v>10</v>
          </cell>
          <cell r="M730" t="str">
            <v>есть</v>
          </cell>
          <cell r="N730" t="str">
            <v>есть</v>
          </cell>
          <cell r="O730">
            <v>2</v>
          </cell>
          <cell r="P730">
            <v>0.75</v>
          </cell>
          <cell r="Q730" t="str">
            <v>металл</v>
          </cell>
          <cell r="U730" t="str">
            <v>-</v>
          </cell>
          <cell r="V730" t="str">
            <v>-</v>
          </cell>
          <cell r="W730" t="str">
            <v>-</v>
          </cell>
          <cell r="AA730" t="str">
            <v>пластик</v>
          </cell>
          <cell r="AB730">
            <v>1</v>
          </cell>
          <cell r="AC730">
            <v>1</v>
          </cell>
          <cell r="AD730" t="str">
            <v>металлическая сетка АО "РЭС-Сервис"</v>
          </cell>
          <cell r="AH730" t="str">
            <v>СП МКД</v>
          </cell>
          <cell r="AL730" t="str">
            <v>МКД ул. Мира, 41</v>
          </cell>
        </row>
        <row r="731">
          <cell r="B731">
            <v>677</v>
          </cell>
          <cell r="C731"/>
          <cell r="D731">
            <v>44900</v>
          </cell>
          <cell r="E731"/>
          <cell r="F731" t="str">
            <v>в рамках проведения инвентаризации 2022 года
не установлен</v>
          </cell>
          <cell r="G731"/>
          <cell r="H731"/>
          <cell r="I731" t="str">
            <v>в рамках инвентаризации 2022 года
не определена</v>
          </cell>
          <cell r="J731"/>
          <cell r="K731"/>
          <cell r="L731"/>
          <cell r="M731"/>
          <cell r="N731"/>
          <cell r="O731"/>
          <cell r="P731"/>
          <cell r="Q731"/>
          <cell r="U731"/>
          <cell r="V731"/>
          <cell r="W731"/>
          <cell r="AA731"/>
          <cell r="AB731"/>
          <cell r="AC731"/>
          <cell r="AD731"/>
          <cell r="AH731"/>
          <cell r="AL731"/>
        </row>
        <row r="732">
          <cell r="B732">
            <v>678</v>
          </cell>
          <cell r="C732" t="str">
            <v>ранее существовавшая до 01.01.2019</v>
          </cell>
          <cell r="D732">
            <v>44900</v>
          </cell>
          <cell r="E732" t="str">
            <v xml:space="preserve"> Комсомольская 29</v>
          </cell>
          <cell r="F732" t="str">
            <v>в рамках проведения инвентаризации 2022 года
не установлен</v>
          </cell>
          <cell r="G732" t="str">
            <v>61.004816</v>
          </cell>
          <cell r="H732" t="str">
            <v>69.015569</v>
          </cell>
          <cell r="I732" t="str">
            <v>в рамках инвентаризации 2022 года
не определена</v>
          </cell>
          <cell r="J732" t="str">
            <v>открытый</v>
          </cell>
          <cell r="K732" t="str">
            <v>бетонная плита</v>
          </cell>
          <cell r="L732">
            <v>6</v>
          </cell>
          <cell r="M732" t="str">
            <v>есть</v>
          </cell>
          <cell r="N732" t="str">
            <v>есть</v>
          </cell>
          <cell r="O732">
            <v>2</v>
          </cell>
          <cell r="P732">
            <v>1.1000000000000001</v>
          </cell>
          <cell r="Q732" t="str">
            <v>пластик</v>
          </cell>
          <cell r="U732" t="str">
            <v>-</v>
          </cell>
          <cell r="V732" t="str">
            <v>-</v>
          </cell>
          <cell r="W732" t="str">
            <v>-</v>
          </cell>
          <cell r="AA732" t="str">
            <v>-</v>
          </cell>
          <cell r="AB732" t="str">
            <v>-</v>
          </cell>
          <cell r="AC732" t="str">
            <v>-</v>
          </cell>
          <cell r="AD732" t="str">
            <v>-</v>
          </cell>
          <cell r="AH732" t="str">
            <v>СП МКД</v>
          </cell>
          <cell r="AL732" t="str">
            <v xml:space="preserve"> МКД, ПАО "Магнит"</v>
          </cell>
        </row>
        <row r="733">
          <cell r="B733">
            <v>679</v>
          </cell>
          <cell r="C733" t="str">
            <v>ранее существовавшая до 01.01.2019</v>
          </cell>
          <cell r="D733">
            <v>44900</v>
          </cell>
          <cell r="E733" t="str">
            <v xml:space="preserve"> Рознина 46,47</v>
          </cell>
          <cell r="F733" t="str">
            <v>в рамках проведения инвентаризации 2022 года
не установлен</v>
          </cell>
          <cell r="G733" t="str">
            <v>61.004307</v>
          </cell>
          <cell r="H733" t="str">
            <v>69.003943</v>
          </cell>
          <cell r="I733" t="str">
            <v>в рамках инвентаризации 2022 года
не определена</v>
          </cell>
          <cell r="J733" t="str">
            <v>открытый</v>
          </cell>
          <cell r="K733" t="str">
            <v>бетонная плита</v>
          </cell>
          <cell r="L733">
            <v>6</v>
          </cell>
          <cell r="M733" t="str">
            <v>есть</v>
          </cell>
          <cell r="N733" t="str">
            <v>есть</v>
          </cell>
          <cell r="O733">
            <v>3</v>
          </cell>
          <cell r="P733">
            <v>0.75</v>
          </cell>
          <cell r="Q733" t="str">
            <v>металл</v>
          </cell>
          <cell r="U733" t="str">
            <v>-</v>
          </cell>
          <cell r="V733" t="str">
            <v>-</v>
          </cell>
          <cell r="W733" t="str">
            <v>-</v>
          </cell>
          <cell r="AA733" t="str">
            <v>-</v>
          </cell>
          <cell r="AB733" t="str">
            <v>-</v>
          </cell>
          <cell r="AC733" t="str">
            <v>-</v>
          </cell>
          <cell r="AD733" t="str">
            <v>-</v>
          </cell>
          <cell r="AH733" t="str">
            <v xml:space="preserve"> СП МКД</v>
          </cell>
          <cell r="AL733" t="str">
            <v>МКД ул. Рознина. 46, ООО БЭТА Сургут</v>
          </cell>
        </row>
        <row r="734">
          <cell r="B734">
            <v>680</v>
          </cell>
          <cell r="C734" t="str">
            <v>ранее существовавшая до 01.01.2019</v>
          </cell>
          <cell r="D734">
            <v>44900</v>
          </cell>
          <cell r="E734" t="str">
            <v>Объездная 61</v>
          </cell>
          <cell r="F734" t="str">
            <v>в рамках проведения инвентаризации 2022 года
не установлен</v>
          </cell>
          <cell r="G734" t="str">
            <v>60.969813</v>
          </cell>
          <cell r="H734" t="str">
            <v>69.026600</v>
          </cell>
          <cell r="I734" t="str">
            <v>в рамках инвентаризации 2022 года
не определена</v>
          </cell>
          <cell r="J734" t="str">
            <v>ограниченный</v>
          </cell>
          <cell r="K734" t="str">
            <v>асфальт</v>
          </cell>
          <cell r="L734">
            <v>2</v>
          </cell>
          <cell r="M734" t="str">
            <v>отсутствует</v>
          </cell>
          <cell r="N734" t="str">
            <v>отсутствует</v>
          </cell>
          <cell r="O734">
            <v>1</v>
          </cell>
          <cell r="P734">
            <v>1.1000000000000001</v>
          </cell>
          <cell r="Q734" t="str">
            <v>пластик</v>
          </cell>
          <cell r="U734" t="str">
            <v>-</v>
          </cell>
          <cell r="V734" t="str">
            <v>-</v>
          </cell>
          <cell r="W734" t="str">
            <v>-</v>
          </cell>
          <cell r="AA734" t="str">
            <v>-</v>
          </cell>
          <cell r="AB734" t="str">
            <v>-</v>
          </cell>
          <cell r="AC734" t="str">
            <v>-</v>
          </cell>
          <cell r="AD734" t="str">
            <v>-</v>
          </cell>
          <cell r="AH734" t="str">
            <v>ЮЛ - ООО "Агроторг", ООО "СТАРТ", Магазин "Пятерочка", Образовательный центр "Сова"</v>
          </cell>
          <cell r="AL734" t="str">
            <v>ООО "Агроторг", ООО "СТАРТ", Магазин "Пятерочка", Образовательный центр "Сова"</v>
          </cell>
        </row>
        <row r="735">
          <cell r="B735">
            <v>681</v>
          </cell>
          <cell r="C735" t="str">
            <v>ранее существовавшая до 01.01.2019</v>
          </cell>
          <cell r="D735">
            <v>44900</v>
          </cell>
          <cell r="E735" t="str">
            <v xml:space="preserve"> Объездная 10</v>
          </cell>
          <cell r="F735" t="str">
            <v>в рамках проведения инвентаризации 2022 года
не установлен</v>
          </cell>
          <cell r="G735" t="str">
            <v>60.970074</v>
          </cell>
          <cell r="H735" t="str">
            <v>69.057446</v>
          </cell>
          <cell r="I735" t="str">
            <v>в рамках инвентаризации 2022 года
не определена</v>
          </cell>
          <cell r="J735" t="str">
            <v>открытый</v>
          </cell>
          <cell r="K735" t="str">
            <v>бетонная плита</v>
          </cell>
          <cell r="L735">
            <v>12</v>
          </cell>
          <cell r="M735" t="str">
            <v>есть</v>
          </cell>
          <cell r="N735" t="str">
            <v>есть</v>
          </cell>
          <cell r="O735">
            <v>3</v>
          </cell>
          <cell r="P735">
            <v>1.1000000000000001</v>
          </cell>
          <cell r="Q735" t="str">
            <v>пластик</v>
          </cell>
          <cell r="U735" t="str">
            <v>-</v>
          </cell>
          <cell r="V735" t="str">
            <v>-</v>
          </cell>
          <cell r="W735" t="str">
            <v>-</v>
          </cell>
          <cell r="AA735" t="str">
            <v>бумажные отходы</v>
          </cell>
          <cell r="AB735">
            <v>1</v>
          </cell>
          <cell r="AC735">
            <v>0.75</v>
          </cell>
          <cell r="AD735" t="str">
            <v>контейнер ООО "Экобаланс"</v>
          </cell>
          <cell r="AH735" t="str">
            <v>СП МКД</v>
          </cell>
          <cell r="AL735" t="str">
            <v>МКД ул.Объездная, 10, ООО "Иртыш", БЭТА Сургут</v>
          </cell>
        </row>
        <row r="736">
          <cell r="B736">
            <v>681</v>
          </cell>
          <cell r="C736"/>
          <cell r="D736">
            <v>44900</v>
          </cell>
          <cell r="E736"/>
          <cell r="F736" t="str">
            <v>в рамках проведения инвентаризации 2022 года
не установлен</v>
          </cell>
          <cell r="G736"/>
          <cell r="H736"/>
          <cell r="I736" t="str">
            <v>в рамках инвентаризации 2022 года
не определена</v>
          </cell>
          <cell r="J736"/>
          <cell r="K736"/>
          <cell r="L736"/>
          <cell r="M736"/>
          <cell r="N736"/>
          <cell r="O736"/>
          <cell r="P736"/>
          <cell r="Q736"/>
          <cell r="U736"/>
          <cell r="V736"/>
          <cell r="W736"/>
          <cell r="AA736" t="str">
            <v>пластик</v>
          </cell>
          <cell r="AB736">
            <v>1</v>
          </cell>
          <cell r="AC736">
            <v>1</v>
          </cell>
          <cell r="AD736" t="str">
            <v>металлическая сетка АО "РЭС-Сервис"</v>
          </cell>
          <cell r="AH736"/>
          <cell r="AL736"/>
        </row>
        <row r="737">
          <cell r="B737">
            <v>682</v>
          </cell>
          <cell r="C737">
            <v>43559</v>
          </cell>
          <cell r="D737">
            <v>44900</v>
          </cell>
          <cell r="E737" t="str">
            <v>Энгельса 48</v>
          </cell>
          <cell r="F737" t="str">
            <v>в рамках проведения инвентаризации 2022 года
не установлен</v>
          </cell>
          <cell r="G737" t="str">
            <v>61.006089</v>
          </cell>
          <cell r="H737" t="str">
            <v xml:space="preserve"> 69.002220</v>
          </cell>
          <cell r="I737" t="str">
            <v>в рамках инвентаризации 2022 года
не определена</v>
          </cell>
          <cell r="J737" t="str">
            <v>ограниченный</v>
          </cell>
          <cell r="K737" t="str">
            <v>асфальт</v>
          </cell>
          <cell r="L737">
            <v>6</v>
          </cell>
          <cell r="M737" t="str">
            <v>отсутствует</v>
          </cell>
          <cell r="N737" t="str">
            <v>отсутствует</v>
          </cell>
          <cell r="O737">
            <v>3</v>
          </cell>
          <cell r="P737">
            <v>0.75</v>
          </cell>
          <cell r="Q737" t="str">
            <v>металл</v>
          </cell>
          <cell r="U737" t="str">
            <v>-</v>
          </cell>
          <cell r="V737" t="str">
            <v>-</v>
          </cell>
          <cell r="W737" t="str">
            <v>-</v>
          </cell>
          <cell r="AA737" t="str">
            <v>-</v>
          </cell>
          <cell r="AB737" t="str">
            <v>-</v>
          </cell>
          <cell r="AC737" t="str">
            <v>-</v>
          </cell>
          <cell r="AD737" t="str">
            <v>-</v>
          </cell>
          <cell r="AH737" t="str">
            <v>ИП - Волкова Галина Анатольевна</v>
          </cell>
          <cell r="AL737" t="str">
            <v>ИП Волкова Галина Анатольевна Центр мебели Меркурий, ПАО "Магнит"</v>
          </cell>
        </row>
        <row r="738">
          <cell r="B738">
            <v>683</v>
          </cell>
          <cell r="C738" t="str">
            <v>ранее существовавшая до 01.01.2019</v>
          </cell>
          <cell r="D738">
            <v>44900</v>
          </cell>
          <cell r="E738" t="str">
            <v xml:space="preserve"> Энгельса 27</v>
          </cell>
          <cell r="F738" t="str">
            <v>в рамках проведения инвентаризации 2022 года
не установлен</v>
          </cell>
          <cell r="G738" t="str">
            <v>61.005499</v>
          </cell>
          <cell r="H738" t="str">
            <v>69.008843</v>
          </cell>
          <cell r="I738" t="str">
            <v>в рамках инвентаризации 2022 года
не определена</v>
          </cell>
          <cell r="J738" t="str">
            <v>открытый</v>
          </cell>
          <cell r="K738" t="str">
            <v>бетонная плита</v>
          </cell>
          <cell r="L738">
            <v>6</v>
          </cell>
          <cell r="M738" t="str">
            <v>отсутствует</v>
          </cell>
          <cell r="N738" t="str">
            <v>есть</v>
          </cell>
          <cell r="O738">
            <v>2</v>
          </cell>
          <cell r="P738">
            <v>0.75</v>
          </cell>
          <cell r="Q738" t="str">
            <v>металл</v>
          </cell>
          <cell r="U738" t="str">
            <v>-</v>
          </cell>
          <cell r="V738" t="str">
            <v>-</v>
          </cell>
          <cell r="W738" t="str">
            <v>-</v>
          </cell>
          <cell r="AA738" t="str">
            <v>бумажные отходы</v>
          </cell>
          <cell r="AB738">
            <v>1</v>
          </cell>
          <cell r="AC738">
            <v>0.75</v>
          </cell>
          <cell r="AD738" t="str">
            <v>контейнер ООО "Экобаланс"</v>
          </cell>
          <cell r="AH738" t="str">
            <v xml:space="preserve">СП МКД </v>
          </cell>
          <cell r="AL738" t="str">
            <v>МКД ул.Энгельса 27, 25</v>
          </cell>
        </row>
        <row r="739">
          <cell r="B739">
            <v>684</v>
          </cell>
          <cell r="C739" t="str">
            <v>ранее существовавшая до 01.01.2019</v>
          </cell>
          <cell r="D739">
            <v>44900</v>
          </cell>
          <cell r="E739" t="str">
            <v xml:space="preserve"> Свободы 10</v>
          </cell>
          <cell r="F739" t="str">
            <v>в рамках проведения инвентаризации 2022 года
не установлен</v>
          </cell>
          <cell r="G739" t="str">
            <v>60.970074</v>
          </cell>
          <cell r="H739" t="str">
            <v>69.057446</v>
          </cell>
          <cell r="I739" t="str">
            <v>в рамках инвентаризации 2022 года
не определена</v>
          </cell>
          <cell r="J739" t="str">
            <v>открытый</v>
          </cell>
          <cell r="K739" t="str">
            <v>бетонная плита</v>
          </cell>
          <cell r="L739">
            <v>6</v>
          </cell>
          <cell r="M739" t="str">
            <v>отсутствует</v>
          </cell>
          <cell r="N739" t="str">
            <v>есть</v>
          </cell>
          <cell r="O739">
            <v>2</v>
          </cell>
          <cell r="P739">
            <v>1.1000000000000001</v>
          </cell>
          <cell r="Q739" t="str">
            <v>пластик</v>
          </cell>
          <cell r="U739">
            <v>1</v>
          </cell>
          <cell r="V739">
            <v>4</v>
          </cell>
          <cell r="W739" t="str">
            <v>отсек</v>
          </cell>
          <cell r="AA739" t="str">
            <v>бумажные отходы</v>
          </cell>
          <cell r="AB739">
            <v>1</v>
          </cell>
          <cell r="AC739">
            <v>0.75</v>
          </cell>
          <cell r="AD739" t="str">
            <v>контейнер ООО "Экобаланс"</v>
          </cell>
          <cell r="AH739" t="str">
            <v>СП МКД</v>
          </cell>
          <cell r="AL739" t="str">
            <v>МКД ул.Свободы, 10</v>
          </cell>
        </row>
        <row r="740">
          <cell r="B740">
            <v>685</v>
          </cell>
          <cell r="C740" t="str">
            <v>ранее существовавшая до 01.01.2019</v>
          </cell>
          <cell r="D740">
            <v>44900</v>
          </cell>
          <cell r="E740" t="str">
            <v xml:space="preserve"> Свободы 2б</v>
          </cell>
          <cell r="F740" t="str">
            <v>в рамках проведения инвентаризации 2022 года
не установлен</v>
          </cell>
          <cell r="G740" t="str">
            <v>61.011632</v>
          </cell>
          <cell r="H740" t="str">
            <v>69.035869</v>
          </cell>
          <cell r="I740" t="str">
            <v>в рамках инвентаризации 2022 года
не определена</v>
          </cell>
          <cell r="J740" t="str">
            <v>открытый</v>
          </cell>
          <cell r="K740" t="str">
            <v>бетонная плита</v>
          </cell>
          <cell r="L740">
            <v>8</v>
          </cell>
          <cell r="M740" t="str">
            <v>отсутствует</v>
          </cell>
          <cell r="N740" t="str">
            <v>есть</v>
          </cell>
          <cell r="O740">
            <v>3</v>
          </cell>
          <cell r="P740">
            <v>1.1000000000000001</v>
          </cell>
          <cell r="Q740" t="str">
            <v>пластик</v>
          </cell>
          <cell r="U740">
            <v>1</v>
          </cell>
          <cell r="V740">
            <v>4</v>
          </cell>
          <cell r="W740" t="str">
            <v>отсек</v>
          </cell>
          <cell r="AA740" t="str">
            <v>пластик</v>
          </cell>
          <cell r="AB740">
            <v>1</v>
          </cell>
          <cell r="AC740">
            <v>1</v>
          </cell>
          <cell r="AD740" t="str">
            <v>металлическая сетка АО "РЭС-Сервис"</v>
          </cell>
          <cell r="AH740" t="str">
            <v>СП МКД</v>
          </cell>
          <cell r="AL740" t="str">
            <v>МКД ул.Свободы, 2Б</v>
          </cell>
        </row>
        <row r="741">
          <cell r="B741">
            <v>686</v>
          </cell>
          <cell r="C741" t="str">
            <v>ранее существовавшая до 01.01.2019</v>
          </cell>
          <cell r="D741">
            <v>44900</v>
          </cell>
          <cell r="E741" t="str">
            <v xml:space="preserve"> Мира 98</v>
          </cell>
          <cell r="F741" t="str">
            <v>в рамках проведения инвентаризации 2022 года
не установлен</v>
          </cell>
          <cell r="G741" t="str">
            <v xml:space="preserve">61.008695 </v>
          </cell>
          <cell r="H741" t="str">
            <v>69.049682</v>
          </cell>
          <cell r="I741" t="str">
            <v>в рамках инвентаризации 2022 года
не определена</v>
          </cell>
          <cell r="J741" t="str">
            <v>открытый</v>
          </cell>
          <cell r="K741" t="str">
            <v>бетонная плита</v>
          </cell>
          <cell r="L741">
            <v>8</v>
          </cell>
          <cell r="M741" t="str">
            <v>есть</v>
          </cell>
          <cell r="N741" t="str">
            <v>есть</v>
          </cell>
          <cell r="O741">
            <v>2</v>
          </cell>
          <cell r="P741">
            <v>0.75</v>
          </cell>
          <cell r="Q741" t="str">
            <v>металл</v>
          </cell>
          <cell r="U741" t="str">
            <v>-</v>
          </cell>
          <cell r="V741" t="str">
            <v>-</v>
          </cell>
          <cell r="W741" t="str">
            <v>-</v>
          </cell>
          <cell r="AA741" t="str">
            <v>бумажные отходы</v>
          </cell>
          <cell r="AB741">
            <v>1</v>
          </cell>
          <cell r="AC741">
            <v>0.75</v>
          </cell>
          <cell r="AD741" t="str">
            <v>контейнер ООО "Экобаланс"</v>
          </cell>
          <cell r="AH741" t="str">
            <v xml:space="preserve">СП МКД </v>
          </cell>
          <cell r="AL741" t="str">
            <v>МКД ул.Мира, 98, УК ООО "Иртыш плюс"</v>
          </cell>
        </row>
        <row r="742">
          <cell r="B742">
            <v>686</v>
          </cell>
          <cell r="C742"/>
          <cell r="D742">
            <v>44900</v>
          </cell>
          <cell r="E742"/>
          <cell r="F742" t="str">
            <v>в рамках проведения инвентаризации 2022 года
не установлен</v>
          </cell>
          <cell r="G742"/>
          <cell r="H742"/>
          <cell r="I742" t="str">
            <v>в рамках инвентаризации 2022 года
не определена</v>
          </cell>
          <cell r="J742"/>
          <cell r="K742"/>
          <cell r="L742"/>
          <cell r="M742"/>
          <cell r="N742"/>
          <cell r="O742"/>
          <cell r="P742"/>
          <cell r="Q742"/>
          <cell r="U742"/>
          <cell r="V742"/>
          <cell r="W742"/>
          <cell r="AA742" t="str">
            <v>пластик</v>
          </cell>
          <cell r="AB742">
            <v>1</v>
          </cell>
          <cell r="AC742">
            <v>1</v>
          </cell>
          <cell r="AD742" t="str">
            <v>металлическая сетка АО "РЭС-Сервис"</v>
          </cell>
          <cell r="AH742"/>
          <cell r="AL742"/>
        </row>
        <row r="743">
          <cell r="B743">
            <v>687</v>
          </cell>
          <cell r="C743" t="str">
            <v>ранее существовавшая до 01.01.2019</v>
          </cell>
          <cell r="D743">
            <v>44900</v>
          </cell>
          <cell r="E743" t="str">
            <v>Восточная объездная дорога, протока реки Горной</v>
          </cell>
          <cell r="F743" t="str">
            <v>в рамках проведения инвентаризации 2022 года
не установлен</v>
          </cell>
          <cell r="G743" t="str">
            <v>60.989713</v>
          </cell>
          <cell r="H743" t="str">
            <v>69.071489</v>
          </cell>
          <cell r="I743" t="str">
            <v>в рамках инвентаризации 2022 года
не определена</v>
          </cell>
          <cell r="J743" t="str">
            <v>ограниченный</v>
          </cell>
          <cell r="K743" t="str">
            <v>грунт</v>
          </cell>
          <cell r="L743">
            <v>2</v>
          </cell>
          <cell r="M743" t="str">
            <v>отсутствует</v>
          </cell>
          <cell r="N743" t="str">
            <v>отсутствует</v>
          </cell>
          <cell r="O743">
            <v>1</v>
          </cell>
          <cell r="P743">
            <v>1.1000000000000001</v>
          </cell>
          <cell r="Q743" t="str">
            <v>пластик</v>
          </cell>
          <cell r="U743" t="str">
            <v>-</v>
          </cell>
          <cell r="V743" t="str">
            <v>-</v>
          </cell>
          <cell r="W743" t="str">
            <v>-</v>
          </cell>
          <cell r="AA743" t="str">
            <v>-</v>
          </cell>
          <cell r="AB743" t="str">
            <v>-</v>
          </cell>
          <cell r="AC743" t="str">
            <v>-</v>
          </cell>
          <cell r="AD743" t="str">
            <v>-</v>
          </cell>
          <cell r="AH743" t="str">
            <v>ЮЛ - ОАО "Обьгаз"</v>
          </cell>
          <cell r="AL743" t="str">
            <v xml:space="preserve">ОАО - "Обьгаз" </v>
          </cell>
        </row>
        <row r="744">
          <cell r="B744">
            <v>688</v>
          </cell>
          <cell r="C744" t="str">
            <v>ранее существовавшая до 01.01.2019</v>
          </cell>
          <cell r="D744">
            <v>44900</v>
          </cell>
          <cell r="E744" t="str">
            <v xml:space="preserve"> Объездная 61</v>
          </cell>
          <cell r="F744" t="str">
            <v>в рамках проведения инвентаризации 2022 года
не установлен</v>
          </cell>
          <cell r="G744" t="str">
            <v>61.008728</v>
          </cell>
          <cell r="H744" t="str">
            <v>69.055290</v>
          </cell>
          <cell r="I744" t="str">
            <v>в рамках инвентаризации 2022 года
не определена</v>
          </cell>
          <cell r="J744" t="str">
            <v>открытый</v>
          </cell>
          <cell r="K744" t="str">
            <v>бетонная плита</v>
          </cell>
          <cell r="L744">
            <v>10</v>
          </cell>
          <cell r="M744" t="str">
            <v>есть</v>
          </cell>
          <cell r="N744" t="str">
            <v>есть</v>
          </cell>
          <cell r="O744">
            <v>4</v>
          </cell>
          <cell r="P744">
            <v>1.1000000000000001</v>
          </cell>
          <cell r="Q744" t="str">
            <v>пластик</v>
          </cell>
          <cell r="U744" t="str">
            <v>-</v>
          </cell>
          <cell r="V744" t="str">
            <v>-</v>
          </cell>
          <cell r="W744" t="str">
            <v>-</v>
          </cell>
          <cell r="AA744" t="str">
            <v>бумажные отходы</v>
          </cell>
          <cell r="AB744">
            <v>1</v>
          </cell>
          <cell r="AC744">
            <v>0.75</v>
          </cell>
          <cell r="AD744" t="str">
            <v>контейнер ООО "Экобаланс"</v>
          </cell>
          <cell r="AH744" t="str">
            <v>СП МКД</v>
          </cell>
          <cell r="AL744" t="str">
            <v>МКД ул. Объздная, 61</v>
          </cell>
        </row>
        <row r="745">
          <cell r="B745">
            <v>689</v>
          </cell>
          <cell r="C745" t="str">
            <v>ранее существовавшая до 01.01.2019</v>
          </cell>
          <cell r="D745">
            <v>44900</v>
          </cell>
          <cell r="E745" t="str">
            <v>Молодежная 11</v>
          </cell>
          <cell r="F745" t="str">
            <v>в рамках проведения инвентаризации 2022 года
не установлен</v>
          </cell>
          <cell r="G745" t="str">
            <v>61.028628</v>
          </cell>
          <cell r="H745" t="str">
            <v>69.038449</v>
          </cell>
          <cell r="I745" t="str">
            <v>в рамках инвентаризации 2022 года
не определена</v>
          </cell>
          <cell r="J745" t="str">
            <v>открытый</v>
          </cell>
          <cell r="K745" t="str">
            <v>бетонная плита</v>
          </cell>
          <cell r="L745">
            <v>10</v>
          </cell>
          <cell r="M745" t="str">
            <v>отсутствует</v>
          </cell>
          <cell r="N745" t="str">
            <v>есть</v>
          </cell>
          <cell r="O745">
            <v>3</v>
          </cell>
          <cell r="P745">
            <v>1.1000000000000001</v>
          </cell>
          <cell r="Q745" t="str">
            <v>пластик</v>
          </cell>
          <cell r="U745" t="str">
            <v>-</v>
          </cell>
          <cell r="V745" t="str">
            <v>-</v>
          </cell>
          <cell r="W745" t="str">
            <v>-</v>
          </cell>
          <cell r="AA745" t="str">
            <v>-</v>
          </cell>
          <cell r="AB745" t="str">
            <v>-</v>
          </cell>
          <cell r="AC745" t="str">
            <v>-</v>
          </cell>
          <cell r="AD745" t="str">
            <v>-</v>
          </cell>
          <cell r="AH745" t="str">
            <v xml:space="preserve">СП МКД </v>
          </cell>
          <cell r="AL745" t="str">
            <v>МКД ул.Молодежная, 11</v>
          </cell>
        </row>
        <row r="746">
          <cell r="B746">
            <v>690</v>
          </cell>
          <cell r="C746" t="str">
            <v>ранее существовавшая до 01.01.2019</v>
          </cell>
          <cell r="D746">
            <v>44900</v>
          </cell>
          <cell r="E746" t="str">
            <v xml:space="preserve"> Молодежная 13/1</v>
          </cell>
          <cell r="F746" t="str">
            <v>в рамках проведения инвентаризации 2022 года
не установлен</v>
          </cell>
          <cell r="G746" t="str">
            <v>60.985915</v>
          </cell>
          <cell r="H746" t="str">
            <v>69.043842</v>
          </cell>
          <cell r="I746" t="str">
            <v>в рамках инвентаризации 2022 года
не определена</v>
          </cell>
          <cell r="J746" t="str">
            <v>открытый</v>
          </cell>
          <cell r="K746" t="str">
            <v>бетонная плита</v>
          </cell>
          <cell r="L746">
            <v>10</v>
          </cell>
          <cell r="M746" t="str">
            <v>есть</v>
          </cell>
          <cell r="N746" t="str">
            <v>есть</v>
          </cell>
          <cell r="O746">
            <v>2</v>
          </cell>
          <cell r="P746">
            <v>1.1000000000000001</v>
          </cell>
          <cell r="Q746" t="str">
            <v>пластик</v>
          </cell>
          <cell r="U746">
            <v>1</v>
          </cell>
          <cell r="V746">
            <v>4</v>
          </cell>
          <cell r="W746" t="str">
            <v>отсек</v>
          </cell>
          <cell r="AA746" t="str">
            <v>-</v>
          </cell>
          <cell r="AB746" t="str">
            <v>-</v>
          </cell>
          <cell r="AC746" t="str">
            <v>-</v>
          </cell>
          <cell r="AD746" t="str">
            <v>-</v>
          </cell>
          <cell r="AH746" t="str">
            <v xml:space="preserve">СП МКД </v>
          </cell>
          <cell r="AL746" t="str">
            <v>МКД ул.Молодежная, 13/1</v>
          </cell>
        </row>
        <row r="747">
          <cell r="B747">
            <v>691</v>
          </cell>
          <cell r="C747">
            <v>43781</v>
          </cell>
          <cell r="D747">
            <v>44900</v>
          </cell>
          <cell r="E747" t="str">
            <v>Мира 15</v>
          </cell>
          <cell r="F747" t="str">
            <v>в рамках проведения инвентаризации 2022 года
не установлен</v>
          </cell>
          <cell r="G747" t="str">
            <v>61.005539</v>
          </cell>
          <cell r="H747" t="str">
            <v>69.030481</v>
          </cell>
          <cell r="I747" t="str">
            <v>в рамках инвентаризации 2022 года
не определена</v>
          </cell>
          <cell r="J747" t="str">
            <v>ограниченный</v>
          </cell>
          <cell r="K747" t="str">
            <v>асфальт</v>
          </cell>
          <cell r="L747">
            <v>2</v>
          </cell>
          <cell r="M747" t="str">
            <v>есть</v>
          </cell>
          <cell r="N747" t="str">
            <v>отсутствует</v>
          </cell>
          <cell r="O747">
            <v>1</v>
          </cell>
          <cell r="P747">
            <v>1.1000000000000001</v>
          </cell>
          <cell r="Q747" t="str">
            <v>пластик</v>
          </cell>
          <cell r="U747" t="str">
            <v>-</v>
          </cell>
          <cell r="V747" t="str">
            <v>-</v>
          </cell>
          <cell r="W747" t="str">
            <v>-</v>
          </cell>
          <cell r="AA747" t="str">
            <v>-</v>
          </cell>
          <cell r="AB747" t="str">
            <v>-</v>
          </cell>
          <cell r="AC747" t="str">
            <v>-</v>
          </cell>
          <cell r="AD747" t="str">
            <v>-</v>
          </cell>
          <cell r="AH747" t="str">
            <v>ЮЛ -  БУ ХМАО-Югры "Ханты-Мансийский театр кукол"</v>
          </cell>
          <cell r="AL747" t="str">
            <v>БУ "Ханты-Мансийский театр кукол"</v>
          </cell>
        </row>
        <row r="748">
          <cell r="B748">
            <v>692</v>
          </cell>
          <cell r="C748">
            <v>44047</v>
          </cell>
          <cell r="D748">
            <v>44900</v>
          </cell>
          <cell r="E748" t="str">
            <v>Мира 11</v>
          </cell>
          <cell r="F748" t="str">
            <v>в рамках проведения инвентаризации 2022 года
не установлен</v>
          </cell>
          <cell r="G748" t="str">
            <v xml:space="preserve">61.004561 </v>
          </cell>
          <cell r="H748" t="str">
            <v>69.024608</v>
          </cell>
          <cell r="I748" t="str">
            <v>в рамках инвентаризации 2022 года
не определена</v>
          </cell>
          <cell r="J748" t="str">
            <v>ограниченный</v>
          </cell>
          <cell r="K748" t="str">
            <v>плитка</v>
          </cell>
          <cell r="L748">
            <v>8</v>
          </cell>
          <cell r="M748" t="str">
            <v>отсутствует</v>
          </cell>
          <cell r="N748" t="str">
            <v>отсутствует</v>
          </cell>
          <cell r="O748">
            <v>3</v>
          </cell>
          <cell r="P748">
            <v>0.75</v>
          </cell>
          <cell r="Q748" t="str">
            <v>металл</v>
          </cell>
          <cell r="U748" t="str">
            <v>-</v>
          </cell>
          <cell r="V748" t="str">
            <v>-</v>
          </cell>
          <cell r="W748" t="str">
            <v>-</v>
          </cell>
          <cell r="AA748" t="str">
            <v>-</v>
          </cell>
          <cell r="AB748" t="str">
            <v>-</v>
          </cell>
          <cell r="AC748" t="str">
            <v>-</v>
          </cell>
          <cell r="AD748" t="str">
            <v>-</v>
          </cell>
          <cell r="AH748" t="str">
            <v>ЮЛ - БУ ХМАО-Югры "Музей природы и Человека"</v>
          </cell>
          <cell r="AL748" t="str">
            <v>БУ ХМАО-Югры "Музей природы и Человека" по ул. Мира 11</v>
          </cell>
        </row>
        <row r="749">
          <cell r="B749">
            <v>693</v>
          </cell>
          <cell r="C749" t="str">
            <v>ранее существовавшая до 01.01.2019</v>
          </cell>
          <cell r="D749">
            <v>44900</v>
          </cell>
          <cell r="E749" t="str">
            <v>Мира 38</v>
          </cell>
          <cell r="F749" t="str">
            <v>в рамках проведения инвентаризации 2022 года
не установлен</v>
          </cell>
          <cell r="G749" t="str">
            <v>61.006124</v>
          </cell>
          <cell r="H749" t="str">
            <v xml:space="preserve"> 69.028298</v>
          </cell>
          <cell r="I749" t="str">
            <v>в рамках инвентаризации 2022 года
не определена</v>
          </cell>
          <cell r="J749" t="str">
            <v>ограниченный</v>
          </cell>
          <cell r="K749" t="str">
            <v>бетонная плита</v>
          </cell>
          <cell r="L749">
            <v>8</v>
          </cell>
          <cell r="M749" t="str">
            <v>отсутствует</v>
          </cell>
          <cell r="N749" t="str">
            <v>отсутствует</v>
          </cell>
          <cell r="O749">
            <v>4</v>
          </cell>
          <cell r="P749">
            <v>0.75</v>
          </cell>
          <cell r="Q749" t="str">
            <v>металл</v>
          </cell>
          <cell r="U749" t="str">
            <v>-</v>
          </cell>
          <cell r="V749" t="str">
            <v>-</v>
          </cell>
          <cell r="W749" t="str">
            <v>-</v>
          </cell>
          <cell r="AA749" t="str">
            <v>-</v>
          </cell>
          <cell r="AB749" t="str">
            <v>-</v>
          </cell>
          <cell r="AC749" t="str">
            <v>-</v>
          </cell>
          <cell r="AD749" t="str">
            <v>-</v>
          </cell>
          <cell r="AH749" t="str">
            <v>ЮЛ - ПАО "Банк "Открытие"</v>
          </cell>
          <cell r="AL749" t="str">
            <v>ПАО "Банк "Открытие"</v>
          </cell>
        </row>
        <row r="750">
          <cell r="B750">
            <v>694</v>
          </cell>
          <cell r="C750" t="str">
            <v>ранее существовавшая до 01.01.2019</v>
          </cell>
          <cell r="D750">
            <v>44900</v>
          </cell>
          <cell r="E750" t="str">
            <v>Мира 120</v>
          </cell>
          <cell r="F750" t="str">
            <v>в рамках проведения инвентаризации 2022 года
не установлен</v>
          </cell>
          <cell r="G750" t="str">
            <v xml:space="preserve">61.014125 </v>
          </cell>
          <cell r="H750" t="str">
            <v>69.068668</v>
          </cell>
          <cell r="I750" t="str">
            <v>в рамках инвентаризации 2022 года
не определена</v>
          </cell>
          <cell r="J750" t="str">
            <v>ограниченный</v>
          </cell>
          <cell r="K750" t="str">
            <v>бетонная плита</v>
          </cell>
          <cell r="L750">
            <v>8</v>
          </cell>
          <cell r="M750" t="str">
            <v>отсутствует</v>
          </cell>
          <cell r="N750" t="str">
            <v>есть</v>
          </cell>
          <cell r="O750">
            <v>6</v>
          </cell>
          <cell r="P750">
            <v>0.75</v>
          </cell>
          <cell r="Q750" t="str">
            <v>металл</v>
          </cell>
          <cell r="U750" t="str">
            <v>-</v>
          </cell>
          <cell r="V750" t="str">
            <v>-</v>
          </cell>
          <cell r="W750" t="str">
            <v>-</v>
          </cell>
          <cell r="AA750" t="str">
            <v>-</v>
          </cell>
          <cell r="AB750" t="str">
            <v>-</v>
          </cell>
          <cell r="AC750" t="str">
            <v>-</v>
          </cell>
          <cell r="AD750" t="str">
            <v>-</v>
          </cell>
          <cell r="AH750" t="str">
            <v>ЮЛ - Управление Следственного комитета по ХМАО-Югре, ОАО "Обьгаз"</v>
          </cell>
          <cell r="AL750" t="str">
            <v>Управление Следственного комитета по ХМАО-Югре ОАО "Обьгаз"</v>
          </cell>
        </row>
        <row r="751">
          <cell r="B751">
            <v>695</v>
          </cell>
          <cell r="C751" t="str">
            <v>ранее существовавшая до 01.01.2019</v>
          </cell>
          <cell r="D751">
            <v>44900</v>
          </cell>
          <cell r="E751" t="str">
            <v>Мира 87А</v>
          </cell>
          <cell r="F751" t="str">
            <v>в рамках проведения инвентаризации 2022 года
не установлен</v>
          </cell>
          <cell r="G751" t="str">
            <v>61.009015</v>
          </cell>
          <cell r="H751" t="str">
            <v>69.053963</v>
          </cell>
          <cell r="I751" t="str">
            <v>в рамках инвентаризации 2022 года
не определена</v>
          </cell>
          <cell r="J751" t="str">
            <v>ограниченный</v>
          </cell>
          <cell r="K751" t="str">
            <v>асфальт</v>
          </cell>
          <cell r="L751">
            <v>2</v>
          </cell>
          <cell r="M751" t="str">
            <v>отсутствует</v>
          </cell>
          <cell r="N751" t="str">
            <v>отсутствует</v>
          </cell>
          <cell r="O751">
            <v>1</v>
          </cell>
          <cell r="P751">
            <v>0.75</v>
          </cell>
          <cell r="Q751" t="str">
            <v>металл</v>
          </cell>
          <cell r="U751" t="str">
            <v>-</v>
          </cell>
          <cell r="V751" t="str">
            <v>-</v>
          </cell>
          <cell r="W751" t="str">
            <v>-</v>
          </cell>
          <cell r="AA751" t="str">
            <v>-</v>
          </cell>
          <cell r="AB751" t="str">
            <v>-</v>
          </cell>
          <cell r="AC751" t="str">
            <v>-</v>
          </cell>
          <cell r="AD751" t="str">
            <v>-</v>
          </cell>
          <cell r="AH751" t="str">
            <v>ЮЛ - ООО "Мангал-House"</v>
          </cell>
          <cell r="AL751" t="str">
            <v>ООО "Мангал-House"</v>
          </cell>
        </row>
        <row r="752">
          <cell r="B752">
            <v>696</v>
          </cell>
          <cell r="C752" t="str">
            <v>ранее существовавшая до 01.01.2019</v>
          </cell>
          <cell r="D752">
            <v>44900</v>
          </cell>
          <cell r="E752" t="str">
            <v>Мира 27</v>
          </cell>
          <cell r="F752" t="str">
            <v>в рамках проведения инвентаризации 2022 года
не установлен</v>
          </cell>
          <cell r="G752" t="str">
            <v xml:space="preserve">61.005997 </v>
          </cell>
          <cell r="H752" t="str">
            <v>69.035341</v>
          </cell>
          <cell r="I752" t="str">
            <v>в рамках инвентаризации 2022 года
не определена</v>
          </cell>
          <cell r="J752" t="str">
            <v>ограниченный</v>
          </cell>
          <cell r="K752" t="str">
            <v>бетонная плита</v>
          </cell>
          <cell r="L752">
            <v>10</v>
          </cell>
          <cell r="M752" t="str">
            <v>отсутствует</v>
          </cell>
          <cell r="N752" t="str">
            <v>есть</v>
          </cell>
          <cell r="O752">
            <v>3</v>
          </cell>
          <cell r="P752">
            <v>1</v>
          </cell>
          <cell r="Q752" t="str">
            <v>металл</v>
          </cell>
          <cell r="U752" t="str">
            <v>-</v>
          </cell>
          <cell r="V752" t="str">
            <v>-</v>
          </cell>
          <cell r="W752" t="str">
            <v>-</v>
          </cell>
          <cell r="AA752" t="str">
            <v>-</v>
          </cell>
          <cell r="AB752" t="str">
            <v>-</v>
          </cell>
          <cell r="AC752" t="str">
            <v>-</v>
          </cell>
          <cell r="AD752" t="str">
            <v>-</v>
          </cell>
          <cell r="AH752" t="str">
            <v>ЮЛ - Арбитражный суд</v>
          </cell>
          <cell r="AL752" t="str">
            <v xml:space="preserve">Арбитражный суд </v>
          </cell>
        </row>
        <row r="753">
          <cell r="B753">
            <v>697</v>
          </cell>
          <cell r="C753" t="str">
            <v>ранее существовавшая до 01.01.2019</v>
          </cell>
          <cell r="D753">
            <v>44900</v>
          </cell>
          <cell r="E753" t="str">
            <v>Мира 126</v>
          </cell>
          <cell r="F753" t="str">
            <v>в рамках проведения инвентаризации 2022 года
не установлен</v>
          </cell>
          <cell r="G753" t="str">
            <v xml:space="preserve">61.005997 </v>
          </cell>
          <cell r="H753" t="str">
            <v>69.035341</v>
          </cell>
          <cell r="I753" t="str">
            <v>в рамках инвентаризации 2022 года
не определена</v>
          </cell>
          <cell r="J753" t="str">
            <v>открытый</v>
          </cell>
          <cell r="K753" t="str">
            <v>бетонная плита</v>
          </cell>
          <cell r="L753">
            <v>6</v>
          </cell>
          <cell r="M753" t="str">
            <v>отсутствует</v>
          </cell>
          <cell r="N753" t="str">
            <v>есть</v>
          </cell>
          <cell r="O753">
            <v>3</v>
          </cell>
          <cell r="P753">
            <v>0.75</v>
          </cell>
          <cell r="Q753" t="str">
            <v>металл</v>
          </cell>
          <cell r="U753" t="str">
            <v>-</v>
          </cell>
          <cell r="V753" t="str">
            <v>-</v>
          </cell>
          <cell r="W753" t="str">
            <v>-</v>
          </cell>
          <cell r="AA753" t="str">
            <v>-</v>
          </cell>
          <cell r="AB753" t="str">
            <v>-</v>
          </cell>
          <cell r="AC753" t="str">
            <v>-</v>
          </cell>
          <cell r="AD753" t="str">
            <v>-</v>
          </cell>
          <cell r="AH753" t="str">
            <v>ЮЛ - БОУ "Югорский физико-математический лицей интернат"</v>
          </cell>
          <cell r="AL753" t="str">
            <v>БОУ "Югорский физико-математический лицей интернат"</v>
          </cell>
        </row>
        <row r="754">
          <cell r="B754">
            <v>698</v>
          </cell>
          <cell r="C754" t="str">
            <v>ранее существовавшая до 01.01.2019</v>
          </cell>
          <cell r="D754">
            <v>44900</v>
          </cell>
          <cell r="E754" t="str">
            <v>Мира 42</v>
          </cell>
          <cell r="F754" t="str">
            <v>в рамках проведения инвентаризации 2022 года
не установлен</v>
          </cell>
          <cell r="G754" t="str">
            <v xml:space="preserve">61.006455 </v>
          </cell>
          <cell r="H754" t="str">
            <v>69.032071</v>
          </cell>
          <cell r="I754" t="str">
            <v>в рамках инвентаризации 2022 года
не определена</v>
          </cell>
          <cell r="J754" t="str">
            <v>открытый</v>
          </cell>
          <cell r="K754" t="str">
            <v>плитка</v>
          </cell>
          <cell r="L754">
            <v>6</v>
          </cell>
          <cell r="M754" t="str">
            <v>отсутствует</v>
          </cell>
          <cell r="N754" t="str">
            <v>отсутствует</v>
          </cell>
          <cell r="O754">
            <v>2</v>
          </cell>
          <cell r="P754">
            <v>1</v>
          </cell>
          <cell r="Q754" t="str">
            <v>металл</v>
          </cell>
          <cell r="U754" t="str">
            <v>-</v>
          </cell>
          <cell r="V754" t="str">
            <v>-</v>
          </cell>
          <cell r="W754" t="str">
            <v>-</v>
          </cell>
          <cell r="AA754" t="str">
            <v>-</v>
          </cell>
          <cell r="AB754" t="str">
            <v>-</v>
          </cell>
          <cell r="AC754" t="str">
            <v>-</v>
          </cell>
          <cell r="AD754" t="str">
            <v>-</v>
          </cell>
          <cell r="AH754" t="str">
            <v>ЮЛ - БУ ХМАО-Югры "ОКБ"</v>
          </cell>
          <cell r="AL754" t="str">
            <v>БУ ХМАО-Югры "ОКБ"</v>
          </cell>
        </row>
        <row r="755">
          <cell r="B755">
            <v>699</v>
          </cell>
          <cell r="C755">
            <v>43790</v>
          </cell>
          <cell r="D755">
            <v>44900</v>
          </cell>
          <cell r="E755" t="str">
            <v>Мира 5</v>
          </cell>
          <cell r="F755" t="str">
            <v>в рамках проведения инвентаризации 2022 года
не установлен</v>
          </cell>
          <cell r="G755" t="str">
            <v>61.001738</v>
          </cell>
          <cell r="H755" t="str">
            <v>69.020482</v>
          </cell>
          <cell r="I755" t="str">
            <v>в рамках инвентаризации 2022 года
не определена</v>
          </cell>
          <cell r="J755" t="str">
            <v>ограниченный</v>
          </cell>
          <cell r="K755" t="str">
            <v>бетонная плита</v>
          </cell>
          <cell r="L755">
            <v>10</v>
          </cell>
          <cell r="M755" t="str">
            <v>есть</v>
          </cell>
          <cell r="N755" t="str">
            <v>есть</v>
          </cell>
          <cell r="O755">
            <v>3</v>
          </cell>
          <cell r="P755">
            <v>1.1000000000000001</v>
          </cell>
          <cell r="Q755" t="str">
            <v>пластик</v>
          </cell>
          <cell r="U755" t="str">
            <v>-</v>
          </cell>
          <cell r="V755" t="str">
            <v>-</v>
          </cell>
          <cell r="W755" t="str">
            <v>-</v>
          </cell>
          <cell r="AA755" t="str">
            <v>-</v>
          </cell>
          <cell r="AB755" t="str">
            <v>-</v>
          </cell>
          <cell r="AC755" t="str">
            <v>-</v>
          </cell>
          <cell r="AD755" t="str">
            <v>-</v>
          </cell>
          <cell r="AH755" t="str">
            <v>ЮЛ - БУ ХМАО-Югры "ДЭСЗ"</v>
          </cell>
          <cell r="AL755" t="str">
            <v>БУ ХМАО-Югры "ДЭСЗ"</v>
          </cell>
        </row>
        <row r="756">
          <cell r="B756">
            <v>700</v>
          </cell>
          <cell r="C756">
            <v>43790</v>
          </cell>
          <cell r="D756">
            <v>44900</v>
          </cell>
          <cell r="E756" t="str">
            <v>Мира 18</v>
          </cell>
          <cell r="F756" t="str">
            <v>в рамках проведения инвентаризации 2022 года
не установлен</v>
          </cell>
          <cell r="G756" t="str">
            <v xml:space="preserve">61.005171 </v>
          </cell>
          <cell r="H756" t="str">
            <v>69.020630</v>
          </cell>
          <cell r="I756" t="str">
            <v>в рамках инвентаризации 2022 года
не определена</v>
          </cell>
          <cell r="J756" t="str">
            <v>ограниченный</v>
          </cell>
          <cell r="K756" t="str">
            <v>бетонная плита</v>
          </cell>
          <cell r="L756">
            <v>6</v>
          </cell>
          <cell r="M756" t="str">
            <v>есть</v>
          </cell>
          <cell r="N756" t="str">
            <v>есть</v>
          </cell>
          <cell r="O756">
            <v>1</v>
          </cell>
          <cell r="P756">
            <v>1.1000000000000001</v>
          </cell>
          <cell r="Q756" t="str">
            <v>пластик</v>
          </cell>
          <cell r="U756" t="str">
            <v>-</v>
          </cell>
          <cell r="V756" t="str">
            <v>-</v>
          </cell>
          <cell r="W756" t="str">
            <v>-</v>
          </cell>
          <cell r="AA756" t="str">
            <v>-</v>
          </cell>
          <cell r="AB756" t="str">
            <v>-</v>
          </cell>
          <cell r="AC756" t="str">
            <v>-</v>
          </cell>
          <cell r="AD756" t="str">
            <v>-</v>
          </cell>
          <cell r="AH756" t="str">
            <v>ЮЛ - БУ ХМАО-Югры "ДЭСЗ"</v>
          </cell>
          <cell r="AL756" t="str">
            <v>БУ ХМАО-Югры "ДЭСЗ"</v>
          </cell>
        </row>
        <row r="757">
          <cell r="B757">
            <v>701</v>
          </cell>
          <cell r="C757">
            <v>43790</v>
          </cell>
          <cell r="D757">
            <v>44900</v>
          </cell>
          <cell r="E757" t="str">
            <v>Мира 14а</v>
          </cell>
          <cell r="F757" t="str">
            <v>в рамках проведения инвентаризации 2022 года
не установлен</v>
          </cell>
          <cell r="G757" t="str">
            <v>61.004473</v>
          </cell>
          <cell r="H757" t="str">
            <v>69.018938</v>
          </cell>
          <cell r="I757" t="str">
            <v>в рамках инвентаризации 2022 года
не определена</v>
          </cell>
          <cell r="J757" t="str">
            <v>ограниченный</v>
          </cell>
          <cell r="K757" t="str">
            <v>бетонная плита</v>
          </cell>
          <cell r="L757">
            <v>6</v>
          </cell>
          <cell r="M757" t="str">
            <v>есть</v>
          </cell>
          <cell r="N757" t="str">
            <v>есть</v>
          </cell>
          <cell r="O757">
            <v>2</v>
          </cell>
          <cell r="P757">
            <v>1.1000000000000001</v>
          </cell>
          <cell r="Q757" t="str">
            <v>пластик</v>
          </cell>
          <cell r="U757" t="str">
            <v>-</v>
          </cell>
          <cell r="V757" t="str">
            <v>-</v>
          </cell>
          <cell r="W757" t="str">
            <v>-</v>
          </cell>
          <cell r="AA757" t="str">
            <v>-</v>
          </cell>
          <cell r="AB757" t="str">
            <v>-</v>
          </cell>
          <cell r="AC757" t="str">
            <v>-</v>
          </cell>
          <cell r="AD757" t="str">
            <v>-</v>
          </cell>
          <cell r="AH757" t="str">
            <v>ЮЛ - БУ ХМАО-Югры "ДЭСЗ"</v>
          </cell>
          <cell r="AL757" t="str">
            <v>БУ ХМАО-Югры "ДЭСЗ"</v>
          </cell>
        </row>
        <row r="758">
          <cell r="B758">
            <v>702</v>
          </cell>
          <cell r="C758">
            <v>43790</v>
          </cell>
          <cell r="D758">
            <v>44900</v>
          </cell>
          <cell r="E758" t="str">
            <v>Мира 104</v>
          </cell>
          <cell r="F758" t="str">
            <v>в рамках проведения инвентаризации 2022 года
не установлен</v>
          </cell>
          <cell r="G758" t="str">
            <v xml:space="preserve">61.010371 </v>
          </cell>
          <cell r="H758" t="str">
            <v>69.053795</v>
          </cell>
          <cell r="I758" t="str">
            <v>в рамках инвентаризации 2022 года
не определена</v>
          </cell>
          <cell r="J758" t="str">
            <v>ограниченный</v>
          </cell>
          <cell r="K758" t="str">
            <v>бетонная плита</v>
          </cell>
          <cell r="L758">
            <v>6</v>
          </cell>
          <cell r="M758" t="str">
            <v>есть</v>
          </cell>
          <cell r="N758" t="str">
            <v>есть</v>
          </cell>
          <cell r="O758">
            <v>2</v>
          </cell>
          <cell r="P758">
            <v>1.1000000000000001</v>
          </cell>
          <cell r="Q758" t="str">
            <v>пластик</v>
          </cell>
          <cell r="U758" t="str">
            <v>-</v>
          </cell>
          <cell r="V758" t="str">
            <v>-</v>
          </cell>
          <cell r="W758" t="str">
            <v>-</v>
          </cell>
          <cell r="AA758" t="str">
            <v>-</v>
          </cell>
          <cell r="AB758" t="str">
            <v>-</v>
          </cell>
          <cell r="AC758" t="str">
            <v>-</v>
          </cell>
          <cell r="AD758" t="str">
            <v>-</v>
          </cell>
          <cell r="AH758" t="str">
            <v>ЮЛ - БУ ХМАО-Югры "ДЭСЗ"</v>
          </cell>
          <cell r="AL758" t="str">
            <v>БУ ХМАО-Югры "ДЭСЗ"</v>
          </cell>
        </row>
        <row r="759">
          <cell r="B759">
            <v>703</v>
          </cell>
          <cell r="C759" t="str">
            <v>ранее существовавшая до 01.01.2019</v>
          </cell>
          <cell r="D759">
            <v>44900</v>
          </cell>
          <cell r="E759" t="str">
            <v>Мира 108/2, 108/4, 110</v>
          </cell>
          <cell r="F759" t="str">
            <v>в рамках проведения инвентаризации 2022 года
не установлен</v>
          </cell>
          <cell r="G759" t="str">
            <v xml:space="preserve">61.011195 </v>
          </cell>
          <cell r="H759" t="str">
            <v>69.057619</v>
          </cell>
          <cell r="I759" t="str">
            <v>в рамках инвентаризации 2022 года
не определена</v>
          </cell>
          <cell r="J759" t="str">
            <v>ограниченный</v>
          </cell>
          <cell r="K759" t="str">
            <v>асфальт</v>
          </cell>
          <cell r="L759">
            <v>4</v>
          </cell>
          <cell r="M759" t="str">
            <v>отсутствует</v>
          </cell>
          <cell r="N759" t="str">
            <v>есть</v>
          </cell>
          <cell r="O759">
            <v>1</v>
          </cell>
          <cell r="P759">
            <v>1.1000000000000001</v>
          </cell>
          <cell r="Q759" t="str">
            <v>пластик</v>
          </cell>
          <cell r="U759" t="str">
            <v>-</v>
          </cell>
          <cell r="V759" t="str">
            <v>-</v>
          </cell>
          <cell r="W759" t="str">
            <v>-</v>
          </cell>
          <cell r="AA759" t="str">
            <v>-</v>
          </cell>
          <cell r="AB759" t="str">
            <v>-</v>
          </cell>
          <cell r="AC759" t="str">
            <v>-</v>
          </cell>
          <cell r="AD759" t="str">
            <v>-</v>
          </cell>
          <cell r="AH759" t="str">
            <v>ЮЛ - ФКУ ""ЦХиСО УМВД России по ХМАО - Югре</v>
          </cell>
          <cell r="AL759" t="str">
            <v>ФКУ ""ЦХиСО УМВД России по ХМАО - Югре</v>
          </cell>
        </row>
        <row r="760">
          <cell r="B760">
            <v>704</v>
          </cell>
          <cell r="C760" t="str">
            <v>ранее существовавшая до 01.01.2019</v>
          </cell>
          <cell r="D760">
            <v>44900</v>
          </cell>
          <cell r="E760" t="str">
            <v>Мира 45</v>
          </cell>
          <cell r="F760" t="str">
            <v>в рамках проведения инвентаризации 2022 года
не установлен</v>
          </cell>
          <cell r="G760" t="str">
            <v xml:space="preserve">61.006342 </v>
          </cell>
          <cell r="H760" t="str">
            <v>69.040282</v>
          </cell>
          <cell r="I760" t="str">
            <v>в рамках инвентаризации 2022 года
не определена</v>
          </cell>
          <cell r="J760" t="str">
            <v>открытый</v>
          </cell>
          <cell r="K760" t="str">
            <v>асфальт</v>
          </cell>
          <cell r="L760">
            <v>6</v>
          </cell>
          <cell r="M760" t="str">
            <v>отсутствует</v>
          </cell>
          <cell r="N760" t="str">
            <v>есть</v>
          </cell>
          <cell r="O760">
            <v>4</v>
          </cell>
          <cell r="P760">
            <v>1.1000000000000001</v>
          </cell>
          <cell r="Q760" t="str">
            <v>пластик</v>
          </cell>
          <cell r="U760" t="str">
            <v>-</v>
          </cell>
          <cell r="V760" t="str">
            <v>-</v>
          </cell>
          <cell r="W760" t="str">
            <v>-</v>
          </cell>
          <cell r="AA760" t="str">
            <v>-</v>
          </cell>
          <cell r="AB760" t="str">
            <v>-</v>
          </cell>
          <cell r="AC760" t="str">
            <v>-</v>
          </cell>
          <cell r="AD760" t="str">
            <v>-</v>
          </cell>
          <cell r="AH760" t="str">
            <v>ЮЛ - ООО "УК А-2" (ТЦ "Небо")</v>
          </cell>
          <cell r="AL760" t="str">
            <v xml:space="preserve"> ООО "УК А-2" (ТЦ "Небо")</v>
          </cell>
        </row>
        <row r="761">
          <cell r="B761">
            <v>705</v>
          </cell>
          <cell r="C761" t="str">
            <v>ранее существовавшая до 01.01.2019</v>
          </cell>
          <cell r="D761">
            <v>44900</v>
          </cell>
          <cell r="E761" t="str">
            <v>Мира 44</v>
          </cell>
          <cell r="F761" t="str">
            <v>в рамках проведения инвентаризации 2022 года
не установлен</v>
          </cell>
          <cell r="G761" t="str">
            <v xml:space="preserve">61.006525 </v>
          </cell>
          <cell r="H761" t="str">
            <v>69.032628</v>
          </cell>
          <cell r="I761" t="str">
            <v>в рамках инвентаризации 2022 года
не определена</v>
          </cell>
          <cell r="J761" t="str">
            <v>ограниченный</v>
          </cell>
          <cell r="K761" t="str">
            <v>бетонная плита</v>
          </cell>
          <cell r="L761">
            <v>4</v>
          </cell>
          <cell r="M761" t="str">
            <v>отсутствует</v>
          </cell>
          <cell r="N761" t="str">
            <v>есть</v>
          </cell>
          <cell r="O761">
            <v>1</v>
          </cell>
          <cell r="P761">
            <v>0.75</v>
          </cell>
          <cell r="Q761" t="str">
            <v>металл</v>
          </cell>
          <cell r="U761" t="str">
            <v>-</v>
          </cell>
          <cell r="V761" t="str">
            <v>-</v>
          </cell>
          <cell r="W761" t="str">
            <v>-</v>
          </cell>
          <cell r="AA761" t="str">
            <v>-</v>
          </cell>
          <cell r="AB761" t="str">
            <v>-</v>
          </cell>
          <cell r="AC761" t="str">
            <v>-</v>
          </cell>
          <cell r="AD761" t="str">
            <v>-</v>
          </cell>
          <cell r="AH761" t="str">
            <v xml:space="preserve">ЮЛ - ООО "Элемент Трейд" </v>
          </cell>
          <cell r="AL761" t="str">
            <v xml:space="preserve">ООО "Элемент Трейд" </v>
          </cell>
        </row>
        <row r="762">
          <cell r="B762">
            <v>706</v>
          </cell>
          <cell r="C762" t="str">
            <v>ранее существовавшая до 01.01.2019</v>
          </cell>
          <cell r="D762">
            <v>44900</v>
          </cell>
          <cell r="E762" t="str">
            <v>Мира (Аэропорт, ГСОП)</v>
          </cell>
          <cell r="F762" t="str">
            <v>в рамках проведения инвентаризации 2022 года
не установлен</v>
          </cell>
          <cell r="G762" t="str">
            <v>61.023972</v>
          </cell>
          <cell r="H762" t="str">
            <v>69.094086</v>
          </cell>
          <cell r="I762" t="str">
            <v>в рамках инвентаризации 2022 года
не определена</v>
          </cell>
          <cell r="J762" t="str">
            <v>ограниченный</v>
          </cell>
          <cell r="K762" t="str">
            <v>бетонная плита</v>
          </cell>
          <cell r="L762">
            <v>15</v>
          </cell>
          <cell r="M762" t="str">
            <v>отсутствует</v>
          </cell>
          <cell r="N762" t="str">
            <v>отсутствует</v>
          </cell>
          <cell r="O762">
            <v>8</v>
          </cell>
          <cell r="P762">
            <v>0.75</v>
          </cell>
          <cell r="Q762" t="str">
            <v>металл</v>
          </cell>
          <cell r="U762" t="str">
            <v>-</v>
          </cell>
          <cell r="V762" t="str">
            <v>-</v>
          </cell>
          <cell r="W762" t="str">
            <v>-</v>
          </cell>
          <cell r="AA762" t="str">
            <v>-</v>
          </cell>
          <cell r="AB762" t="str">
            <v>-</v>
          </cell>
          <cell r="AC762" t="str">
            <v>-</v>
          </cell>
          <cell r="AD762" t="str">
            <v>-</v>
          </cell>
          <cell r="AH762" t="str">
            <v>ЮЛ - АО "Юграавиа"</v>
          </cell>
          <cell r="AL762" t="str">
            <v>АО "Юграавиа"</v>
          </cell>
        </row>
        <row r="763">
          <cell r="B763">
            <v>707</v>
          </cell>
          <cell r="C763" t="str">
            <v>ранее существовавшая до 01.01.2019</v>
          </cell>
          <cell r="D763">
            <v>44900</v>
          </cell>
          <cell r="E763" t="str">
            <v>Мира 40,40Б</v>
          </cell>
          <cell r="F763" t="str">
            <v>в рамках проведения инвентаризации 2022 года
не установлен</v>
          </cell>
          <cell r="G763" t="str">
            <v>61.006420</v>
          </cell>
          <cell r="H763" t="str">
            <v xml:space="preserve"> 69.030113</v>
          </cell>
          <cell r="I763" t="str">
            <v>в рамках инвентаризации 2022 года
не определена</v>
          </cell>
          <cell r="J763" t="str">
            <v>ограниченный</v>
          </cell>
          <cell r="K763" t="str">
            <v>бетонная плита</v>
          </cell>
          <cell r="L763">
            <v>10</v>
          </cell>
          <cell r="M763" t="str">
            <v>отсутствует</v>
          </cell>
          <cell r="N763" t="str">
            <v>есть</v>
          </cell>
          <cell r="O763">
            <v>3</v>
          </cell>
          <cell r="P763">
            <v>0.75</v>
          </cell>
          <cell r="Q763" t="str">
            <v>металл</v>
          </cell>
          <cell r="U763" t="str">
            <v>-</v>
          </cell>
          <cell r="V763" t="str">
            <v>-</v>
          </cell>
          <cell r="W763" t="str">
            <v>-</v>
          </cell>
          <cell r="AA763" t="str">
            <v>-</v>
          </cell>
          <cell r="AB763" t="str">
            <v>-</v>
          </cell>
          <cell r="AC763" t="str">
            <v>-</v>
          </cell>
          <cell r="AD763" t="str">
            <v>-</v>
          </cell>
          <cell r="AH763" t="str">
            <v>ЮЛ - АО «Ханты-Мансийская государственная медицинская академия»</v>
          </cell>
          <cell r="AL763" t="str">
            <v>АО «Ханты-Мансийская государственная медицинская академия»</v>
          </cell>
        </row>
        <row r="764">
          <cell r="B764">
            <v>708</v>
          </cell>
          <cell r="C764" t="str">
            <v>ранее существовавшая до 01.01.2019</v>
          </cell>
          <cell r="D764">
            <v>44900</v>
          </cell>
          <cell r="E764" t="str">
            <v>Мира 93а</v>
          </cell>
          <cell r="F764" t="str">
            <v>в рамках проведения инвентаризации 2022 года
не установлен</v>
          </cell>
          <cell r="G764" t="str">
            <v>61.009615</v>
          </cell>
          <cell r="H764" t="str">
            <v>69.049248</v>
          </cell>
          <cell r="I764" t="str">
            <v>в рамках инвентаризации 2022 года
не определена</v>
          </cell>
          <cell r="J764" t="str">
            <v>открытый</v>
          </cell>
          <cell r="K764" t="str">
            <v>бетонная плита</v>
          </cell>
          <cell r="L764">
            <v>10</v>
          </cell>
          <cell r="M764" t="str">
            <v>отсутствует</v>
          </cell>
          <cell r="N764" t="str">
            <v>есть</v>
          </cell>
          <cell r="O764">
            <v>3</v>
          </cell>
          <cell r="P764">
            <v>1.1000000000000001</v>
          </cell>
          <cell r="Q764" t="str">
            <v>пластик</v>
          </cell>
          <cell r="U764" t="str">
            <v>-</v>
          </cell>
          <cell r="V764" t="str">
            <v>-</v>
          </cell>
          <cell r="W764" t="str">
            <v>-</v>
          </cell>
          <cell r="AA764" t="str">
            <v>-</v>
          </cell>
          <cell r="AB764" t="str">
            <v>-</v>
          </cell>
          <cell r="AC764" t="str">
            <v>-</v>
          </cell>
          <cell r="AD764" t="str">
            <v>-</v>
          </cell>
          <cell r="AH764" t="str">
            <v xml:space="preserve">СП МКД </v>
          </cell>
          <cell r="AL764" t="str">
            <v>МКД ул.Мира, 93А</v>
          </cell>
        </row>
        <row r="765">
          <cell r="B765">
            <v>709</v>
          </cell>
          <cell r="C765" t="str">
            <v>ранее существовавшая до 01.01.2019</v>
          </cell>
          <cell r="D765">
            <v>44900</v>
          </cell>
          <cell r="E765" t="str">
            <v xml:space="preserve"> Анны Коньковой 6</v>
          </cell>
          <cell r="F765" t="str">
            <v>в рамках проведения инвентаризации 2022 года
не установлен</v>
          </cell>
          <cell r="G765" t="str">
            <v>60.968272</v>
          </cell>
          <cell r="H765" t="str">
            <v>69.023582</v>
          </cell>
          <cell r="I765" t="str">
            <v>в рамках инвентаризации 2022 года
не определена</v>
          </cell>
          <cell r="J765" t="str">
            <v>открытый</v>
          </cell>
          <cell r="K765" t="str">
            <v>асфальт</v>
          </cell>
          <cell r="L765">
            <v>12</v>
          </cell>
          <cell r="M765" t="str">
            <v>отсутствует</v>
          </cell>
          <cell r="N765" t="str">
            <v>есть</v>
          </cell>
          <cell r="O765">
            <v>4</v>
          </cell>
          <cell r="P765">
            <v>1.1000000000000001</v>
          </cell>
          <cell r="Q765" t="str">
            <v>пластик</v>
          </cell>
          <cell r="U765" t="str">
            <v>-</v>
          </cell>
          <cell r="V765" t="str">
            <v>-</v>
          </cell>
          <cell r="W765" t="str">
            <v>-</v>
          </cell>
          <cell r="AA765" t="str">
            <v>-</v>
          </cell>
          <cell r="AB765" t="str">
            <v>-</v>
          </cell>
          <cell r="AC765" t="str">
            <v>-</v>
          </cell>
          <cell r="AD765" t="str">
            <v>-</v>
          </cell>
          <cell r="AH765" t="str">
            <v>СП МКД</v>
          </cell>
          <cell r="AL765" t="str">
            <v>МКД  ул. Анны Коньковой, 6</v>
          </cell>
        </row>
        <row r="766">
          <cell r="B766">
            <v>710</v>
          </cell>
          <cell r="C766" t="str">
            <v>ранее существовавшая до 01.01.2019</v>
          </cell>
          <cell r="D766">
            <v>44900</v>
          </cell>
          <cell r="E766" t="str">
            <v xml:space="preserve"> Анны Коньковой 10</v>
          </cell>
          <cell r="F766" t="str">
            <v>в рамках проведения инвентаризации 2022 года
не установлен</v>
          </cell>
          <cell r="G766" t="str">
            <v>60.969303</v>
          </cell>
          <cell r="H766" t="str">
            <v>69.020662</v>
          </cell>
          <cell r="I766" t="str">
            <v>в рамках инвентаризации 2022 года
не определена</v>
          </cell>
          <cell r="J766" t="str">
            <v>открытый</v>
          </cell>
          <cell r="K766" t="str">
            <v>бетонная плита</v>
          </cell>
          <cell r="L766">
            <v>11</v>
          </cell>
          <cell r="M766" t="str">
            <v>есть</v>
          </cell>
          <cell r="N766" t="str">
            <v>есть</v>
          </cell>
          <cell r="O766">
            <v>4</v>
          </cell>
          <cell r="P766">
            <v>1.1000000000000001</v>
          </cell>
          <cell r="Q766" t="str">
            <v>пластик</v>
          </cell>
          <cell r="U766" t="str">
            <v>-</v>
          </cell>
          <cell r="V766" t="str">
            <v>-</v>
          </cell>
          <cell r="W766" t="str">
            <v>-</v>
          </cell>
          <cell r="AA766" t="str">
            <v>-</v>
          </cell>
          <cell r="AB766" t="str">
            <v>-</v>
          </cell>
          <cell r="AC766" t="str">
            <v>-</v>
          </cell>
          <cell r="AD766" t="str">
            <v>-</v>
          </cell>
          <cell r="AH766" t="str">
            <v>СП МКД</v>
          </cell>
          <cell r="AL766" t="str">
            <v>МКД  ул. Анны Коньковой,10</v>
          </cell>
        </row>
        <row r="767">
          <cell r="B767">
            <v>711</v>
          </cell>
          <cell r="C767" t="str">
            <v>ранее существовавшая до 01.01.2019</v>
          </cell>
          <cell r="D767">
            <v>44900</v>
          </cell>
          <cell r="E767" t="str">
            <v xml:space="preserve"> Анны Коньковой 2</v>
          </cell>
          <cell r="F767" t="str">
            <v>в рамках проведения инвентаризации 2022 года
не установлен</v>
          </cell>
          <cell r="G767" t="str">
            <v>60.967473</v>
          </cell>
          <cell r="H767" t="str">
            <v>69.026708</v>
          </cell>
          <cell r="I767" t="str">
            <v>в рамках инвентаризации 2022 года
не определена</v>
          </cell>
          <cell r="J767" t="str">
            <v>открытый</v>
          </cell>
          <cell r="K767" t="str">
            <v>асфальт</v>
          </cell>
          <cell r="L767">
            <v>10</v>
          </cell>
          <cell r="M767" t="str">
            <v>отсутствует</v>
          </cell>
          <cell r="N767" t="str">
            <v>есть</v>
          </cell>
          <cell r="O767">
            <v>5</v>
          </cell>
          <cell r="P767">
            <v>1.1000000000000001</v>
          </cell>
          <cell r="Q767" t="str">
            <v>пластик</v>
          </cell>
          <cell r="U767" t="str">
            <v>-</v>
          </cell>
          <cell r="V767" t="str">
            <v>-</v>
          </cell>
          <cell r="W767" t="str">
            <v>-</v>
          </cell>
          <cell r="AA767" t="str">
            <v>-</v>
          </cell>
          <cell r="AB767" t="str">
            <v>-</v>
          </cell>
          <cell r="AC767" t="str">
            <v>-</v>
          </cell>
          <cell r="AD767" t="str">
            <v>-</v>
          </cell>
          <cell r="AH767" t="str">
            <v>СП МКД</v>
          </cell>
          <cell r="AL767" t="str">
            <v>МКД ул. Анны Коньковой,2</v>
          </cell>
        </row>
        <row r="768">
          <cell r="B768">
            <v>712</v>
          </cell>
          <cell r="C768" t="str">
            <v>ранее существовавшая до 01.01.2019</v>
          </cell>
          <cell r="D768">
            <v>44900</v>
          </cell>
          <cell r="E768" t="str">
            <v xml:space="preserve"> Ленина 40</v>
          </cell>
          <cell r="F768" t="str">
            <v>в рамках проведения инвентаризации 2022 года
не установлен</v>
          </cell>
          <cell r="G768" t="str">
            <v>61.005537</v>
          </cell>
          <cell r="H768" t="str">
            <v>69.019070</v>
          </cell>
          <cell r="I768" t="str">
            <v>в рамках инвентаризации 2022 года
не определена</v>
          </cell>
          <cell r="J768" t="str">
            <v>открытый</v>
          </cell>
          <cell r="K768" t="str">
            <v>асфальт</v>
          </cell>
          <cell r="L768">
            <v>15</v>
          </cell>
          <cell r="M768" t="str">
            <v>отсутствует</v>
          </cell>
          <cell r="N768" t="str">
            <v>есть</v>
          </cell>
          <cell r="O768">
            <v>4</v>
          </cell>
          <cell r="P768">
            <v>1.1000000000000001</v>
          </cell>
          <cell r="Q768" t="str">
            <v>пластик</v>
          </cell>
          <cell r="U768" t="str">
            <v>-</v>
          </cell>
          <cell r="V768" t="str">
            <v>-</v>
          </cell>
          <cell r="W768" t="str">
            <v>-</v>
          </cell>
          <cell r="AA768" t="str">
            <v>бумажные отходы</v>
          </cell>
          <cell r="AB768">
            <v>1</v>
          </cell>
          <cell r="AC768">
            <v>0.75</v>
          </cell>
          <cell r="AD768" t="str">
            <v>контейнер ООО "Экобаланс"</v>
          </cell>
          <cell r="AH768" t="str">
            <v xml:space="preserve">СП МКД </v>
          </cell>
          <cell r="AL768" t="str">
            <v>МКД  ул. Ленина, 40</v>
          </cell>
        </row>
        <row r="769">
          <cell r="B769">
            <v>713</v>
          </cell>
          <cell r="C769" t="str">
            <v>ранее существовавшая до 01.01.2019</v>
          </cell>
          <cell r="D769">
            <v>44900</v>
          </cell>
          <cell r="E769" t="str">
            <v>Югорская 15/2</v>
          </cell>
          <cell r="F769" t="str">
            <v>в рамках проведения инвентаризации 2022 года
не установлен</v>
          </cell>
          <cell r="G769" t="str">
            <v>60.990393</v>
          </cell>
          <cell r="H769" t="str">
            <v xml:space="preserve"> 69.044216</v>
          </cell>
          <cell r="I769" t="str">
            <v>в рамках инвентаризации 2022 года
не определена</v>
          </cell>
          <cell r="J769" t="str">
            <v>открытый</v>
          </cell>
          <cell r="K769" t="str">
            <v>асфальт</v>
          </cell>
          <cell r="L769">
            <v>10</v>
          </cell>
          <cell r="M769" t="str">
            <v>отсутствует</v>
          </cell>
          <cell r="N769" t="str">
            <v>есть</v>
          </cell>
          <cell r="O769">
            <v>3</v>
          </cell>
          <cell r="P769">
            <v>1.1000000000000001</v>
          </cell>
          <cell r="Q769" t="str">
            <v>пластик</v>
          </cell>
          <cell r="U769" t="str">
            <v>-</v>
          </cell>
          <cell r="V769" t="str">
            <v>-</v>
          </cell>
          <cell r="W769" t="str">
            <v>-</v>
          </cell>
          <cell r="AA769" t="str">
            <v>бумажные отходы</v>
          </cell>
          <cell r="AB769">
            <v>1</v>
          </cell>
          <cell r="AC769">
            <v>0.75</v>
          </cell>
          <cell r="AD769" t="str">
            <v>контейнер ООО "Экобаланс"</v>
          </cell>
          <cell r="AH769" t="str">
            <v xml:space="preserve">СП МКД </v>
          </cell>
          <cell r="AL769" t="str">
            <v>МКД ул. Югорская, 15/2</v>
          </cell>
        </row>
        <row r="770">
          <cell r="B770">
            <v>713</v>
          </cell>
          <cell r="C770"/>
          <cell r="D770">
            <v>44900</v>
          </cell>
          <cell r="E770"/>
          <cell r="F770" t="str">
            <v>в рамках проведения инвентаризации 2022 года
не установлен</v>
          </cell>
          <cell r="G770"/>
          <cell r="H770"/>
          <cell r="I770" t="str">
            <v>в рамках инвентаризации 2022 года
не определена</v>
          </cell>
          <cell r="J770"/>
          <cell r="K770"/>
          <cell r="L770"/>
          <cell r="M770"/>
          <cell r="N770"/>
          <cell r="O770">
            <v>2</v>
          </cell>
          <cell r="P770">
            <v>1</v>
          </cell>
          <cell r="Q770" t="str">
            <v>пластик</v>
          </cell>
          <cell r="U770"/>
          <cell r="V770"/>
          <cell r="W770"/>
          <cell r="AA770" t="str">
            <v>пластик</v>
          </cell>
          <cell r="AB770">
            <v>1</v>
          </cell>
          <cell r="AC770">
            <v>1</v>
          </cell>
          <cell r="AD770" t="str">
            <v>металлическая сетка АО "РЭС-Сервис"</v>
          </cell>
          <cell r="AH770"/>
          <cell r="AL770"/>
        </row>
        <row r="771">
          <cell r="B771">
            <v>714</v>
          </cell>
          <cell r="C771" t="str">
            <v>ранее существовавшая до 01.01.2019</v>
          </cell>
          <cell r="D771">
            <v>44900</v>
          </cell>
          <cell r="E771" t="str">
            <v>Югорская 9</v>
          </cell>
          <cell r="F771" t="str">
            <v>в рамках проведения инвентаризации 2022 года
не установлен</v>
          </cell>
          <cell r="G771" t="str">
            <v>60.989049</v>
          </cell>
          <cell r="H771" t="str">
            <v>69.043019</v>
          </cell>
          <cell r="I771" t="str">
            <v>в рамках инвентаризации 2022 года
не определена</v>
          </cell>
          <cell r="J771" t="str">
            <v>открытый</v>
          </cell>
          <cell r="K771" t="str">
            <v>асфальт</v>
          </cell>
          <cell r="L771">
            <v>12</v>
          </cell>
          <cell r="M771" t="str">
            <v>есть</v>
          </cell>
          <cell r="N771" t="str">
            <v>есть</v>
          </cell>
          <cell r="O771">
            <v>4</v>
          </cell>
          <cell r="P771">
            <v>1.1000000000000001</v>
          </cell>
          <cell r="Q771" t="str">
            <v>пластик</v>
          </cell>
          <cell r="U771" t="str">
            <v>-</v>
          </cell>
          <cell r="V771" t="str">
            <v>-</v>
          </cell>
          <cell r="W771" t="str">
            <v>-</v>
          </cell>
          <cell r="AA771" t="str">
            <v>пластик</v>
          </cell>
          <cell r="AB771">
            <v>1</v>
          </cell>
          <cell r="AC771">
            <v>1</v>
          </cell>
          <cell r="AD771" t="str">
            <v>металлическая сетка АО "РЭС-Сервис"</v>
          </cell>
          <cell r="AH771" t="str">
            <v>СП МКД</v>
          </cell>
          <cell r="AL771" t="str">
            <v>МКД  ул. Югорская, 9, ООО "МедиаТелеКом"</v>
          </cell>
        </row>
        <row r="772">
          <cell r="B772">
            <v>714</v>
          </cell>
          <cell r="C772"/>
          <cell r="D772">
            <v>44900</v>
          </cell>
          <cell r="E772"/>
          <cell r="F772" t="str">
            <v>в рамках проведения инвентаризации 2022 года
не установлен</v>
          </cell>
          <cell r="G772"/>
          <cell r="H772"/>
          <cell r="I772" t="str">
            <v>в рамках инвентаризации 2022 года
не определена</v>
          </cell>
          <cell r="J772"/>
          <cell r="K772"/>
          <cell r="L772"/>
          <cell r="M772"/>
          <cell r="N772"/>
          <cell r="O772"/>
          <cell r="P772"/>
          <cell r="Q772"/>
          <cell r="U772"/>
          <cell r="V772"/>
          <cell r="W772"/>
          <cell r="AA772" t="str">
            <v>бумажные отходы</v>
          </cell>
          <cell r="AB772">
            <v>1</v>
          </cell>
          <cell r="AC772">
            <v>0.75</v>
          </cell>
          <cell r="AD772" t="str">
            <v>контейнер ООО "Экобаланс"</v>
          </cell>
          <cell r="AH772"/>
          <cell r="AL772"/>
        </row>
        <row r="773">
          <cell r="B773">
            <v>715</v>
          </cell>
          <cell r="C773" t="str">
            <v>ранее существовавшая до 01.01.2019</v>
          </cell>
          <cell r="D773">
            <v>44900</v>
          </cell>
          <cell r="E773" t="str">
            <v>Югорская 14/6</v>
          </cell>
          <cell r="F773" t="str">
            <v>в рамках проведения инвентаризации 2022 года
не установлен</v>
          </cell>
          <cell r="G773" t="str">
            <v>60.990082</v>
          </cell>
          <cell r="H773" t="str">
            <v>69.048946</v>
          </cell>
          <cell r="I773" t="str">
            <v>в рамках инвентаризации 2022 года
не определена</v>
          </cell>
          <cell r="J773" t="str">
            <v>открытый</v>
          </cell>
          <cell r="K773" t="str">
            <v>асфальт</v>
          </cell>
          <cell r="L773">
            <v>12</v>
          </cell>
          <cell r="M773" t="str">
            <v>отсутствует</v>
          </cell>
          <cell r="N773" t="str">
            <v>есть</v>
          </cell>
          <cell r="O773">
            <v>2</v>
          </cell>
          <cell r="P773">
            <v>1.1000000000000001</v>
          </cell>
          <cell r="Q773" t="str">
            <v>пластик</v>
          </cell>
          <cell r="U773" t="str">
            <v>-</v>
          </cell>
          <cell r="V773" t="str">
            <v>-</v>
          </cell>
          <cell r="W773" t="str">
            <v>-</v>
          </cell>
          <cell r="AA773" t="str">
            <v>пластик</v>
          </cell>
          <cell r="AB773">
            <v>1</v>
          </cell>
          <cell r="AC773">
            <v>1</v>
          </cell>
          <cell r="AD773" t="str">
            <v>металлическая сетка АО "РЭС-Сервис"</v>
          </cell>
          <cell r="AH773" t="str">
            <v xml:space="preserve">СП МКД </v>
          </cell>
          <cell r="AL773" t="str">
            <v>МКД  ул. Югорская, 14/6</v>
          </cell>
        </row>
        <row r="774">
          <cell r="B774">
            <v>715</v>
          </cell>
          <cell r="C774"/>
          <cell r="D774">
            <v>44900</v>
          </cell>
          <cell r="E774"/>
          <cell r="F774" t="str">
            <v>в рамках проведения инвентаризации 2022 года
не установлен</v>
          </cell>
          <cell r="G774"/>
          <cell r="H774"/>
          <cell r="I774" t="str">
            <v>в рамках инвентаризации 2022 года
не определена</v>
          </cell>
          <cell r="J774"/>
          <cell r="K774"/>
          <cell r="L774"/>
          <cell r="M774"/>
          <cell r="N774"/>
          <cell r="O774"/>
          <cell r="P774"/>
          <cell r="Q774"/>
          <cell r="U774"/>
          <cell r="V774"/>
          <cell r="W774"/>
          <cell r="AA774" t="str">
            <v>бумажные отходы</v>
          </cell>
          <cell r="AB774">
            <v>1</v>
          </cell>
          <cell r="AC774">
            <v>0.75</v>
          </cell>
          <cell r="AD774" t="str">
            <v>контейнер ООО "Экобаланс"</v>
          </cell>
          <cell r="AH774"/>
          <cell r="AL774"/>
        </row>
        <row r="775">
          <cell r="B775">
            <v>716</v>
          </cell>
          <cell r="C775" t="str">
            <v>ранее существовавшая до 01.01.2019</v>
          </cell>
          <cell r="D775">
            <v>44900</v>
          </cell>
          <cell r="E775" t="str">
            <v>Красногвардейская 40</v>
          </cell>
          <cell r="F775" t="str">
            <v>в рамках проведения инвентаризации 2022 года
не установлен</v>
          </cell>
          <cell r="G775" t="str">
            <v xml:space="preserve">60.984852 </v>
          </cell>
          <cell r="H775" t="str">
            <v>69.056048</v>
          </cell>
          <cell r="I775" t="str">
            <v>в рамках инвентаризации 2022 года
не определена</v>
          </cell>
          <cell r="J775" t="str">
            <v>открытый</v>
          </cell>
          <cell r="K775" t="str">
            <v>асфальт</v>
          </cell>
          <cell r="L775">
            <v>10</v>
          </cell>
          <cell r="M775" t="str">
            <v>отсутствует</v>
          </cell>
          <cell r="N775" t="str">
            <v>есть</v>
          </cell>
          <cell r="O775">
            <v>2</v>
          </cell>
          <cell r="P775">
            <v>0.66</v>
          </cell>
          <cell r="Q775" t="str">
            <v>пластик</v>
          </cell>
          <cell r="U775" t="str">
            <v>-</v>
          </cell>
          <cell r="V775" t="str">
            <v>-</v>
          </cell>
          <cell r="W775" t="str">
            <v>-</v>
          </cell>
          <cell r="AA775" t="str">
            <v>пластик</v>
          </cell>
          <cell r="AB775">
            <v>1</v>
          </cell>
          <cell r="AC775">
            <v>1</v>
          </cell>
          <cell r="AD775" t="str">
            <v>металлическая сетка АО "РЭС-Сервис"</v>
          </cell>
          <cell r="AH775" t="str">
            <v>СП МКД</v>
          </cell>
          <cell r="AL775" t="str">
            <v>МКД ул. Красногвардейская, 40</v>
          </cell>
        </row>
        <row r="776">
          <cell r="B776">
            <v>716</v>
          </cell>
          <cell r="C776"/>
          <cell r="D776">
            <v>44900</v>
          </cell>
          <cell r="E776"/>
          <cell r="F776" t="str">
            <v>в рамках проведения инвентаризации 2022 года
не установлен</v>
          </cell>
          <cell r="G776"/>
          <cell r="H776"/>
          <cell r="I776" t="str">
            <v>в рамках инвентаризации 2022 года
не определена</v>
          </cell>
          <cell r="J776"/>
          <cell r="K776"/>
          <cell r="L776"/>
          <cell r="M776"/>
          <cell r="N776"/>
          <cell r="O776"/>
          <cell r="P776"/>
          <cell r="Q776"/>
          <cell r="U776"/>
          <cell r="V776"/>
          <cell r="W776"/>
          <cell r="AA776" t="str">
            <v>бумажные отходы</v>
          </cell>
          <cell r="AB776">
            <v>1</v>
          </cell>
          <cell r="AC776">
            <v>0.75</v>
          </cell>
          <cell r="AD776" t="str">
            <v>контейнер ООО "Экобаланс"</v>
          </cell>
          <cell r="AH776"/>
          <cell r="AL776"/>
        </row>
        <row r="777">
          <cell r="B777">
            <v>717</v>
          </cell>
          <cell r="C777" t="str">
            <v>ранее существовавшая до 01.01.2019</v>
          </cell>
          <cell r="D777">
            <v>44900</v>
          </cell>
          <cell r="E777" t="str">
            <v xml:space="preserve"> Осенняя 1,3,5</v>
          </cell>
          <cell r="F777" t="str">
            <v>в рамках проведения инвентаризации 2022 года
не установлен</v>
          </cell>
          <cell r="G777" t="str">
            <v>61.028898</v>
          </cell>
          <cell r="H777" t="str">
            <v>69.040756</v>
          </cell>
          <cell r="I777" t="str">
            <v>в рамках инвентаризации 2022 года
не определена</v>
          </cell>
          <cell r="J777" t="str">
            <v>открытый</v>
          </cell>
          <cell r="K777" t="str">
            <v>асфальт</v>
          </cell>
          <cell r="L777">
            <v>10</v>
          </cell>
          <cell r="M777" t="str">
            <v>отсутствует</v>
          </cell>
          <cell r="N777" t="str">
            <v>отсутствует</v>
          </cell>
          <cell r="O777">
            <v>3</v>
          </cell>
          <cell r="P777">
            <v>1.1000000000000001</v>
          </cell>
          <cell r="Q777" t="str">
            <v>пластик</v>
          </cell>
          <cell r="U777" t="str">
            <v>-</v>
          </cell>
          <cell r="V777" t="str">
            <v>-</v>
          </cell>
          <cell r="W777" t="str">
            <v>-</v>
          </cell>
          <cell r="AA777" t="str">
            <v>бумажные отходы</v>
          </cell>
          <cell r="AB777">
            <v>1</v>
          </cell>
          <cell r="AC777">
            <v>0.75</v>
          </cell>
          <cell r="AD777" t="str">
            <v>контейнер ООО "Экобаланс"</v>
          </cell>
          <cell r="AH777" t="str">
            <v>СП МКД</v>
          </cell>
          <cell r="AL777" t="str">
            <v>МКД  ул. Осенняя 1,2,3 5</v>
          </cell>
        </row>
        <row r="778">
          <cell r="B778">
            <v>718</v>
          </cell>
          <cell r="C778" t="str">
            <v>ранее существовавшая до 01.01.2019</v>
          </cell>
          <cell r="D778">
            <v>44900</v>
          </cell>
          <cell r="E778" t="str">
            <v xml:space="preserve"> Югорская 14, 14/3, 14/4</v>
          </cell>
          <cell r="F778" t="str">
            <v>в рамках проведения инвентаризации 2022 года
не установлен</v>
          </cell>
          <cell r="G778" t="str">
            <v>60.989012</v>
          </cell>
          <cell r="H778" t="str">
            <v>69.048094</v>
          </cell>
          <cell r="I778" t="str">
            <v>в рамках инвентаризации 2022 года
не определена</v>
          </cell>
          <cell r="J778" t="str">
            <v>открытый</v>
          </cell>
          <cell r="K778" t="str">
            <v>асфальт</v>
          </cell>
          <cell r="L778">
            <v>8</v>
          </cell>
          <cell r="M778" t="str">
            <v>отсутствует</v>
          </cell>
          <cell r="N778" t="str">
            <v>есть</v>
          </cell>
          <cell r="O778">
            <v>3</v>
          </cell>
          <cell r="P778">
            <v>1.1000000000000001</v>
          </cell>
          <cell r="Q778" t="str">
            <v>пластик</v>
          </cell>
          <cell r="U778" t="str">
            <v>-</v>
          </cell>
          <cell r="V778" t="str">
            <v>-</v>
          </cell>
          <cell r="W778" t="str">
            <v>-</v>
          </cell>
          <cell r="AA778" t="str">
            <v>пластик</v>
          </cell>
          <cell r="AB778">
            <v>1</v>
          </cell>
          <cell r="AC778">
            <v>1</v>
          </cell>
          <cell r="AD778" t="str">
            <v>металлическая сетка АО "РЭС-Сервис"</v>
          </cell>
          <cell r="AH778" t="str">
            <v xml:space="preserve">СП МКД </v>
          </cell>
          <cell r="AL778" t="str">
            <v>МКД ул. Югорская, 14, 14/3, 14/4</v>
          </cell>
        </row>
        <row r="779">
          <cell r="B779">
            <v>718</v>
          </cell>
          <cell r="C779"/>
          <cell r="D779">
            <v>44900</v>
          </cell>
          <cell r="E779"/>
          <cell r="F779" t="str">
            <v>в рамках проведения инвентаризации 2022 года
не установлен</v>
          </cell>
          <cell r="G779"/>
          <cell r="H779"/>
          <cell r="I779" t="str">
            <v>в рамках инвентаризации 2022 года
не определена</v>
          </cell>
          <cell r="J779"/>
          <cell r="K779"/>
          <cell r="L779"/>
          <cell r="M779"/>
          <cell r="N779"/>
          <cell r="O779"/>
          <cell r="P779"/>
          <cell r="Q779"/>
          <cell r="U779"/>
          <cell r="V779"/>
          <cell r="W779"/>
          <cell r="AA779" t="str">
            <v>бумажные отходы</v>
          </cell>
          <cell r="AB779">
            <v>1</v>
          </cell>
          <cell r="AC779">
            <v>0.75</v>
          </cell>
          <cell r="AD779" t="str">
            <v>контейнер ООО "Экобаланс"</v>
          </cell>
          <cell r="AH779"/>
          <cell r="AL779"/>
        </row>
        <row r="780">
          <cell r="B780">
            <v>719</v>
          </cell>
          <cell r="C780">
            <v>43790</v>
          </cell>
          <cell r="D780">
            <v>44900</v>
          </cell>
          <cell r="E780" t="str">
            <v>Ленина 50/50А, Комсомольская 59, Дзержинского,15</v>
          </cell>
          <cell r="F780" t="str">
            <v>в рамках проведения инвентаризации 2022 года
не установлен</v>
          </cell>
          <cell r="G780" t="str">
            <v>61.007122</v>
          </cell>
          <cell r="H780" t="str">
            <v>69.022320</v>
          </cell>
          <cell r="I780" t="str">
            <v>в рамках инвентаризации 2022 года
не определена</v>
          </cell>
          <cell r="J780" t="str">
            <v>открытый</v>
          </cell>
          <cell r="K780" t="str">
            <v>бетонная плита</v>
          </cell>
          <cell r="L780">
            <v>16</v>
          </cell>
          <cell r="M780" t="str">
            <v>отсутствует</v>
          </cell>
          <cell r="N780" t="str">
            <v>есть</v>
          </cell>
          <cell r="O780">
            <v>6</v>
          </cell>
          <cell r="P780">
            <v>1.1000000000000001</v>
          </cell>
          <cell r="Q780" t="str">
            <v>пластик</v>
          </cell>
          <cell r="U780" t="str">
            <v>-</v>
          </cell>
          <cell r="V780" t="str">
            <v>-</v>
          </cell>
          <cell r="W780" t="str">
            <v>-</v>
          </cell>
          <cell r="AA780" t="str">
            <v>-</v>
          </cell>
          <cell r="AB780" t="str">
            <v>-</v>
          </cell>
          <cell r="AC780" t="str">
            <v>-</v>
          </cell>
          <cell r="AD780" t="str">
            <v>-</v>
          </cell>
          <cell r="AH780" t="str">
            <v>ЮЛ - БУ ХМАО-Югры "ДЭСЗ"</v>
          </cell>
          <cell r="AL780" t="str">
            <v>АО ХМАО-Югры"ДЭСЗ"</v>
          </cell>
        </row>
        <row r="781">
          <cell r="B781">
            <v>720</v>
          </cell>
          <cell r="C781" t="str">
            <v>ранее существовавшая до 01.01.2019</v>
          </cell>
          <cell r="D781">
            <v>44900</v>
          </cell>
          <cell r="E781" t="str">
            <v>Мира 76, 78 - Ленина, 109</v>
          </cell>
          <cell r="F781" t="str">
            <v>в рамках проведения инвентаризации 2022 года
не установлен</v>
          </cell>
          <cell r="G781" t="str">
            <v>61.008739</v>
          </cell>
          <cell r="H781" t="str">
            <v>69.045350</v>
          </cell>
          <cell r="I781" t="str">
            <v>в рамках инвентаризации 2022 года
не определена</v>
          </cell>
          <cell r="J781" t="str">
            <v>открытый</v>
          </cell>
          <cell r="K781" t="str">
            <v>асфальт</v>
          </cell>
          <cell r="L781">
            <v>12</v>
          </cell>
          <cell r="M781" t="str">
            <v>отсутствует</v>
          </cell>
          <cell r="N781" t="str">
            <v>есть</v>
          </cell>
          <cell r="O781">
            <v>3</v>
          </cell>
          <cell r="P781">
            <v>1.1000000000000001</v>
          </cell>
          <cell r="Q781" t="str">
            <v>пластик</v>
          </cell>
          <cell r="U781" t="str">
            <v>-</v>
          </cell>
          <cell r="V781" t="str">
            <v>-</v>
          </cell>
          <cell r="W781" t="str">
            <v>-</v>
          </cell>
          <cell r="AA781" t="str">
            <v>-</v>
          </cell>
          <cell r="AB781" t="str">
            <v>-</v>
          </cell>
          <cell r="AC781" t="str">
            <v>-</v>
          </cell>
          <cell r="AD781" t="str">
            <v>-</v>
          </cell>
          <cell r="AH781" t="str">
            <v xml:space="preserve">СП МКД </v>
          </cell>
          <cell r="AL781" t="str">
            <v xml:space="preserve"> МКД ул. Мира, 76, 78 - Ленина, 109</v>
          </cell>
        </row>
        <row r="782">
          <cell r="B782">
            <v>721</v>
          </cell>
          <cell r="C782" t="str">
            <v>ранее существовавшая до 01.01.2019</v>
          </cell>
          <cell r="D782">
            <v>44900</v>
          </cell>
          <cell r="E782" t="str">
            <v xml:space="preserve"> Энгельса 26</v>
          </cell>
          <cell r="F782" t="str">
            <v>в рамках проведения инвентаризации 2022 года
не установлен</v>
          </cell>
          <cell r="G782" t="str">
            <v xml:space="preserve">61.004873 </v>
          </cell>
          <cell r="H782" t="str">
            <v>69.009491</v>
          </cell>
          <cell r="I782" t="str">
            <v>в рамках инвентаризации 2022 года
не определена</v>
          </cell>
          <cell r="J782" t="str">
            <v>открытый</v>
          </cell>
          <cell r="K782" t="str">
            <v>бетонная плита</v>
          </cell>
          <cell r="L782">
            <v>12</v>
          </cell>
          <cell r="M782" t="str">
            <v>есть</v>
          </cell>
          <cell r="N782" t="str">
            <v>есть</v>
          </cell>
          <cell r="O782">
            <v>2</v>
          </cell>
          <cell r="P782">
            <v>1.1000000000000001</v>
          </cell>
          <cell r="Q782" t="str">
            <v>пластик</v>
          </cell>
          <cell r="U782" t="str">
            <v>-</v>
          </cell>
          <cell r="V782" t="str">
            <v>-</v>
          </cell>
          <cell r="W782" t="str">
            <v>-</v>
          </cell>
          <cell r="AA782" t="str">
            <v>пластик</v>
          </cell>
          <cell r="AB782">
            <v>1</v>
          </cell>
          <cell r="AC782">
            <v>1</v>
          </cell>
          <cell r="AD782" t="str">
            <v>металлическая сетка АО "РЭС-Сервис"</v>
          </cell>
          <cell r="AH782" t="str">
            <v>СП МКД</v>
          </cell>
          <cell r="AL782" t="str">
            <v>МКД  ул. Энгельса, 26</v>
          </cell>
        </row>
        <row r="783">
          <cell r="B783">
            <v>721</v>
          </cell>
          <cell r="C783"/>
          <cell r="D783">
            <v>44900</v>
          </cell>
          <cell r="E783"/>
          <cell r="F783" t="str">
            <v>в рамках проведения инвентаризации 2022 года
не установлен</v>
          </cell>
          <cell r="G783"/>
          <cell r="H783"/>
          <cell r="I783" t="str">
            <v>в рамках инвентаризации 2022 года
не определена</v>
          </cell>
          <cell r="J783"/>
          <cell r="K783"/>
          <cell r="L783"/>
          <cell r="M783"/>
          <cell r="N783"/>
          <cell r="O783"/>
          <cell r="P783"/>
          <cell r="Q783"/>
          <cell r="U783"/>
          <cell r="V783"/>
          <cell r="W783"/>
          <cell r="AA783" t="str">
            <v>бумажные отходы</v>
          </cell>
          <cell r="AB783">
            <v>1</v>
          </cell>
          <cell r="AC783">
            <v>0.75</v>
          </cell>
          <cell r="AD783" t="str">
            <v>контейнер ООО "Экобаланс"</v>
          </cell>
          <cell r="AH783"/>
          <cell r="AL783"/>
        </row>
        <row r="784">
          <cell r="B784">
            <v>722</v>
          </cell>
          <cell r="C784" t="str">
            <v>ранее существовавшая до 01.01.2019</v>
          </cell>
          <cell r="D784">
            <v>44900</v>
          </cell>
          <cell r="E784" t="str">
            <v xml:space="preserve"> Энгельса 28</v>
          </cell>
          <cell r="F784" t="str">
            <v>в рамках проведения инвентаризации 2022 года
не установлен</v>
          </cell>
          <cell r="G784" t="str">
            <v xml:space="preserve">61.005075 </v>
          </cell>
          <cell r="H784" t="str">
            <v>69.008556</v>
          </cell>
          <cell r="I784" t="str">
            <v>в рамках инвентаризации 2022 года
не определена</v>
          </cell>
          <cell r="J784" t="str">
            <v>открытый</v>
          </cell>
          <cell r="K784" t="str">
            <v>плитка</v>
          </cell>
          <cell r="L784">
            <v>12</v>
          </cell>
          <cell r="M784" t="str">
            <v>есть</v>
          </cell>
          <cell r="N784" t="str">
            <v>есть</v>
          </cell>
          <cell r="O784">
            <v>3</v>
          </cell>
          <cell r="P784">
            <v>1.1000000000000001</v>
          </cell>
          <cell r="Q784" t="str">
            <v>пластик</v>
          </cell>
          <cell r="U784">
            <v>1</v>
          </cell>
          <cell r="V784">
            <v>4</v>
          </cell>
          <cell r="W784" t="str">
            <v>отсек</v>
          </cell>
          <cell r="AA784" t="str">
            <v>-</v>
          </cell>
          <cell r="AB784" t="str">
            <v>-</v>
          </cell>
          <cell r="AC784" t="str">
            <v>-</v>
          </cell>
          <cell r="AD784" t="str">
            <v>-</v>
          </cell>
          <cell r="AH784" t="str">
            <v>СП МКД</v>
          </cell>
          <cell r="AL784" t="str">
            <v>МКД ул. Энгельса, 28, ИП Варламова Р.В.</v>
          </cell>
        </row>
        <row r="785">
          <cell r="B785">
            <v>723</v>
          </cell>
          <cell r="C785"/>
          <cell r="D785">
            <v>44900</v>
          </cell>
          <cell r="E785"/>
          <cell r="F785" t="str">
            <v>в рамках проведения инвентаризации 2022 года
не установлен</v>
          </cell>
          <cell r="G785"/>
          <cell r="H785"/>
          <cell r="I785" t="str">
            <v>в рамках инвентаризации 2022 года
не определена</v>
          </cell>
          <cell r="J785"/>
          <cell r="K785"/>
          <cell r="L785"/>
          <cell r="M785"/>
          <cell r="N785"/>
          <cell r="O785"/>
          <cell r="P785"/>
          <cell r="Q785"/>
          <cell r="U785"/>
          <cell r="V785"/>
          <cell r="W785"/>
          <cell r="AA785"/>
          <cell r="AB785"/>
          <cell r="AC785"/>
          <cell r="AD785"/>
          <cell r="AH785"/>
          <cell r="AL785"/>
        </row>
        <row r="786">
          <cell r="B786">
            <v>724</v>
          </cell>
          <cell r="C786">
            <v>43556</v>
          </cell>
          <cell r="D786">
            <v>44900</v>
          </cell>
          <cell r="E786" t="str">
            <v>Спортивная 24, 26</v>
          </cell>
          <cell r="F786" t="str">
            <v>в рамках проведения инвентаризации 2022 года
не установлен</v>
          </cell>
          <cell r="G786" t="str">
            <v xml:space="preserve">60.983465 </v>
          </cell>
          <cell r="H786" t="str">
            <v xml:space="preserve">69.028503 </v>
          </cell>
          <cell r="I786" t="str">
            <v>в рамках инвентаризации 2022 года
не определена</v>
          </cell>
          <cell r="J786" t="str">
            <v>ограниченный</v>
          </cell>
          <cell r="K786" t="str">
            <v>бетонная плита</v>
          </cell>
          <cell r="L786">
            <v>22</v>
          </cell>
          <cell r="M786" t="str">
            <v>отсутствует</v>
          </cell>
          <cell r="N786" t="str">
            <v>есть</v>
          </cell>
          <cell r="O786">
            <v>4</v>
          </cell>
          <cell r="P786">
            <v>1.1000000000000001</v>
          </cell>
          <cell r="Q786" t="str">
            <v>пластик</v>
          </cell>
          <cell r="U786" t="str">
            <v>-</v>
          </cell>
          <cell r="V786" t="str">
            <v>-</v>
          </cell>
          <cell r="W786" t="str">
            <v>-</v>
          </cell>
          <cell r="AA786" t="str">
            <v>пластик</v>
          </cell>
          <cell r="AB786">
            <v>1</v>
          </cell>
          <cell r="AC786">
            <v>1</v>
          </cell>
          <cell r="AD786" t="str">
            <v>металлическая сетка АО "РЭС-Сервис"</v>
          </cell>
          <cell r="AH786" t="str">
            <v>ЮЛ - Автономное учреждение ХМАО-Югры "ЮграМегаспорт"</v>
          </cell>
          <cell r="AL786" t="str">
            <v>Автономное учреждение ХМАО-Югры "ЮграМегаспорт"</v>
          </cell>
        </row>
        <row r="787">
          <cell r="B787">
            <v>725</v>
          </cell>
          <cell r="C787">
            <v>43556</v>
          </cell>
          <cell r="D787">
            <v>44900</v>
          </cell>
          <cell r="E787" t="str">
            <v>Отрадная 9</v>
          </cell>
          <cell r="F787" t="str">
            <v>в рамках проведения инвентаризации 2022 года
не установлен</v>
          </cell>
          <cell r="G787" t="str">
            <v>60.978700</v>
          </cell>
          <cell r="H787" t="str">
            <v>69.033532</v>
          </cell>
          <cell r="I787" t="str">
            <v>в рамках инвентаризации 2022 года
не определена</v>
          </cell>
          <cell r="J787" t="str">
            <v>ограниченный</v>
          </cell>
          <cell r="K787" t="str">
            <v>бетонная плита</v>
          </cell>
          <cell r="L787">
            <v>14.6</v>
          </cell>
          <cell r="M787" t="str">
            <v>отсутствует</v>
          </cell>
          <cell r="N787" t="str">
            <v>есть</v>
          </cell>
          <cell r="O787">
            <v>3</v>
          </cell>
          <cell r="P787">
            <v>1.1000000000000001</v>
          </cell>
          <cell r="Q787" t="str">
            <v>пластик</v>
          </cell>
          <cell r="U787" t="str">
            <v>-</v>
          </cell>
          <cell r="V787" t="str">
            <v>-</v>
          </cell>
          <cell r="W787" t="str">
            <v>-</v>
          </cell>
          <cell r="AA787" t="str">
            <v>-</v>
          </cell>
          <cell r="AB787" t="str">
            <v>-</v>
          </cell>
          <cell r="AC787" t="str">
            <v>-</v>
          </cell>
          <cell r="AD787" t="str">
            <v>-</v>
          </cell>
          <cell r="AH787" t="str">
            <v>ЮЛ - Автономное учреждение ХМАО-Югры "ЮграМегаспорт"</v>
          </cell>
          <cell r="AL787" t="str">
            <v>Автономное учреждение ХМАО-Югры "ЮграМегаспорт"</v>
          </cell>
        </row>
        <row r="788">
          <cell r="B788">
            <v>726</v>
          </cell>
          <cell r="C788">
            <v>43556</v>
          </cell>
          <cell r="D788">
            <v>44900</v>
          </cell>
          <cell r="E788" t="str">
            <v>Студенческая 21</v>
          </cell>
          <cell r="F788" t="str">
            <v>в рамках проведения инвентаризации 2022 года
не установлен</v>
          </cell>
          <cell r="G788" t="str">
            <v>61.016918</v>
          </cell>
          <cell r="H788" t="str">
            <v>69.043043</v>
          </cell>
          <cell r="I788" t="str">
            <v>в рамках инвентаризации 2022 года
не определена</v>
          </cell>
          <cell r="J788" t="str">
            <v>ограниченный</v>
          </cell>
          <cell r="K788" t="str">
            <v>плитка</v>
          </cell>
          <cell r="L788">
            <v>12</v>
          </cell>
          <cell r="M788" t="str">
            <v>отсутствует</v>
          </cell>
          <cell r="N788" t="str">
            <v>есть</v>
          </cell>
          <cell r="O788">
            <v>2</v>
          </cell>
          <cell r="P788">
            <v>1.1000000000000001</v>
          </cell>
          <cell r="Q788" t="str">
            <v>пластик</v>
          </cell>
          <cell r="U788" t="str">
            <v>-</v>
          </cell>
          <cell r="V788" t="str">
            <v>-</v>
          </cell>
          <cell r="W788" t="str">
            <v>-</v>
          </cell>
          <cell r="AA788" t="str">
            <v>-</v>
          </cell>
          <cell r="AB788" t="str">
            <v>-</v>
          </cell>
          <cell r="AC788" t="str">
            <v>-</v>
          </cell>
          <cell r="AD788" t="str">
            <v>-</v>
          </cell>
          <cell r="AH788" t="str">
            <v>ЮЛ - Автономное учреждение ХМАО-Югры "ЮграМегаспорт"</v>
          </cell>
          <cell r="AL788" t="str">
            <v>Автономное учреждение ХМАО-Югры "ЮграМегаспорт"</v>
          </cell>
        </row>
        <row r="789">
          <cell r="B789">
            <v>727</v>
          </cell>
          <cell r="C789">
            <v>43556</v>
          </cell>
          <cell r="D789">
            <v>44900</v>
          </cell>
          <cell r="E789" t="str">
            <v>Ледовая 1а</v>
          </cell>
          <cell r="F789" t="str">
            <v>в рамках проведения инвентаризации 2022 года
не установлен</v>
          </cell>
          <cell r="G789" t="str">
            <v>60.978902</v>
          </cell>
          <cell r="H789" t="str">
            <v>69.013402</v>
          </cell>
          <cell r="I789" t="str">
            <v>в рамках инвентаризации 2022 года
не определена</v>
          </cell>
          <cell r="J789" t="str">
            <v>ограниченный</v>
          </cell>
          <cell r="K789" t="str">
            <v>бетонная плита</v>
          </cell>
          <cell r="L789">
            <v>19.8</v>
          </cell>
          <cell r="M789" t="str">
            <v>отсутствует</v>
          </cell>
          <cell r="N789" t="str">
            <v>есть</v>
          </cell>
          <cell r="O789">
            <v>4</v>
          </cell>
          <cell r="P789">
            <v>1.1000000000000001</v>
          </cell>
          <cell r="Q789" t="str">
            <v>пластик</v>
          </cell>
          <cell r="U789" t="str">
            <v>-</v>
          </cell>
          <cell r="V789" t="str">
            <v>-</v>
          </cell>
          <cell r="W789" t="str">
            <v>-</v>
          </cell>
          <cell r="AA789" t="str">
            <v>-</v>
          </cell>
          <cell r="AB789" t="str">
            <v>-</v>
          </cell>
          <cell r="AC789" t="str">
            <v>-</v>
          </cell>
          <cell r="AD789" t="str">
            <v>-</v>
          </cell>
          <cell r="AH789" t="str">
            <v>ЮЛ - Автономное учреждение ХМАО-Югры "ЮграМегаспорт"</v>
          </cell>
          <cell r="AL789" t="str">
            <v>Автономное учреждение ХМАО-Югры "ЮграМегаспорт"</v>
          </cell>
        </row>
        <row r="790">
          <cell r="B790">
            <v>728</v>
          </cell>
          <cell r="C790" t="str">
            <v>ранее существовавшая до 01.01.2019</v>
          </cell>
          <cell r="D790">
            <v>44900</v>
          </cell>
          <cell r="E790" t="str">
            <v>кладбище в районе ОМК</v>
          </cell>
          <cell r="F790" t="str">
            <v>в рамках проведения инвентаризации 2022 года
не установлен</v>
          </cell>
          <cell r="G790" t="str">
            <v>61.039268</v>
          </cell>
          <cell r="H790" t="str">
            <v>69.071410</v>
          </cell>
          <cell r="I790" t="str">
            <v>в рамках инвентаризации 2022 года
не определена</v>
          </cell>
          <cell r="J790" t="str">
            <v>ограниченный</v>
          </cell>
          <cell r="K790" t="str">
            <v>грунт</v>
          </cell>
          <cell r="L790">
            <v>4</v>
          </cell>
          <cell r="M790" t="str">
            <v>отсутствует</v>
          </cell>
          <cell r="N790" t="str">
            <v>есть</v>
          </cell>
          <cell r="O790">
            <v>1</v>
          </cell>
          <cell r="P790">
            <v>0.66</v>
          </cell>
          <cell r="Q790" t="str">
            <v>пластик</v>
          </cell>
          <cell r="U790" t="str">
            <v>-</v>
          </cell>
          <cell r="V790" t="str">
            <v>-</v>
          </cell>
          <cell r="W790" t="str">
            <v>-</v>
          </cell>
          <cell r="AA790" t="str">
            <v>-</v>
          </cell>
          <cell r="AB790" t="str">
            <v>-</v>
          </cell>
          <cell r="AC790" t="str">
            <v>-</v>
          </cell>
          <cell r="AD790" t="str">
            <v>-</v>
          </cell>
          <cell r="AH790" t="str">
            <v>ЮЛ - МБУ "Ритуальные услуги"</v>
          </cell>
          <cell r="AL790" t="str">
            <v>МБУ "Ритуальные услуги"</v>
          </cell>
        </row>
        <row r="791">
          <cell r="B791">
            <v>729</v>
          </cell>
          <cell r="C791">
            <v>43598</v>
          </cell>
          <cell r="D791">
            <v>44900</v>
          </cell>
          <cell r="E791" t="str">
            <v>Промышленная 19</v>
          </cell>
          <cell r="F791" t="str">
            <v>в рамках проведения инвентаризации 2022 года
не установлен</v>
          </cell>
          <cell r="G791" t="str">
            <v>61.001155</v>
          </cell>
          <cell r="H791" t="str">
            <v>68.994212</v>
          </cell>
          <cell r="I791" t="str">
            <v>в рамках инвентаризации 2022 года
не определена</v>
          </cell>
          <cell r="J791" t="str">
            <v>открытый</v>
          </cell>
          <cell r="K791" t="str">
            <v>асфальт</v>
          </cell>
          <cell r="L791">
            <v>9</v>
          </cell>
          <cell r="M791" t="str">
            <v>отсутствует</v>
          </cell>
          <cell r="N791" t="str">
            <v>отсутствует</v>
          </cell>
          <cell r="O791">
            <v>1</v>
          </cell>
          <cell r="P791">
            <v>3</v>
          </cell>
          <cell r="Q791" t="str">
            <v>пластик</v>
          </cell>
          <cell r="U791" t="str">
            <v>-</v>
          </cell>
          <cell r="V791" t="str">
            <v>-</v>
          </cell>
          <cell r="W791" t="str">
            <v>-</v>
          </cell>
          <cell r="AA791" t="str">
            <v>-</v>
          </cell>
          <cell r="AB791" t="str">
            <v>-</v>
          </cell>
          <cell r="AC791" t="str">
            <v>-</v>
          </cell>
          <cell r="AD791" t="str">
            <v>-</v>
          </cell>
          <cell r="AH791" t="str">
            <v>ЮЛ - Автономное учреждение Ханты-Мансийского автономного округа - Югры "Технопарк высоких технологий"</v>
          </cell>
          <cell r="AL791" t="str">
            <v>Автономное учреждение Ханты-Мансийского автономного округа - Югры "Технопарк высоких технологий"</v>
          </cell>
        </row>
        <row r="792">
          <cell r="B792">
            <v>729</v>
          </cell>
          <cell r="C792"/>
          <cell r="D792">
            <v>44900</v>
          </cell>
          <cell r="E792"/>
          <cell r="F792" t="str">
            <v>в рамках проведения инвентаризации 2022 года
не установлен</v>
          </cell>
          <cell r="G792"/>
          <cell r="H792"/>
          <cell r="I792" t="str">
            <v>в рамках инвентаризации 2022 года
не определена</v>
          </cell>
          <cell r="J792"/>
          <cell r="K792"/>
          <cell r="L792"/>
          <cell r="M792"/>
          <cell r="N792"/>
          <cell r="O792">
            <v>1</v>
          </cell>
          <cell r="P792">
            <v>1.1000000000000001</v>
          </cell>
          <cell r="Q792" t="str">
            <v>пластик</v>
          </cell>
          <cell r="U792"/>
          <cell r="V792"/>
          <cell r="W792"/>
          <cell r="AA792"/>
          <cell r="AB792"/>
          <cell r="AC792"/>
          <cell r="AD792"/>
          <cell r="AH792"/>
          <cell r="AL792"/>
        </row>
        <row r="793">
          <cell r="B793">
            <v>730</v>
          </cell>
          <cell r="C793">
            <v>43584</v>
          </cell>
          <cell r="D793">
            <v>44900</v>
          </cell>
          <cell r="E793" t="str">
            <v>Студенческая 8</v>
          </cell>
          <cell r="F793" t="str">
            <v>в рамках проведения инвентаризации 2022 года
не установлен</v>
          </cell>
          <cell r="G793" t="str">
            <v>61.013919</v>
          </cell>
          <cell r="H793" t="str">
            <v>69.056737</v>
          </cell>
          <cell r="I793" t="str">
            <v>в рамках инвентаризации 2022 года
не определена</v>
          </cell>
          <cell r="J793" t="str">
            <v>ограниченный</v>
          </cell>
          <cell r="K793" t="str">
            <v>асфальт</v>
          </cell>
          <cell r="L793">
            <v>4</v>
          </cell>
          <cell r="M793" t="str">
            <v>отсутствует</v>
          </cell>
          <cell r="N793" t="str">
            <v>отсутствует</v>
          </cell>
          <cell r="O793">
            <v>2</v>
          </cell>
          <cell r="P793">
            <v>0.75</v>
          </cell>
          <cell r="Q793" t="str">
            <v>металл</v>
          </cell>
          <cell r="U793" t="str">
            <v>-</v>
          </cell>
          <cell r="V793" t="str">
            <v>-</v>
          </cell>
          <cell r="W793" t="str">
            <v>-</v>
          </cell>
          <cell r="AA793" t="str">
            <v>-</v>
          </cell>
          <cell r="AB793" t="str">
            <v>-</v>
          </cell>
          <cell r="AC793" t="str">
            <v>-</v>
          </cell>
          <cell r="AD793" t="str">
            <v>-</v>
          </cell>
          <cell r="AH793" t="str">
            <v>ЮЛ - Муниципальное дорожно-эксплуатационное предприятие</v>
          </cell>
          <cell r="AL793" t="str">
            <v>Муниципальное дорожно-эксплуатационное предприятие</v>
          </cell>
        </row>
        <row r="794">
          <cell r="B794">
            <v>731</v>
          </cell>
          <cell r="C794">
            <v>43584</v>
          </cell>
          <cell r="D794">
            <v>44900</v>
          </cell>
          <cell r="E794" t="str">
            <v>Привольная 12</v>
          </cell>
          <cell r="F794" t="str">
            <v>в рамках проведения инвентаризации 2022 года
не установлен</v>
          </cell>
          <cell r="G794" t="str">
            <v>61.017177</v>
          </cell>
          <cell r="H794" t="str">
            <v>68.985802</v>
          </cell>
          <cell r="I794" t="str">
            <v>в рамках инвентаризации 2022 года
не определена</v>
          </cell>
          <cell r="J794" t="str">
            <v>ограниченный</v>
          </cell>
          <cell r="K794" t="str">
            <v>бетонная плита</v>
          </cell>
          <cell r="L794">
            <v>4</v>
          </cell>
          <cell r="M794" t="str">
            <v>отсутствует</v>
          </cell>
          <cell r="N794" t="str">
            <v>отсутствует</v>
          </cell>
          <cell r="O794">
            <v>1</v>
          </cell>
          <cell r="P794">
            <v>0.75</v>
          </cell>
          <cell r="Q794" t="str">
            <v>металл</v>
          </cell>
          <cell r="U794" t="str">
            <v>-</v>
          </cell>
          <cell r="V794" t="str">
            <v>-</v>
          </cell>
          <cell r="W794" t="str">
            <v>-</v>
          </cell>
          <cell r="AA794" t="str">
            <v>-</v>
          </cell>
          <cell r="AB794" t="str">
            <v>-</v>
          </cell>
          <cell r="AC794" t="str">
            <v>-</v>
          </cell>
          <cell r="AD794" t="str">
            <v>-</v>
          </cell>
          <cell r="AH794" t="str">
            <v>ЮЛ - Муниципальное дорожно-эксплуатационное предприятие</v>
          </cell>
          <cell r="AL794" t="str">
            <v>Муниципальное дорожно-эксплуатационное предприятие</v>
          </cell>
        </row>
        <row r="795">
          <cell r="B795">
            <v>732</v>
          </cell>
          <cell r="C795" t="str">
            <v>ранее существовавшая до 01.01.2019</v>
          </cell>
          <cell r="D795">
            <v>44900</v>
          </cell>
          <cell r="E795" t="str">
            <v>г. Ханты-Мансийск, берег реки Иртыш (86:12:0101020:183)</v>
          </cell>
          <cell r="F795" t="str">
            <v>в рамках проведения инвентаризации 2022 года
не установлен</v>
          </cell>
          <cell r="G795" t="str">
            <v>60.998831</v>
          </cell>
          <cell r="H795" t="str">
            <v>68.987635</v>
          </cell>
          <cell r="I795" t="str">
            <v>в рамках инвентаризации 2022 года
не определена</v>
          </cell>
          <cell r="J795" t="str">
            <v>ограниченный</v>
          </cell>
          <cell r="K795" t="str">
            <v>бетонная плита</v>
          </cell>
          <cell r="L795">
            <v>4</v>
          </cell>
          <cell r="M795" t="str">
            <v>отсутствует</v>
          </cell>
          <cell r="N795" t="str">
            <v>отсутствует</v>
          </cell>
          <cell r="O795">
            <v>1</v>
          </cell>
          <cell r="P795">
            <v>0.75</v>
          </cell>
          <cell r="Q795" t="str">
            <v>металл</v>
          </cell>
          <cell r="U795" t="str">
            <v>-</v>
          </cell>
          <cell r="V795" t="str">
            <v>-</v>
          </cell>
          <cell r="W795" t="str">
            <v>-</v>
          </cell>
          <cell r="AA795" t="str">
            <v>-</v>
          </cell>
          <cell r="AB795" t="str">
            <v>-</v>
          </cell>
          <cell r="AC795" t="str">
            <v>-</v>
          </cell>
          <cell r="AD795" t="str">
            <v>-</v>
          </cell>
          <cell r="AH795" t="str">
            <v>ЮЛ - Муниципальное дорожно-эксплуатационное предприятие</v>
          </cell>
          <cell r="AL795" t="str">
            <v>Муниципальное дорожно-эксплуатационное предприятие</v>
          </cell>
        </row>
        <row r="796">
          <cell r="B796">
            <v>733</v>
          </cell>
          <cell r="C796">
            <v>43612</v>
          </cell>
          <cell r="D796">
            <v>44900</v>
          </cell>
          <cell r="E796" t="str">
            <v>Гагарина 33а</v>
          </cell>
          <cell r="F796" t="str">
            <v>в рамках проведения инвентаризации 2022 года
не установлен</v>
          </cell>
          <cell r="G796" t="str">
            <v>60.996144</v>
          </cell>
          <cell r="H796" t="str">
            <v>69.025989</v>
          </cell>
          <cell r="I796" t="str">
            <v>в рамках инвентаризации 2022 года
не определена</v>
          </cell>
          <cell r="J796" t="str">
            <v>ограниченный</v>
          </cell>
          <cell r="K796" t="str">
            <v>бетонная плита</v>
          </cell>
          <cell r="L796">
            <v>5</v>
          </cell>
          <cell r="M796" t="str">
            <v>отсутствует</v>
          </cell>
          <cell r="N796" t="str">
            <v>есть</v>
          </cell>
          <cell r="O796">
            <v>1</v>
          </cell>
          <cell r="P796">
            <v>0.66</v>
          </cell>
          <cell r="Q796" t="str">
            <v>пластик</v>
          </cell>
          <cell r="U796" t="str">
            <v>-</v>
          </cell>
          <cell r="V796" t="str">
            <v>-</v>
          </cell>
          <cell r="W796" t="str">
            <v>-</v>
          </cell>
          <cell r="AA796" t="str">
            <v>-</v>
          </cell>
          <cell r="AB796" t="str">
            <v>-</v>
          </cell>
          <cell r="AC796" t="str">
            <v>-</v>
          </cell>
          <cell r="AD796" t="str">
            <v>-</v>
          </cell>
          <cell r="AH796" t="str">
            <v>ЮЛ - КОУ ХМАО-Югры "Ханты-Мансийская школа для обучающихся с ограниченными возможностями здоровья"</v>
          </cell>
          <cell r="AL796" t="str">
            <v>КОУ ХМАО-Югры "Ханты-Мансийская школа для обучающихся с ограниченными возможностями здоровья"</v>
          </cell>
        </row>
        <row r="797">
          <cell r="B797">
            <v>734</v>
          </cell>
          <cell r="C797"/>
          <cell r="D797">
            <v>44900</v>
          </cell>
          <cell r="E797"/>
          <cell r="F797" t="str">
            <v>в рамках проведения инвентаризации 2022 года
не установлен</v>
          </cell>
          <cell r="G797"/>
          <cell r="H797"/>
          <cell r="I797" t="str">
            <v>в рамках инвентаризации 2022 года
не определена</v>
          </cell>
          <cell r="J797"/>
          <cell r="K797"/>
          <cell r="L797"/>
          <cell r="M797"/>
          <cell r="N797"/>
          <cell r="O797"/>
          <cell r="P797"/>
          <cell r="Q797"/>
          <cell r="U797"/>
          <cell r="V797"/>
          <cell r="W797"/>
          <cell r="AA797"/>
          <cell r="AB797"/>
          <cell r="AC797"/>
          <cell r="AD797"/>
          <cell r="AH797"/>
          <cell r="AL797"/>
        </row>
        <row r="798">
          <cell r="B798">
            <v>735</v>
          </cell>
          <cell r="C798"/>
          <cell r="D798">
            <v>44900</v>
          </cell>
          <cell r="E798"/>
          <cell r="F798" t="str">
            <v>в рамках проведения инвентаризации 2022 года
не установлен</v>
          </cell>
          <cell r="G798"/>
          <cell r="H798"/>
          <cell r="I798" t="str">
            <v>в рамках инвентаризации 2022 года
не определена</v>
          </cell>
          <cell r="J798"/>
          <cell r="K798"/>
          <cell r="L798"/>
          <cell r="M798"/>
          <cell r="N798"/>
          <cell r="O798"/>
          <cell r="P798"/>
          <cell r="Q798"/>
          <cell r="U798"/>
          <cell r="V798"/>
          <cell r="W798"/>
          <cell r="AA798"/>
          <cell r="AB798"/>
          <cell r="AC798"/>
          <cell r="AD798"/>
          <cell r="AH798"/>
          <cell r="AL798"/>
        </row>
        <row r="799">
          <cell r="B799">
            <v>736</v>
          </cell>
          <cell r="C799"/>
          <cell r="D799">
            <v>44900</v>
          </cell>
          <cell r="E799"/>
          <cell r="F799" t="str">
            <v>в рамках проведения инвентаризации 2022 года
не установлен</v>
          </cell>
          <cell r="G799"/>
          <cell r="H799"/>
          <cell r="I799" t="str">
            <v>в рамках инвентаризации 2022 года
не определена</v>
          </cell>
          <cell r="J799"/>
          <cell r="K799"/>
          <cell r="L799"/>
          <cell r="M799"/>
          <cell r="N799"/>
          <cell r="O799"/>
          <cell r="P799"/>
          <cell r="Q799"/>
          <cell r="U799"/>
          <cell r="V799"/>
          <cell r="W799"/>
          <cell r="AA799"/>
          <cell r="AB799"/>
          <cell r="AC799"/>
          <cell r="AD799"/>
          <cell r="AH799"/>
          <cell r="AL799"/>
        </row>
        <row r="800">
          <cell r="B800">
            <v>737</v>
          </cell>
          <cell r="C800">
            <v>43630</v>
          </cell>
          <cell r="D800">
            <v>44900</v>
          </cell>
          <cell r="E800" t="str">
            <v>Сутормина 20</v>
          </cell>
          <cell r="F800" t="str">
            <v>в рамках проведения инвентаризации 2022 года
не установлен</v>
          </cell>
          <cell r="G800" t="str">
            <v>60.98195</v>
          </cell>
          <cell r="H800" t="str">
            <v>69.05932</v>
          </cell>
          <cell r="I800" t="str">
            <v>в рамках инвентаризации 2022 года
не определена</v>
          </cell>
          <cell r="J800" t="str">
            <v>ограниченный</v>
          </cell>
          <cell r="K800" t="str">
            <v>бетонная плита</v>
          </cell>
          <cell r="L800">
            <v>12.44</v>
          </cell>
          <cell r="M800" t="str">
            <v>отсутствует</v>
          </cell>
          <cell r="N800" t="str">
            <v>есть</v>
          </cell>
          <cell r="O800">
            <v>2</v>
          </cell>
          <cell r="P800">
            <v>0.66</v>
          </cell>
          <cell r="Q800" t="str">
            <v>пластик</v>
          </cell>
          <cell r="U800" t="str">
            <v>-</v>
          </cell>
          <cell r="V800" t="str">
            <v>-</v>
          </cell>
          <cell r="W800" t="str">
            <v>-</v>
          </cell>
          <cell r="AA800" t="str">
            <v>пластик</v>
          </cell>
          <cell r="AB800">
            <v>1</v>
          </cell>
          <cell r="AC800">
            <v>1</v>
          </cell>
          <cell r="AD800" t="str">
            <v>металлическая сетка ООО "Экобаланс"</v>
          </cell>
          <cell r="AH800" t="str">
            <v>ЮЛ - КУ ХМАО-Югры "Центр медицины катасроф"</v>
          </cell>
          <cell r="AL800" t="str">
            <v>КУ ХМАО-Югры "Центр медицины катасроф"</v>
          </cell>
        </row>
        <row r="801">
          <cell r="B801">
            <v>738</v>
          </cell>
          <cell r="C801">
            <v>43647</v>
          </cell>
          <cell r="D801">
            <v>44900</v>
          </cell>
          <cell r="E801" t="str">
            <v>Северная 5</v>
          </cell>
          <cell r="F801" t="str">
            <v>в рамках проведения инвентаризации 2022 года
не установлен</v>
          </cell>
          <cell r="G801" t="str">
            <v>61.005452</v>
          </cell>
          <cell r="H801" t="str">
            <v>68.999193</v>
          </cell>
          <cell r="I801" t="str">
            <v>в рамках инвентаризации 2022 года
не определена</v>
          </cell>
          <cell r="J801" t="str">
            <v>открытый</v>
          </cell>
          <cell r="K801" t="str">
            <v>асфальт</v>
          </cell>
          <cell r="L801">
            <v>6</v>
          </cell>
          <cell r="M801" t="str">
            <v>отсутствует</v>
          </cell>
          <cell r="N801" t="str">
            <v>отсутствует</v>
          </cell>
          <cell r="O801">
            <v>1</v>
          </cell>
          <cell r="P801">
            <v>0.75</v>
          </cell>
          <cell r="Q801" t="str">
            <v>металл</v>
          </cell>
          <cell r="U801" t="str">
            <v>-</v>
          </cell>
          <cell r="V801" t="str">
            <v>-</v>
          </cell>
          <cell r="W801" t="str">
            <v>-</v>
          </cell>
          <cell r="AA801" t="str">
            <v>-</v>
          </cell>
          <cell r="AB801" t="str">
            <v>-</v>
          </cell>
          <cell r="AC801" t="str">
            <v>-</v>
          </cell>
          <cell r="AD801" t="str">
            <v>-</v>
          </cell>
          <cell r="AH801" t="str">
            <v xml:space="preserve">ИП - Белякова Елена Викторовна </v>
          </cell>
          <cell r="AL801" t="str">
            <v>ИП Белякова Елена Викторовна, доставка суши-роллы "Фарфор"</v>
          </cell>
        </row>
        <row r="802">
          <cell r="B802">
            <v>739</v>
          </cell>
          <cell r="C802">
            <v>43642</v>
          </cell>
          <cell r="D802">
            <v>44900</v>
          </cell>
          <cell r="E802" t="str">
            <v>Студенческая 8а</v>
          </cell>
          <cell r="F802" t="str">
            <v>в рамках проведения инвентаризации 2022 года
не установлен</v>
          </cell>
          <cell r="G802" t="str">
            <v>61.013035</v>
          </cell>
          <cell r="H802" t="str">
            <v>69.054107</v>
          </cell>
          <cell r="I802" t="str">
            <v>в рамках инвентаризации 2022 года
не определена</v>
          </cell>
          <cell r="J802" t="str">
            <v>ограниченный</v>
          </cell>
          <cell r="K802" t="str">
            <v>бетонная плита</v>
          </cell>
          <cell r="L802">
            <v>10</v>
          </cell>
          <cell r="M802" t="str">
            <v>отсутствует</v>
          </cell>
          <cell r="N802" t="str">
            <v>есть</v>
          </cell>
          <cell r="O802">
            <v>3</v>
          </cell>
          <cell r="P802">
            <v>0.75</v>
          </cell>
          <cell r="Q802" t="str">
            <v>металл</v>
          </cell>
          <cell r="U802" t="str">
            <v>-</v>
          </cell>
          <cell r="V802" t="str">
            <v>-</v>
          </cell>
          <cell r="W802" t="str">
            <v>-</v>
          </cell>
          <cell r="AA802" t="str">
            <v>-</v>
          </cell>
          <cell r="AB802" t="str">
            <v>-</v>
          </cell>
          <cell r="AC802" t="str">
            <v>-</v>
          </cell>
          <cell r="AD802" t="str">
            <v>-</v>
          </cell>
          <cell r="AH802" t="str">
            <v>ЮЛ - Федеральное государственное казенное учреждение "7 отряд федеральной противопожарной службы по ХМАО-Югре"</v>
          </cell>
          <cell r="AL802" t="str">
            <v xml:space="preserve"> ФГКУ "7 ОФПС по ХМАО-Югре" и федерального государственного бюджетного учреждения "Судебно-экспертное учреждение федеральной противопожарной службы "Испытательная пожарная лаборатория"</v>
          </cell>
        </row>
        <row r="803">
          <cell r="B803">
            <v>740</v>
          </cell>
          <cell r="C803"/>
          <cell r="D803">
            <v>44900</v>
          </cell>
          <cell r="E803"/>
          <cell r="F803" t="str">
            <v>в рамках проведения инвентаризации 2022 года
не установлен</v>
          </cell>
          <cell r="G803"/>
          <cell r="H803"/>
          <cell r="I803" t="str">
            <v>в рамках инвентаризации 2022 года
не определена</v>
          </cell>
          <cell r="J803"/>
          <cell r="K803"/>
          <cell r="L803"/>
          <cell r="M803"/>
          <cell r="N803"/>
          <cell r="O803"/>
          <cell r="P803"/>
          <cell r="Q803"/>
          <cell r="U803"/>
          <cell r="V803"/>
          <cell r="W803"/>
          <cell r="AA803"/>
          <cell r="AB803"/>
          <cell r="AC803"/>
          <cell r="AD803"/>
          <cell r="AH803"/>
          <cell r="AL803"/>
        </row>
        <row r="804">
          <cell r="B804">
            <v>741</v>
          </cell>
          <cell r="C804">
            <v>43678</v>
          </cell>
          <cell r="D804">
            <v>44900</v>
          </cell>
          <cell r="E804" t="str">
            <v xml:space="preserve"> Ямская 12 </v>
          </cell>
          <cell r="F804" t="str">
            <v>в рамках проведения инвентаризации 2022 года
не установлен</v>
          </cell>
          <cell r="G804" t="str">
            <v>60.975122</v>
          </cell>
          <cell r="H804" t="str">
            <v>69.021740</v>
          </cell>
          <cell r="I804" t="str">
            <v>в рамках инвентаризации 2022 года
не определена</v>
          </cell>
          <cell r="J804" t="str">
            <v>открытый</v>
          </cell>
          <cell r="K804" t="str">
            <v>бетонная плита</v>
          </cell>
          <cell r="L804">
            <v>15</v>
          </cell>
          <cell r="M804" t="str">
            <v>отсутствует</v>
          </cell>
          <cell r="N804" t="str">
            <v>есть</v>
          </cell>
          <cell r="O804">
            <v>5</v>
          </cell>
          <cell r="P804">
            <v>1.1000000000000001</v>
          </cell>
          <cell r="Q804" t="str">
            <v>пластик</v>
          </cell>
          <cell r="U804" t="str">
            <v>-</v>
          </cell>
          <cell r="V804" t="str">
            <v>-</v>
          </cell>
          <cell r="W804" t="str">
            <v>-</v>
          </cell>
          <cell r="AA804" t="str">
            <v>пластик</v>
          </cell>
          <cell r="AB804">
            <v>1</v>
          </cell>
          <cell r="AC804">
            <v>1</v>
          </cell>
          <cell r="AD804" t="str">
            <v>металлическая сетка АО "РЭС-Сервис"</v>
          </cell>
          <cell r="AH804" t="str">
            <v>СП МКД</v>
          </cell>
          <cell r="AL804" t="str">
            <v>МКД ул. Ямская, 12</v>
          </cell>
        </row>
        <row r="805">
          <cell r="B805">
            <v>742</v>
          </cell>
          <cell r="C805">
            <v>44194</v>
          </cell>
          <cell r="D805">
            <v>44900</v>
          </cell>
          <cell r="E805" t="str">
            <v>Тобольский  тракт Федеральной трассы «Р-404 «Тюмень – Тобольск – Ханты-Мансийск» (район СУ-967) между СОНТ «Ветеран» и СНТ  СН «Наука».</v>
          </cell>
          <cell r="F805" t="str">
            <v>в рамках проведения инвентаризации 2022 года
не установлен</v>
          </cell>
          <cell r="G805" t="str">
            <v>61.032770</v>
          </cell>
          <cell r="H805" t="str">
            <v>69.152868</v>
          </cell>
          <cell r="I805" t="str">
            <v>в рамках инвентаризации 2022 года
не определена</v>
          </cell>
          <cell r="J805" t="str">
            <v>открытый</v>
          </cell>
          <cell r="K805" t="str">
            <v>грунт</v>
          </cell>
          <cell r="L805">
            <v>24</v>
          </cell>
          <cell r="M805" t="str">
            <v>отсутствует</v>
          </cell>
          <cell r="N805" t="str">
            <v>отсутствует</v>
          </cell>
          <cell r="O805">
            <v>9</v>
          </cell>
          <cell r="P805">
            <v>1.1000000000000001</v>
          </cell>
          <cell r="Q805" t="str">
            <v>пластик</v>
          </cell>
          <cell r="U805" t="str">
            <v>-</v>
          </cell>
          <cell r="V805" t="str">
            <v>-</v>
          </cell>
          <cell r="W805" t="str">
            <v>-</v>
          </cell>
          <cell r="AA805" t="str">
            <v>-</v>
          </cell>
          <cell r="AB805" t="str">
            <v>-</v>
          </cell>
          <cell r="AC805" t="str">
            <v>-</v>
          </cell>
          <cell r="AD805" t="str">
            <v>-</v>
          </cell>
          <cell r="AH805" t="str">
            <v xml:space="preserve"> ЮЛ - СНТ СН "Наука",  СОНТ «Ветеран» </v>
          </cell>
          <cell r="AL805" t="str">
            <v xml:space="preserve"> члены СНТ СН "Наука",  СОНТ «Ветеран» </v>
          </cell>
        </row>
        <row r="806">
          <cell r="B806">
            <v>743</v>
          </cell>
          <cell r="C806" t="str">
            <v>ранее существовавшая до 01.01.2019</v>
          </cell>
          <cell r="D806">
            <v>44900</v>
          </cell>
          <cell r="E806" t="str">
            <v>Озерный 13</v>
          </cell>
          <cell r="F806" t="str">
            <v>в рамках проведения инвентаризации 2022 года
не установлен</v>
          </cell>
          <cell r="G806" t="str">
            <v>61.012026</v>
          </cell>
          <cell r="H806" t="str">
            <v>69.011757</v>
          </cell>
          <cell r="I806" t="str">
            <v>в рамках инвентаризации 2022 года
не определена</v>
          </cell>
          <cell r="J806" t="str">
            <v>открытый</v>
          </cell>
          <cell r="K806" t="str">
            <v>бетонная плита</v>
          </cell>
          <cell r="L806">
            <v>12</v>
          </cell>
          <cell r="M806" t="str">
            <v>есть</v>
          </cell>
          <cell r="N806" t="str">
            <v>есть</v>
          </cell>
          <cell r="O806">
            <v>2</v>
          </cell>
          <cell r="P806">
            <v>1.1000000000000001</v>
          </cell>
          <cell r="Q806" t="str">
            <v>пластик</v>
          </cell>
          <cell r="U806">
            <v>1</v>
          </cell>
          <cell r="V806">
            <v>4</v>
          </cell>
          <cell r="W806" t="str">
            <v>отсек</v>
          </cell>
          <cell r="AA806" t="str">
            <v>-</v>
          </cell>
          <cell r="AB806" t="str">
            <v>-</v>
          </cell>
          <cell r="AC806" t="str">
            <v>-</v>
          </cell>
          <cell r="AD806" t="str">
            <v>-</v>
          </cell>
          <cell r="AH806" t="str">
            <v>МО - Администрация города Ханты-Мансийска</v>
          </cell>
          <cell r="AL806" t="str">
            <v>ИЖС пер. Озерный,13</v>
          </cell>
        </row>
        <row r="807">
          <cell r="B807">
            <v>744</v>
          </cell>
          <cell r="C807" t="str">
            <v>ранее существовавшая до 01.01.2019</v>
          </cell>
          <cell r="D807">
            <v>44900</v>
          </cell>
          <cell r="E807" t="str">
            <v>Северная 2</v>
          </cell>
          <cell r="F807" t="str">
            <v>в рамках проведения инвентаризации 2022 года
не установлен</v>
          </cell>
          <cell r="G807" t="str">
            <v>61.005133</v>
          </cell>
          <cell r="H807" t="str">
            <v>68.998046</v>
          </cell>
          <cell r="I807" t="str">
            <v>в рамках инвентаризации 2022 года
не определена</v>
          </cell>
          <cell r="J807" t="str">
            <v>открытый</v>
          </cell>
          <cell r="K807" t="str">
            <v>бетонная плита</v>
          </cell>
          <cell r="L807">
            <v>12</v>
          </cell>
          <cell r="M807" t="str">
            <v>есть</v>
          </cell>
          <cell r="N807" t="str">
            <v>есть</v>
          </cell>
          <cell r="O807">
            <v>2</v>
          </cell>
          <cell r="P807">
            <v>1.1000000000000001</v>
          </cell>
          <cell r="Q807" t="str">
            <v>пластик</v>
          </cell>
          <cell r="U807">
            <v>1</v>
          </cell>
          <cell r="V807">
            <v>4</v>
          </cell>
          <cell r="W807" t="str">
            <v>отсек</v>
          </cell>
          <cell r="AA807" t="str">
            <v>пластик</v>
          </cell>
          <cell r="AB807">
            <v>1</v>
          </cell>
          <cell r="AC807">
            <v>1</v>
          </cell>
          <cell r="AD807" t="str">
            <v>металлическая сетка АО "РЭС-Сервис"</v>
          </cell>
          <cell r="AH807" t="str">
            <v>МО - Администрация города Ханты-Мансийска</v>
          </cell>
          <cell r="AL807" t="str">
            <v xml:space="preserve"> ИЖС ул. Северная</v>
          </cell>
        </row>
        <row r="808">
          <cell r="B808">
            <v>745</v>
          </cell>
          <cell r="C808" t="str">
            <v>ранее существовавшая до 01.01.2019</v>
          </cell>
          <cell r="D808">
            <v>44900</v>
          </cell>
          <cell r="E808" t="str">
            <v>Никифорова 19</v>
          </cell>
          <cell r="F808" t="str">
            <v>в рамках проведения инвентаризации 2022 года
не установлен</v>
          </cell>
          <cell r="G808" t="str">
            <v>60.968128</v>
          </cell>
          <cell r="H808" t="str">
            <v>69.033870</v>
          </cell>
          <cell r="I808" t="str">
            <v>в рамках инвентаризации 2022 года
не определена</v>
          </cell>
          <cell r="J808" t="str">
            <v>открытый</v>
          </cell>
          <cell r="K808" t="str">
            <v>бетонная плита</v>
          </cell>
          <cell r="L808">
            <v>12</v>
          </cell>
          <cell r="M808" t="str">
            <v>есть</v>
          </cell>
          <cell r="N808" t="str">
            <v>есть</v>
          </cell>
          <cell r="O808">
            <v>2</v>
          </cell>
          <cell r="P808">
            <v>1.1000000000000001</v>
          </cell>
          <cell r="Q808" t="str">
            <v>пластик</v>
          </cell>
          <cell r="U808">
            <v>1</v>
          </cell>
          <cell r="V808">
            <v>4</v>
          </cell>
          <cell r="W808" t="str">
            <v>отсек</v>
          </cell>
          <cell r="AA808" t="str">
            <v>-</v>
          </cell>
          <cell r="AB808" t="str">
            <v>-</v>
          </cell>
          <cell r="AC808" t="str">
            <v>-</v>
          </cell>
          <cell r="AD808" t="str">
            <v>-</v>
          </cell>
          <cell r="AH808" t="str">
            <v>МО - Администрация города Ханты-Мансийска</v>
          </cell>
          <cell r="AL808" t="str">
            <v>ИЖС ул. Никифорова</v>
          </cell>
        </row>
        <row r="809">
          <cell r="B809">
            <v>746</v>
          </cell>
          <cell r="C809" t="str">
            <v>ранее существовавшая до 01.01.2019</v>
          </cell>
          <cell r="D809">
            <v>44900</v>
          </cell>
          <cell r="E809" t="str">
            <v>Уренгойская 8</v>
          </cell>
          <cell r="F809" t="str">
            <v>в рамках проведения инвентаризации 2022 года
не установлен</v>
          </cell>
          <cell r="G809" t="str">
            <v>61.031713</v>
          </cell>
          <cell r="H809" t="str">
            <v>69.156436</v>
          </cell>
          <cell r="I809" t="str">
            <v>в рамках инвентаризации 2022 года
не определена</v>
          </cell>
          <cell r="J809" t="str">
            <v>открытый</v>
          </cell>
          <cell r="K809" t="str">
            <v>грунт</v>
          </cell>
          <cell r="L809">
            <v>12</v>
          </cell>
          <cell r="M809" t="str">
            <v>отсутствует</v>
          </cell>
          <cell r="N809" t="str">
            <v>отсутствует</v>
          </cell>
          <cell r="O809">
            <v>2</v>
          </cell>
          <cell r="P809">
            <v>1.1000000000000001</v>
          </cell>
          <cell r="Q809" t="str">
            <v>пластик</v>
          </cell>
          <cell r="U809" t="str">
            <v>-</v>
          </cell>
          <cell r="V809" t="str">
            <v>-</v>
          </cell>
          <cell r="W809" t="str">
            <v>-</v>
          </cell>
          <cell r="AA809" t="str">
            <v>-</v>
          </cell>
          <cell r="AB809" t="str">
            <v>-</v>
          </cell>
          <cell r="AC809" t="str">
            <v>-</v>
          </cell>
          <cell r="AD809" t="str">
            <v>-</v>
          </cell>
          <cell r="AH809" t="str">
            <v>МО - Администрация города Ханты-Мансийска</v>
          </cell>
          <cell r="AL809" t="str">
            <v xml:space="preserve"> ИЖС ул. Уренгойская</v>
          </cell>
        </row>
        <row r="810">
          <cell r="B810">
            <v>747</v>
          </cell>
          <cell r="C810" t="str">
            <v>ранее существовавшая до 01.01.2019</v>
          </cell>
          <cell r="D810">
            <v>44900</v>
          </cell>
          <cell r="E810" t="str">
            <v>Южный 38</v>
          </cell>
          <cell r="F810" t="str">
            <v>в рамках проведения инвентаризации 2022 года
не установлен</v>
          </cell>
          <cell r="G810" t="str">
            <v>60.979034</v>
          </cell>
          <cell r="H810" t="str">
            <v>69.044260</v>
          </cell>
          <cell r="I810" t="str">
            <v>в рамках инвентаризации 2022 года
не определена</v>
          </cell>
          <cell r="J810" t="str">
            <v>открытый</v>
          </cell>
          <cell r="K810" t="str">
            <v>бетонная плита</v>
          </cell>
          <cell r="L810">
            <v>12</v>
          </cell>
          <cell r="M810" t="str">
            <v>есть</v>
          </cell>
          <cell r="N810" t="str">
            <v>есть</v>
          </cell>
          <cell r="O810">
            <v>1</v>
          </cell>
          <cell r="P810">
            <v>1.1000000000000001</v>
          </cell>
          <cell r="Q810" t="str">
            <v>пластик</v>
          </cell>
          <cell r="U810">
            <v>1</v>
          </cell>
          <cell r="V810">
            <v>4</v>
          </cell>
          <cell r="W810" t="str">
            <v>отсек</v>
          </cell>
          <cell r="AA810" t="str">
            <v>-</v>
          </cell>
          <cell r="AB810" t="str">
            <v>-</v>
          </cell>
          <cell r="AC810" t="str">
            <v>-</v>
          </cell>
          <cell r="AD810" t="str">
            <v>-</v>
          </cell>
          <cell r="AH810" t="str">
            <v>МО - Администрация города Ханты-Мансийска</v>
          </cell>
          <cell r="AL810" t="str">
            <v>ИЖС пер. Южный</v>
          </cell>
        </row>
        <row r="811">
          <cell r="B811">
            <v>748</v>
          </cell>
          <cell r="C811" t="str">
            <v>ранее существовавшая до 01.01.2019</v>
          </cell>
          <cell r="D811">
            <v>44900</v>
          </cell>
          <cell r="E811" t="str">
            <v xml:space="preserve"> Краснопартизанская 7а</v>
          </cell>
          <cell r="F811" t="str">
            <v>в рамках проведения инвентаризации 2022 года
не установлен</v>
          </cell>
          <cell r="G811" t="str">
            <v>60.970860</v>
          </cell>
          <cell r="H811" t="str">
            <v>69.057945</v>
          </cell>
          <cell r="I811" t="str">
            <v>в рамках инвентаризации 2022 года
не определена</v>
          </cell>
          <cell r="J811" t="str">
            <v>открытый</v>
          </cell>
          <cell r="K811" t="str">
            <v>бетонная плита</v>
          </cell>
          <cell r="L811">
            <v>12</v>
          </cell>
          <cell r="M811" t="str">
            <v>есть</v>
          </cell>
          <cell r="N811" t="str">
            <v>есть</v>
          </cell>
          <cell r="O811">
            <v>1</v>
          </cell>
          <cell r="P811">
            <v>1.1000000000000001</v>
          </cell>
          <cell r="Q811" t="str">
            <v>пластик</v>
          </cell>
          <cell r="U811">
            <v>1</v>
          </cell>
          <cell r="V811">
            <v>4</v>
          </cell>
          <cell r="W811" t="str">
            <v>отсек</v>
          </cell>
          <cell r="AA811" t="str">
            <v>-</v>
          </cell>
          <cell r="AB811" t="str">
            <v>-</v>
          </cell>
          <cell r="AC811" t="str">
            <v>-</v>
          </cell>
          <cell r="AD811" t="str">
            <v>-</v>
          </cell>
          <cell r="AH811" t="str">
            <v>МО - Администрация города Ханты-Мансийска</v>
          </cell>
          <cell r="AL811" t="str">
            <v>МКД ул. Краснопартизанская 7а и ИЖС</v>
          </cell>
        </row>
        <row r="812">
          <cell r="B812">
            <v>749</v>
          </cell>
          <cell r="C812" t="str">
            <v>ранее существовавшая до 01.01.2019</v>
          </cell>
          <cell r="D812">
            <v>44900</v>
          </cell>
          <cell r="E812" t="str">
            <v>Спортивная 9</v>
          </cell>
          <cell r="F812" t="str">
            <v>в рамках проведения инвентаризации 2022 года
не установлен</v>
          </cell>
          <cell r="G812" t="str">
            <v>60.984630</v>
          </cell>
          <cell r="H812" t="str">
            <v>69.033129</v>
          </cell>
          <cell r="I812" t="str">
            <v>в рамках инвентаризации 2022 года
не определена</v>
          </cell>
          <cell r="J812" t="str">
            <v>открытый</v>
          </cell>
          <cell r="K812" t="str">
            <v>бетонная плита</v>
          </cell>
          <cell r="L812">
            <v>12</v>
          </cell>
          <cell r="M812" t="str">
            <v>есть</v>
          </cell>
          <cell r="N812" t="str">
            <v>есть</v>
          </cell>
          <cell r="O812">
            <v>2</v>
          </cell>
          <cell r="P812">
            <v>1.1000000000000001</v>
          </cell>
          <cell r="Q812" t="str">
            <v>пластик</v>
          </cell>
          <cell r="U812">
            <v>1</v>
          </cell>
          <cell r="V812">
            <v>4</v>
          </cell>
          <cell r="W812" t="str">
            <v>отсек</v>
          </cell>
          <cell r="AA812" t="str">
            <v>-</v>
          </cell>
          <cell r="AB812" t="str">
            <v>-</v>
          </cell>
          <cell r="AC812" t="str">
            <v>-</v>
          </cell>
          <cell r="AD812" t="str">
            <v>-</v>
          </cell>
          <cell r="AH812" t="str">
            <v>МО - Администрация города Ханты-Мансийска</v>
          </cell>
          <cell r="AL812" t="str">
            <v>МКД  ул. Спортивная и БУ ХМАО-Югры "ОКБ"</v>
          </cell>
        </row>
        <row r="813">
          <cell r="B813">
            <v>750</v>
          </cell>
          <cell r="C813" t="str">
            <v>запланмрована к размещению (установке)</v>
          </cell>
          <cell r="D813">
            <v>44900</v>
          </cell>
          <cell r="E813" t="str">
            <v>мкр.Восточный</v>
          </cell>
          <cell r="F813" t="str">
            <v>в рамках проведения инвентаризации 2022 года
не установлен</v>
          </cell>
          <cell r="G813" t="str">
            <v>-</v>
          </cell>
          <cell r="H813" t="str">
            <v>-</v>
          </cell>
          <cell r="I813" t="str">
            <v>в рамках инвентаризации 2022 года
не определена</v>
          </cell>
          <cell r="J813" t="str">
            <v>-</v>
          </cell>
          <cell r="K813" t="str">
            <v>бетонная плита</v>
          </cell>
          <cell r="L813">
            <v>12</v>
          </cell>
          <cell r="M813" t="str">
            <v>-</v>
          </cell>
          <cell r="N813" t="str">
            <v>-</v>
          </cell>
          <cell r="O813" t="str">
            <v>-</v>
          </cell>
          <cell r="P813" t="str">
            <v>-</v>
          </cell>
          <cell r="Q813" t="str">
            <v>-</v>
          </cell>
          <cell r="U813" t="str">
            <v>-</v>
          </cell>
          <cell r="V813" t="str">
            <v>-</v>
          </cell>
          <cell r="W813" t="str">
            <v>-</v>
          </cell>
          <cell r="AA813" t="str">
            <v>-</v>
          </cell>
          <cell r="AB813" t="str">
            <v>-</v>
          </cell>
          <cell r="AC813" t="str">
            <v>-</v>
          </cell>
          <cell r="AD813" t="str">
            <v>-</v>
          </cell>
          <cell r="AH813" t="str">
            <v>МО - Администрация города Ханты-Мансийска</v>
          </cell>
          <cell r="AL813" t="str">
            <v>ИЖС мкр. Восточный</v>
          </cell>
        </row>
        <row r="814">
          <cell r="B814">
            <v>751</v>
          </cell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  <cell r="O814"/>
          <cell r="P814"/>
          <cell r="Q814"/>
          <cell r="U814"/>
          <cell r="V814"/>
          <cell r="W814"/>
          <cell r="AA814"/>
          <cell r="AB814"/>
          <cell r="AC814"/>
          <cell r="AD814"/>
          <cell r="AH814"/>
          <cell r="AL814"/>
        </row>
        <row r="815">
          <cell r="B815">
            <v>752</v>
          </cell>
          <cell r="C815">
            <v>43781</v>
          </cell>
          <cell r="D815">
            <v>44900</v>
          </cell>
          <cell r="E815" t="str">
            <v>Привольная 15</v>
          </cell>
          <cell r="F815" t="str">
            <v>в рамках проведения инвентаризации 2022 года
не установлен</v>
          </cell>
          <cell r="G815" t="str">
            <v>61.013308</v>
          </cell>
          <cell r="H815" t="str">
            <v>68.985029</v>
          </cell>
          <cell r="I815" t="str">
            <v>в рамках инвентаризации 2022 года
не определена</v>
          </cell>
          <cell r="J815" t="str">
            <v>ограниченный</v>
          </cell>
          <cell r="K815" t="str">
            <v>бетонная плита</v>
          </cell>
          <cell r="L815">
            <v>10</v>
          </cell>
          <cell r="M815" t="str">
            <v>отсутствует</v>
          </cell>
          <cell r="N815" t="str">
            <v>есть</v>
          </cell>
          <cell r="O815">
            <v>3</v>
          </cell>
          <cell r="P815">
            <v>1.1000000000000001</v>
          </cell>
          <cell r="Q815" t="str">
            <v>пластик</v>
          </cell>
          <cell r="U815" t="str">
            <v>-</v>
          </cell>
          <cell r="V815" t="str">
            <v>-</v>
          </cell>
          <cell r="W815" t="str">
            <v>-</v>
          </cell>
          <cell r="AA815" t="str">
            <v>пластик</v>
          </cell>
          <cell r="AB815">
            <v>1</v>
          </cell>
          <cell r="AC815">
            <v>1</v>
          </cell>
          <cell r="AD815" t="str">
            <v>металлическая сетка АО "РЭС-Сервис"</v>
          </cell>
          <cell r="AH815" t="str">
            <v>ЮЛ - АО "Югорская территориальная энергетическая компания - Региональные сети"</v>
          </cell>
          <cell r="AL815" t="str">
            <v xml:space="preserve"> ЮЛ - АО ЮТЭК-Региональные сети</v>
          </cell>
        </row>
        <row r="816">
          <cell r="B816">
            <v>753</v>
          </cell>
          <cell r="C816">
            <v>43790</v>
          </cell>
          <cell r="D816">
            <v>44900</v>
          </cell>
          <cell r="E816" t="str">
            <v>Мира 124</v>
          </cell>
          <cell r="F816" t="str">
            <v>в рамках проведения инвентаризации 2022 года
не установлен</v>
          </cell>
          <cell r="G816" t="str">
            <v>61.020331</v>
          </cell>
          <cell r="H816" t="str">
            <v>69.081648</v>
          </cell>
          <cell r="I816" t="str">
            <v>в рамках инвентаризации 2022 года
не определена</v>
          </cell>
          <cell r="J816" t="str">
            <v>ограниченный</v>
          </cell>
          <cell r="K816" t="str">
            <v>бетонная плита</v>
          </cell>
          <cell r="L816">
            <v>10</v>
          </cell>
          <cell r="M816" t="str">
            <v>есть</v>
          </cell>
          <cell r="N816" t="str">
            <v>есть</v>
          </cell>
          <cell r="O816">
            <v>1</v>
          </cell>
          <cell r="P816">
            <v>1.1000000000000001</v>
          </cell>
          <cell r="Q816" t="str">
            <v>пластик</v>
          </cell>
          <cell r="U816" t="str">
            <v>-</v>
          </cell>
          <cell r="V816" t="str">
            <v>-</v>
          </cell>
          <cell r="W816" t="str">
            <v>-</v>
          </cell>
          <cell r="AA816" t="str">
            <v>-</v>
          </cell>
          <cell r="AB816" t="str">
            <v>-</v>
          </cell>
          <cell r="AC816" t="str">
            <v>-</v>
          </cell>
          <cell r="AD816" t="str">
            <v>-</v>
          </cell>
          <cell r="AH816" t="str">
            <v>ЮЛ - БУ ХМАО-Югры ДЭСЗ</v>
          </cell>
          <cell r="AL816" t="str">
            <v xml:space="preserve">БУ ХМАО-Югры ДЭСЗ ул. Мира  д. 124 </v>
          </cell>
        </row>
        <row r="817">
          <cell r="B817">
            <v>754</v>
          </cell>
          <cell r="C817">
            <v>43790</v>
          </cell>
          <cell r="D817">
            <v>44900</v>
          </cell>
          <cell r="E817" t="str">
            <v>Студенческая 17а</v>
          </cell>
          <cell r="F817" t="str">
            <v>в рамках проведения инвентаризации 2022 года
не установлен</v>
          </cell>
          <cell r="G817" t="str">
            <v>61.015439</v>
          </cell>
          <cell r="H817" t="str">
            <v>69.051460</v>
          </cell>
          <cell r="I817" t="str">
            <v>в рамках инвентаризации 2022 года
не определена</v>
          </cell>
          <cell r="J817" t="str">
            <v>открытый</v>
          </cell>
          <cell r="K817" t="str">
            <v>бетонная плита</v>
          </cell>
          <cell r="L817">
            <v>10</v>
          </cell>
          <cell r="M817" t="str">
            <v>есть</v>
          </cell>
          <cell r="N817" t="str">
            <v>есть</v>
          </cell>
          <cell r="O817">
            <v>3</v>
          </cell>
          <cell r="P817">
            <v>1.1000000000000001</v>
          </cell>
          <cell r="Q817" t="str">
            <v>пластик</v>
          </cell>
          <cell r="U817">
            <v>1</v>
          </cell>
          <cell r="V817">
            <v>4</v>
          </cell>
          <cell r="W817" t="str">
            <v>отсек</v>
          </cell>
          <cell r="AA817" t="str">
            <v>-</v>
          </cell>
          <cell r="AB817" t="str">
            <v>-</v>
          </cell>
          <cell r="AC817" t="str">
            <v>-</v>
          </cell>
          <cell r="AD817" t="str">
            <v>-</v>
          </cell>
          <cell r="AH817" t="str">
            <v>ЮЛ - БУ ХМАО-Югры ДЭСЗ</v>
          </cell>
          <cell r="AL817" t="str">
            <v>БУ ХМАО-Югры ДЭСЗ ул. Студенческая д. 17а</v>
          </cell>
        </row>
        <row r="818">
          <cell r="B818">
            <v>755</v>
          </cell>
          <cell r="C818">
            <v>43790</v>
          </cell>
          <cell r="D818">
            <v>44900</v>
          </cell>
          <cell r="E818" t="str">
            <v>Студенческая 15а</v>
          </cell>
          <cell r="F818" t="str">
            <v>в рамках проведения инвентаризации 2022 года
не установлен</v>
          </cell>
          <cell r="G818" t="str">
            <v>61.015285</v>
          </cell>
          <cell r="H818" t="str">
            <v>69.053907</v>
          </cell>
          <cell r="I818" t="str">
            <v>в рамках инвентаризации 2022 года
не определена</v>
          </cell>
          <cell r="J818" t="str">
            <v>ограниченный</v>
          </cell>
          <cell r="K818" t="str">
            <v>бетонная плита</v>
          </cell>
          <cell r="L818">
            <v>10</v>
          </cell>
          <cell r="M818" t="str">
            <v>есть</v>
          </cell>
          <cell r="N818" t="str">
            <v>есть</v>
          </cell>
          <cell r="O818">
            <v>3</v>
          </cell>
          <cell r="P818">
            <v>1.1000000000000001</v>
          </cell>
          <cell r="Q818" t="str">
            <v>пластик</v>
          </cell>
          <cell r="U818" t="str">
            <v>-</v>
          </cell>
          <cell r="V818" t="str">
            <v>-</v>
          </cell>
          <cell r="W818" t="str">
            <v>-</v>
          </cell>
          <cell r="AA818" t="str">
            <v>пластик</v>
          </cell>
          <cell r="AB818">
            <v>1</v>
          </cell>
          <cell r="AC818">
            <v>1</v>
          </cell>
          <cell r="AD818" t="str">
            <v>металлическая сетка ООО "Экобаланс"</v>
          </cell>
          <cell r="AH818" t="str">
            <v>ЮЛ - БУ ХМАО-Югры ДЭСЗ</v>
          </cell>
          <cell r="AL818" t="str">
            <v>БУ ХМАО-Югры ДЭСЗ ул. Студенческая д. 15а</v>
          </cell>
        </row>
        <row r="819">
          <cell r="B819">
            <v>755</v>
          </cell>
          <cell r="C819"/>
          <cell r="D819">
            <v>44900</v>
          </cell>
          <cell r="E819"/>
          <cell r="F819" t="str">
            <v>в рамках проведения инвентаризации 2022 года
не установлен</v>
          </cell>
          <cell r="G819"/>
          <cell r="H819"/>
          <cell r="I819" t="str">
            <v>в рамках инвентаризации 2022 года
не определена</v>
          </cell>
          <cell r="J819"/>
          <cell r="K819"/>
          <cell r="L819"/>
          <cell r="M819"/>
          <cell r="N819"/>
          <cell r="O819"/>
          <cell r="P819"/>
          <cell r="Q819"/>
          <cell r="U819"/>
          <cell r="V819"/>
          <cell r="W819"/>
          <cell r="AA819" t="str">
            <v>бумажные отходы</v>
          </cell>
          <cell r="AB819">
            <v>1</v>
          </cell>
          <cell r="AC819">
            <v>0.75</v>
          </cell>
          <cell r="AD819" t="str">
            <v>контейнер ООО "Экобаланс"</v>
          </cell>
          <cell r="AH819"/>
          <cell r="AL819"/>
        </row>
        <row r="820">
          <cell r="B820">
            <v>756</v>
          </cell>
          <cell r="C820" t="str">
            <v>ранее существовавшая до 01.01.2019</v>
          </cell>
          <cell r="D820">
            <v>44900</v>
          </cell>
          <cell r="E820" t="str">
            <v xml:space="preserve"> Чехова 14</v>
          </cell>
          <cell r="F820" t="str">
            <v>в рамках проведения инвентаризации 2022 года
не установлен</v>
          </cell>
          <cell r="G820" t="str">
            <v>61.000985</v>
          </cell>
          <cell r="H820" t="str">
            <v>69.027204</v>
          </cell>
          <cell r="I820" t="str">
            <v>в рамках инвентаризации 2022 года
не определена</v>
          </cell>
          <cell r="J820" t="str">
            <v>открытый</v>
          </cell>
          <cell r="K820" t="str">
            <v>бетонная плита</v>
          </cell>
          <cell r="L820">
            <v>6</v>
          </cell>
          <cell r="M820" t="str">
            <v>отсутствует</v>
          </cell>
          <cell r="N820" t="str">
            <v>есть</v>
          </cell>
          <cell r="O820">
            <v>1</v>
          </cell>
          <cell r="P820">
            <v>1.1000000000000001</v>
          </cell>
          <cell r="Q820" t="str">
            <v>пластик</v>
          </cell>
          <cell r="U820" t="str">
            <v>-</v>
          </cell>
          <cell r="V820" t="str">
            <v>-</v>
          </cell>
          <cell r="W820" t="str">
            <v>-</v>
          </cell>
          <cell r="AA820" t="str">
            <v>-</v>
          </cell>
          <cell r="AB820" t="str">
            <v>-</v>
          </cell>
          <cell r="AC820" t="str">
            <v>-</v>
          </cell>
          <cell r="AD820" t="str">
            <v>-</v>
          </cell>
          <cell r="AH820" t="str">
            <v>ЮЛ - БУ ХМАО-Югры ДЭСЗ</v>
          </cell>
          <cell r="AL820" t="str">
            <v xml:space="preserve">БУ ХМАО-Югры ДЭСЗ ул. Чехова д. 14 </v>
          </cell>
        </row>
        <row r="821">
          <cell r="B821">
            <v>757</v>
          </cell>
          <cell r="C821">
            <v>43790</v>
          </cell>
          <cell r="D821">
            <v>44900</v>
          </cell>
          <cell r="E821" t="str">
            <v xml:space="preserve"> Ленина 87/1</v>
          </cell>
          <cell r="F821" t="str">
            <v>в рамках проведения инвентаризации 2022 года
не установлен</v>
          </cell>
          <cell r="G821" t="str">
            <v>61.007635</v>
          </cell>
          <cell r="H821" t="str">
            <v>69.037289</v>
          </cell>
          <cell r="I821" t="str">
            <v>в рамках инвентаризации 2022 года
не определена</v>
          </cell>
          <cell r="J821" t="str">
            <v>открытый</v>
          </cell>
          <cell r="K821" t="str">
            <v>бетонная плита</v>
          </cell>
          <cell r="L821">
            <v>2</v>
          </cell>
          <cell r="M821" t="str">
            <v>отсутствует</v>
          </cell>
          <cell r="N821" t="str">
            <v>отсутствует</v>
          </cell>
          <cell r="O821">
            <v>1</v>
          </cell>
          <cell r="P821">
            <v>1.1000000000000001</v>
          </cell>
          <cell r="Q821" t="str">
            <v>пластик</v>
          </cell>
          <cell r="U821" t="str">
            <v>-</v>
          </cell>
          <cell r="V821" t="str">
            <v>-</v>
          </cell>
          <cell r="W821" t="str">
            <v>-</v>
          </cell>
          <cell r="AA821" t="str">
            <v>-</v>
          </cell>
          <cell r="AB821" t="str">
            <v>-</v>
          </cell>
          <cell r="AC821" t="str">
            <v>-</v>
          </cell>
          <cell r="AD821" t="str">
            <v>-</v>
          </cell>
          <cell r="AH821" t="str">
            <v>ЮЛ - БУ ХМАО-Югры ДЭСЗ</v>
          </cell>
          <cell r="AL821" t="str">
            <v>БУ ХМАО-Югры ДЭСЗ "ДЭСЗ", ул. Ленина д. 87/1</v>
          </cell>
        </row>
        <row r="822">
          <cell r="B822">
            <v>758</v>
          </cell>
          <cell r="C822">
            <v>43790</v>
          </cell>
          <cell r="D822">
            <v>44900</v>
          </cell>
          <cell r="E822" t="str">
            <v>Студенческая 2</v>
          </cell>
          <cell r="F822" t="str">
            <v>в рамках проведения инвентаризации 2022 года
не установлен</v>
          </cell>
          <cell r="G822" t="str">
            <v>61.014274</v>
          </cell>
          <cell r="H822" t="str">
            <v>69.063193</v>
          </cell>
          <cell r="I822" t="str">
            <v>в рамках инвентаризации 2022 года
не определена</v>
          </cell>
          <cell r="J822" t="str">
            <v>ограниченный</v>
          </cell>
          <cell r="K822" t="str">
            <v>бетонная плита</v>
          </cell>
          <cell r="L822">
            <v>10</v>
          </cell>
          <cell r="M822" t="str">
            <v>есть</v>
          </cell>
          <cell r="N822" t="str">
            <v>есть</v>
          </cell>
          <cell r="O822">
            <v>2</v>
          </cell>
          <cell r="P822">
            <v>1.1000000000000001</v>
          </cell>
          <cell r="Q822" t="str">
            <v>пластик</v>
          </cell>
          <cell r="U822" t="str">
            <v>-</v>
          </cell>
          <cell r="V822" t="str">
            <v>-</v>
          </cell>
          <cell r="W822" t="str">
            <v>-</v>
          </cell>
          <cell r="AA822" t="str">
            <v>-</v>
          </cell>
          <cell r="AB822" t="str">
            <v>-</v>
          </cell>
          <cell r="AC822" t="str">
            <v>-</v>
          </cell>
          <cell r="AD822" t="str">
            <v>-</v>
          </cell>
          <cell r="AH822" t="str">
            <v>ЮЛ - БУ ХМАО-Югры ДЭСЗ</v>
          </cell>
          <cell r="AL822" t="str">
            <v>БУ ХМАО-Югры "ДЭСЗ", ул. Студенческая д. 2</v>
          </cell>
        </row>
        <row r="823">
          <cell r="B823">
            <v>759</v>
          </cell>
          <cell r="C823">
            <v>43790</v>
          </cell>
          <cell r="D823">
            <v>44900</v>
          </cell>
          <cell r="E823" t="str">
            <v>Пискунова 1</v>
          </cell>
          <cell r="F823" t="str">
            <v>в рамках проведения инвентаризации 2022 года
не установлен</v>
          </cell>
          <cell r="G823" t="str">
            <v>61.000093</v>
          </cell>
          <cell r="H823" t="str">
            <v>69.015375</v>
          </cell>
          <cell r="I823" t="str">
            <v>в рамках инвентаризации 2022 года
не определена</v>
          </cell>
          <cell r="J823" t="str">
            <v>ограниченный</v>
          </cell>
          <cell r="K823" t="str">
            <v>бетонная плита</v>
          </cell>
          <cell r="L823">
            <v>10</v>
          </cell>
          <cell r="M823" t="str">
            <v>отсутствует</v>
          </cell>
          <cell r="N823" t="str">
            <v>есть</v>
          </cell>
          <cell r="O823">
            <v>3</v>
          </cell>
          <cell r="P823">
            <v>1.1000000000000001</v>
          </cell>
          <cell r="Q823" t="str">
            <v>пластик</v>
          </cell>
          <cell r="U823" t="str">
            <v>-</v>
          </cell>
          <cell r="V823" t="str">
            <v>-</v>
          </cell>
          <cell r="W823" t="str">
            <v>-</v>
          </cell>
          <cell r="AA823" t="str">
            <v>бумажные отходы</v>
          </cell>
          <cell r="AB823">
            <v>1</v>
          </cell>
          <cell r="AC823">
            <v>0.75</v>
          </cell>
          <cell r="AD823" t="str">
            <v>контейнер ООО "Экобаланс"</v>
          </cell>
          <cell r="AH823" t="str">
            <v>ЮЛ - БУ ХМАО-Югры ДЭСЗ</v>
          </cell>
          <cell r="AL823" t="str">
            <v>БУ ХМАО-Югры "ДЭСЗ" ул. Пискунова 1</v>
          </cell>
        </row>
        <row r="824">
          <cell r="B824">
            <v>760</v>
          </cell>
          <cell r="C824">
            <v>43790</v>
          </cell>
          <cell r="D824">
            <v>44900</v>
          </cell>
          <cell r="E824" t="str">
            <v>Рознина 75</v>
          </cell>
          <cell r="F824" t="str">
            <v>в рамках проведения инвентаризации 2022 года
не установлен</v>
          </cell>
          <cell r="G824" t="str">
            <v>61.008106</v>
          </cell>
          <cell r="H824" t="str">
            <v>69.011213</v>
          </cell>
          <cell r="I824" t="str">
            <v>в рамках инвентаризации 2022 года
не определена</v>
          </cell>
          <cell r="J824" t="str">
            <v>ограниченный</v>
          </cell>
          <cell r="K824" t="str">
            <v>бетонная плита</v>
          </cell>
          <cell r="L824">
            <v>10</v>
          </cell>
          <cell r="M824" t="str">
            <v>отсутствует</v>
          </cell>
          <cell r="N824" t="str">
            <v>есть</v>
          </cell>
          <cell r="O824">
            <v>4</v>
          </cell>
          <cell r="P824">
            <v>1.1000000000000001</v>
          </cell>
          <cell r="Q824" t="str">
            <v>пластик</v>
          </cell>
          <cell r="U824" t="str">
            <v>-</v>
          </cell>
          <cell r="V824" t="str">
            <v>-</v>
          </cell>
          <cell r="W824" t="str">
            <v>-</v>
          </cell>
          <cell r="AA824" t="str">
            <v>бумажные отходы</v>
          </cell>
          <cell r="AB824">
            <v>1</v>
          </cell>
          <cell r="AC824">
            <v>0.75</v>
          </cell>
          <cell r="AD824" t="str">
            <v>контейнер ООО "Экобаланс"</v>
          </cell>
          <cell r="AH824" t="str">
            <v>ЮЛ - БУ ХМАО-Югры ДЭСЗ</v>
          </cell>
          <cell r="AL824" t="str">
            <v>БУ ХМАО-Югры "ДЭСЗ" ул. Рознина 75 (Окружная стоматология)</v>
          </cell>
        </row>
        <row r="825">
          <cell r="B825">
            <v>761</v>
          </cell>
          <cell r="C825">
            <v>43790</v>
          </cell>
          <cell r="D825">
            <v>44900</v>
          </cell>
          <cell r="E825" t="str">
            <v>Чехова 6а</v>
          </cell>
          <cell r="F825" t="str">
            <v>в рамках проведения инвентаризации 2022 года
не установлен</v>
          </cell>
          <cell r="G825" t="str">
            <v>60.999511</v>
          </cell>
          <cell r="H825" t="str">
            <v>69.023998</v>
          </cell>
          <cell r="I825" t="str">
            <v>в рамках инвентаризации 2022 года
не определена</v>
          </cell>
          <cell r="J825" t="str">
            <v>ограниченный</v>
          </cell>
          <cell r="K825" t="str">
            <v>асфальт</v>
          </cell>
          <cell r="L825">
            <v>2</v>
          </cell>
          <cell r="M825" t="str">
            <v>отсутствует</v>
          </cell>
          <cell r="N825" t="str">
            <v>отсутствует</v>
          </cell>
          <cell r="O825">
            <v>1</v>
          </cell>
          <cell r="P825">
            <v>1.1000000000000001</v>
          </cell>
          <cell r="Q825" t="str">
            <v>пластик</v>
          </cell>
          <cell r="U825" t="str">
            <v>-</v>
          </cell>
          <cell r="V825" t="str">
            <v>-</v>
          </cell>
          <cell r="W825" t="str">
            <v>-</v>
          </cell>
          <cell r="AA825" t="str">
            <v>-</v>
          </cell>
          <cell r="AB825" t="str">
            <v>-</v>
          </cell>
          <cell r="AC825" t="str">
            <v>-</v>
          </cell>
          <cell r="AD825" t="str">
            <v>-</v>
          </cell>
          <cell r="AH825" t="str">
            <v>ЮЛ - БУ ХМАО-Югры ДЭСЗ</v>
          </cell>
          <cell r="AL825" t="str">
            <v>БУ ХМАО-Югры "ДЭСЗ" ул. Чехова 6а</v>
          </cell>
        </row>
        <row r="826">
          <cell r="B826">
            <v>762</v>
          </cell>
          <cell r="C826" t="str">
            <v>ранее существовавшая до 01.01.2019</v>
          </cell>
          <cell r="D826">
            <v>44900</v>
          </cell>
          <cell r="E826" t="str">
            <v>Чехова 82</v>
          </cell>
          <cell r="F826" t="str">
            <v>в рамках проведения инвентаризации 2022 года
не установлен</v>
          </cell>
          <cell r="G826" t="str">
            <v>61.002945</v>
          </cell>
          <cell r="H826" t="str">
            <v>69.056951</v>
          </cell>
          <cell r="I826" t="str">
            <v>в рамках инвентаризации 2022 года
не определена</v>
          </cell>
          <cell r="J826" t="str">
            <v>ограниченный</v>
          </cell>
          <cell r="K826" t="str">
            <v>асфальт</v>
          </cell>
          <cell r="L826">
            <v>4</v>
          </cell>
          <cell r="M826" t="str">
            <v>есть</v>
          </cell>
          <cell r="N826" t="str">
            <v>есть</v>
          </cell>
          <cell r="O826">
            <v>1</v>
          </cell>
          <cell r="P826">
            <v>1.1000000000000001</v>
          </cell>
          <cell r="Q826" t="str">
            <v>пластик</v>
          </cell>
          <cell r="U826" t="str">
            <v>-</v>
          </cell>
          <cell r="V826" t="str">
            <v>-</v>
          </cell>
          <cell r="W826" t="str">
            <v>-</v>
          </cell>
          <cell r="AA826" t="str">
            <v>-</v>
          </cell>
          <cell r="AB826" t="str">
            <v>-</v>
          </cell>
          <cell r="AC826" t="str">
            <v>-</v>
          </cell>
          <cell r="AD826" t="str">
            <v>-</v>
          </cell>
          <cell r="AH826" t="str">
            <v>ЮЛ - БУ ХМАО-Югры ДЭСЗ</v>
          </cell>
          <cell r="AL826" t="str">
            <v xml:space="preserve"> БУ ХМАО-Югры "ДЭСЗ" ул. Чехова 82</v>
          </cell>
        </row>
        <row r="827">
          <cell r="B827">
            <v>763</v>
          </cell>
          <cell r="C827" t="str">
            <v>ранее существовавшая до 01.01.2019</v>
          </cell>
          <cell r="D827">
            <v>44900</v>
          </cell>
          <cell r="E827" t="str">
            <v>Мира 151</v>
          </cell>
          <cell r="F827" t="str">
            <v>в рамках проведения инвентаризации 2022 года
не установлен</v>
          </cell>
          <cell r="G827" t="str">
            <v>61.018724</v>
          </cell>
          <cell r="H827" t="str">
            <v>69.090630</v>
          </cell>
          <cell r="I827" t="str">
            <v>в рамках инвентаризации 2022 года
не определена</v>
          </cell>
          <cell r="J827" t="str">
            <v>ограниченный</v>
          </cell>
          <cell r="K827" t="str">
            <v>асфальт</v>
          </cell>
          <cell r="L827">
            <v>2</v>
          </cell>
          <cell r="M827" t="str">
            <v>отсутствует</v>
          </cell>
          <cell r="N827" t="str">
            <v>отсутствует</v>
          </cell>
          <cell r="O827">
            <v>1</v>
          </cell>
          <cell r="P827">
            <v>1.1000000000000001</v>
          </cell>
          <cell r="Q827" t="str">
            <v>пластик</v>
          </cell>
          <cell r="U827" t="str">
            <v>-</v>
          </cell>
          <cell r="V827" t="str">
            <v>-</v>
          </cell>
          <cell r="W827" t="str">
            <v>-</v>
          </cell>
          <cell r="AA827" t="str">
            <v>-</v>
          </cell>
          <cell r="AB827" t="str">
            <v>-</v>
          </cell>
          <cell r="AC827" t="str">
            <v>-</v>
          </cell>
          <cell r="AD827" t="str">
            <v>-</v>
          </cell>
          <cell r="AH827" t="str">
            <v>ЮЛ - ООО "Перспектива"</v>
          </cell>
          <cell r="AL827" t="str">
            <v xml:space="preserve"> ООО "Перспектива"</v>
          </cell>
        </row>
        <row r="828">
          <cell r="B828">
            <v>764</v>
          </cell>
          <cell r="C828">
            <v>43790</v>
          </cell>
          <cell r="D828">
            <v>44900</v>
          </cell>
          <cell r="E828" t="str">
            <v>Мира 151</v>
          </cell>
          <cell r="F828" t="str">
            <v>в рамках проведения инвентаризации 2022 года
не установлен</v>
          </cell>
          <cell r="G828" t="str">
            <v>61.018716</v>
          </cell>
          <cell r="H828" t="str">
            <v>69.090904</v>
          </cell>
          <cell r="I828" t="str">
            <v>в рамках инвентаризации 2022 года
не определена</v>
          </cell>
          <cell r="J828" t="str">
            <v>ограниченный</v>
          </cell>
          <cell r="K828" t="str">
            <v>бетонная плита</v>
          </cell>
          <cell r="L828">
            <v>10</v>
          </cell>
          <cell r="M828" t="str">
            <v>отсутствует</v>
          </cell>
          <cell r="N828" t="str">
            <v>есть</v>
          </cell>
          <cell r="O828">
            <v>2</v>
          </cell>
          <cell r="P828">
            <v>1.1000000000000001</v>
          </cell>
          <cell r="Q828" t="str">
            <v>пластик</v>
          </cell>
          <cell r="U828" t="str">
            <v>-</v>
          </cell>
          <cell r="V828" t="str">
            <v>-</v>
          </cell>
          <cell r="W828" t="str">
            <v>-</v>
          </cell>
          <cell r="AA828" t="str">
            <v>-</v>
          </cell>
          <cell r="AB828" t="str">
            <v>-</v>
          </cell>
          <cell r="AC828" t="str">
            <v>-</v>
          </cell>
          <cell r="AD828" t="str">
            <v>-</v>
          </cell>
          <cell r="AH828" t="str">
            <v>ЮЛ - БУ ХМАО-Югры ДЭСЗ</v>
          </cell>
          <cell r="AL828" t="str">
            <v>БУ ХМАО-Югры "ДЭСЗ" "ДЭСЗ" ул. Мира 151</v>
          </cell>
        </row>
        <row r="829">
          <cell r="B829">
            <v>765</v>
          </cell>
          <cell r="C829">
            <v>43790</v>
          </cell>
          <cell r="D829">
            <v>44900</v>
          </cell>
          <cell r="E829" t="str">
            <v xml:space="preserve"> Ленина 54/1</v>
          </cell>
          <cell r="F829" t="str">
            <v>в рамках проведения инвентаризации 2022 года
не установлен</v>
          </cell>
          <cell r="G829" t="str">
            <v>61.007540</v>
          </cell>
          <cell r="H829" t="str">
            <v>69.024794</v>
          </cell>
          <cell r="I829" t="str">
            <v>в рамках инвентаризации 2022 года
не определена</v>
          </cell>
          <cell r="J829" t="str">
            <v>ограниченный</v>
          </cell>
          <cell r="K829" t="str">
            <v>бетонная плита</v>
          </cell>
          <cell r="L829">
            <v>8</v>
          </cell>
          <cell r="M829" t="str">
            <v>есть</v>
          </cell>
          <cell r="N829" t="str">
            <v>есть</v>
          </cell>
          <cell r="O829">
            <v>1</v>
          </cell>
          <cell r="P829">
            <v>0.66</v>
          </cell>
          <cell r="Q829" t="str">
            <v>пластик</v>
          </cell>
          <cell r="U829" t="str">
            <v>-</v>
          </cell>
          <cell r="V829" t="str">
            <v>-</v>
          </cell>
          <cell r="W829" t="str">
            <v>-</v>
          </cell>
          <cell r="AA829" t="str">
            <v>бумажные отходы</v>
          </cell>
          <cell r="AB829">
            <v>1</v>
          </cell>
          <cell r="AC829">
            <v>0.75</v>
          </cell>
          <cell r="AD829" t="str">
            <v>контейнер ООО "Экобаланс"</v>
          </cell>
          <cell r="AH829" t="str">
            <v>ЮЛ - БУ ХМАО-Югры ДЭСЗ</v>
          </cell>
          <cell r="AL829" t="str">
            <v>БУ ХМАО-Югры "ДЭСЗ", ул. Ленина д. 54/1</v>
          </cell>
        </row>
        <row r="830">
          <cell r="B830">
            <v>766</v>
          </cell>
          <cell r="C830">
            <v>44278</v>
          </cell>
          <cell r="D830">
            <v>44900</v>
          </cell>
          <cell r="E830" t="str">
            <v>Пискунова 3а</v>
          </cell>
          <cell r="F830" t="str">
            <v>в рамках проведения инвентаризации 2022 года
не установлен</v>
          </cell>
          <cell r="G830" t="str">
            <v>60.999390</v>
          </cell>
          <cell r="H830" t="str">
            <v>69.019468</v>
          </cell>
          <cell r="I830" t="str">
            <v>в рамках инвентаризации 2022 года
не определена</v>
          </cell>
          <cell r="J830" t="str">
            <v>ограниченный</v>
          </cell>
          <cell r="K830" t="str">
            <v>бетонная плита</v>
          </cell>
          <cell r="L830">
            <v>5</v>
          </cell>
          <cell r="M830" t="str">
            <v>есть</v>
          </cell>
          <cell r="N830" t="str">
            <v>есть</v>
          </cell>
          <cell r="O830">
            <v>1</v>
          </cell>
          <cell r="P830">
            <v>1.1000000000000001</v>
          </cell>
          <cell r="Q830" t="str">
            <v>пластик</v>
          </cell>
          <cell r="U830" t="str">
            <v>-</v>
          </cell>
          <cell r="V830" t="str">
            <v>-</v>
          </cell>
          <cell r="W830" t="str">
            <v>-</v>
          </cell>
          <cell r="AA830" t="str">
            <v>-</v>
          </cell>
          <cell r="AB830" t="str">
            <v>-</v>
          </cell>
          <cell r="AC830" t="str">
            <v>-</v>
          </cell>
          <cell r="AD830" t="str">
            <v>-</v>
          </cell>
          <cell r="AH830" t="str">
            <v>ЮЛ - БУ "Колледж-интернат Центр искусств для одаренных детей Севера"</v>
          </cell>
          <cell r="AL830" t="str">
            <v>БУ "Колледж-интернат Центр искусств для одаренных детей Севера" ул. Пискунова, 3а</v>
          </cell>
        </row>
        <row r="831">
          <cell r="B831">
            <v>767</v>
          </cell>
          <cell r="C831">
            <v>44278</v>
          </cell>
          <cell r="D831">
            <v>44900</v>
          </cell>
          <cell r="E831" t="str">
            <v>Пискунова 7</v>
          </cell>
          <cell r="F831" t="str">
            <v>в рамках проведения инвентаризации 2022 года
не установлен</v>
          </cell>
          <cell r="G831" t="str">
            <v>60.999178</v>
          </cell>
          <cell r="H831" t="str">
            <v>69.016672</v>
          </cell>
          <cell r="I831" t="str">
            <v>в рамках инвентаризации 2022 года
не определена</v>
          </cell>
          <cell r="J831" t="str">
            <v>ограниченный</v>
          </cell>
          <cell r="K831" t="str">
            <v>бетонная плита</v>
          </cell>
          <cell r="L831">
            <v>10</v>
          </cell>
          <cell r="M831" t="str">
            <v>отсутствует</v>
          </cell>
          <cell r="N831" t="str">
            <v>есть</v>
          </cell>
          <cell r="O831">
            <v>3</v>
          </cell>
          <cell r="P831">
            <v>1.1000000000000001</v>
          </cell>
          <cell r="Q831" t="str">
            <v>пластик</v>
          </cell>
          <cell r="U831" t="str">
            <v>-</v>
          </cell>
          <cell r="V831" t="str">
            <v>-</v>
          </cell>
          <cell r="W831" t="str">
            <v>-</v>
          </cell>
          <cell r="AA831" t="str">
            <v>-</v>
          </cell>
          <cell r="AB831" t="str">
            <v>-</v>
          </cell>
          <cell r="AC831" t="str">
            <v>-</v>
          </cell>
          <cell r="AD831" t="str">
            <v>-</v>
          </cell>
          <cell r="AH831" t="str">
            <v>ЮЛ - БУ "Колледж-интернат Центр искусств для одаренных детей Севера"</v>
          </cell>
          <cell r="AL831" t="str">
            <v>БУ "Колледж-интернат Центр искусств для одаренных детей Севера", ул. Пискунова, 1, Пискунова, 7</v>
          </cell>
        </row>
        <row r="832">
          <cell r="B832">
            <v>768</v>
          </cell>
          <cell r="C832"/>
          <cell r="D832">
            <v>44900</v>
          </cell>
          <cell r="E832" t="str">
            <v>Тобольский тракт 4</v>
          </cell>
          <cell r="F832" t="str">
            <v>в рамках проведения инвентаризации 2022 года
не установлен</v>
          </cell>
          <cell r="G832" t="str">
            <v>61.024391</v>
          </cell>
          <cell r="H832" t="str">
            <v>69.129911</v>
          </cell>
          <cell r="I832" t="str">
            <v>в рамках инвентаризации 2022 года
не определена</v>
          </cell>
          <cell r="J832" t="str">
            <v>ограниченный</v>
          </cell>
          <cell r="K832" t="str">
            <v>асфальт</v>
          </cell>
          <cell r="L832">
            <v>10</v>
          </cell>
          <cell r="M832" t="str">
            <v>отсутствует</v>
          </cell>
          <cell r="N832" t="str">
            <v>отсутствует</v>
          </cell>
          <cell r="O832">
            <v>6</v>
          </cell>
          <cell r="P832">
            <v>1.1000000000000001</v>
          </cell>
          <cell r="Q832" t="str">
            <v>пластик</v>
          </cell>
          <cell r="U832" t="str">
            <v>-</v>
          </cell>
          <cell r="V832" t="str">
            <v>-</v>
          </cell>
          <cell r="W832" t="str">
            <v>-</v>
          </cell>
          <cell r="AA832" t="str">
            <v>-</v>
          </cell>
          <cell r="AB832" t="str">
            <v>-</v>
          </cell>
          <cell r="AC832" t="str">
            <v>-</v>
          </cell>
          <cell r="AD832" t="str">
            <v>-</v>
          </cell>
          <cell r="AH832" t="str">
            <v>ЮЛ - АНО "Центр профессиональной патологии и лабораторной диагностики"</v>
          </cell>
          <cell r="AL832" t="str">
            <v>АНО "Центр профессиональной патологии и лабораторной диагностики"</v>
          </cell>
        </row>
        <row r="833">
          <cell r="B833">
            <v>769</v>
          </cell>
          <cell r="C833" t="str">
            <v>ранее существовавшая до 01.01.2019</v>
          </cell>
          <cell r="D833">
            <v>44900</v>
          </cell>
          <cell r="E833" t="str">
            <v>Гагарина 51</v>
          </cell>
          <cell r="F833" t="str">
            <v>в рамках проведения инвентаризации 2022 года
не установлен</v>
          </cell>
          <cell r="G833" t="str">
            <v xml:space="preserve">60.993655 </v>
          </cell>
          <cell r="H833" t="str">
            <v>69.024912</v>
          </cell>
          <cell r="I833" t="str">
            <v>в рамках инвентаризации 2022 года
не определена</v>
          </cell>
          <cell r="J833" t="str">
            <v>открытый</v>
          </cell>
          <cell r="K833" t="str">
            <v>бетонная плита</v>
          </cell>
          <cell r="L833">
            <v>12</v>
          </cell>
          <cell r="M833" t="str">
            <v>есть</v>
          </cell>
          <cell r="N833" t="str">
            <v>есть</v>
          </cell>
          <cell r="O833">
            <v>3</v>
          </cell>
          <cell r="P833">
            <v>1.1000000000000001</v>
          </cell>
          <cell r="Q833" t="str">
            <v>пластик</v>
          </cell>
          <cell r="U833">
            <v>1</v>
          </cell>
          <cell r="V833">
            <v>4</v>
          </cell>
          <cell r="W833" t="str">
            <v>отсек</v>
          </cell>
          <cell r="AA833" t="str">
            <v>пластик</v>
          </cell>
          <cell r="AB833">
            <v>1</v>
          </cell>
          <cell r="AC833">
            <v>1</v>
          </cell>
          <cell r="AD833" t="str">
            <v>металлическая сетка АО "РЭС-Сервис"</v>
          </cell>
          <cell r="AH833" t="str">
            <v>МО - Администрация города Ханты-Мансийска</v>
          </cell>
          <cell r="AL833" t="str">
            <v>МКД  ул. Гагарина 51, 47, 49</v>
          </cell>
        </row>
        <row r="834">
          <cell r="B834">
            <v>770</v>
          </cell>
          <cell r="C834" t="str">
            <v>ранее существовавшая до 01.01.2019</v>
          </cell>
          <cell r="D834">
            <v>44900</v>
          </cell>
          <cell r="E834" t="str">
            <v>Рознина 64б</v>
          </cell>
          <cell r="F834" t="str">
            <v>в рамках проведения инвентаризации 2022 года
не установлен</v>
          </cell>
          <cell r="G834" t="str">
            <v xml:space="preserve">61.007326 </v>
          </cell>
          <cell r="H834" t="str">
            <v>69.005862</v>
          </cell>
          <cell r="I834" t="str">
            <v>в рамках инвентаризации 2022 года
не определена</v>
          </cell>
          <cell r="J834" t="str">
            <v>открытый</v>
          </cell>
          <cell r="K834" t="str">
            <v>асфальт</v>
          </cell>
          <cell r="L834">
            <v>2</v>
          </cell>
          <cell r="M834" t="str">
            <v>отсутствует</v>
          </cell>
          <cell r="N834" t="str">
            <v>отсутствует</v>
          </cell>
          <cell r="O834">
            <v>1</v>
          </cell>
          <cell r="P834">
            <v>0.24</v>
          </cell>
          <cell r="Q834" t="str">
            <v>пластик</v>
          </cell>
          <cell r="U834" t="str">
            <v>-</v>
          </cell>
          <cell r="V834" t="str">
            <v>-</v>
          </cell>
          <cell r="W834" t="str">
            <v>-</v>
          </cell>
          <cell r="AA834" t="str">
            <v>-</v>
          </cell>
          <cell r="AB834" t="str">
            <v>-</v>
          </cell>
          <cell r="AC834" t="str">
            <v>-</v>
          </cell>
          <cell r="AD834" t="str">
            <v>-</v>
          </cell>
          <cell r="AH834" t="str">
            <v>ИП - Магрычева Нина Сергеевна</v>
          </cell>
          <cell r="AL834" t="str">
            <v>гостиница "Хотэм" по ул. Рознина, 64б</v>
          </cell>
        </row>
        <row r="835">
          <cell r="B835">
            <v>771</v>
          </cell>
          <cell r="C835">
            <v>43818</v>
          </cell>
          <cell r="D835">
            <v>44900</v>
          </cell>
          <cell r="E835" t="str">
            <v>Студенческая 15б</v>
          </cell>
          <cell r="F835" t="str">
            <v>в рамках проведения инвентаризации 2022 года
не установлен</v>
          </cell>
          <cell r="G835" t="str">
            <v>61.015765</v>
          </cell>
          <cell r="H835" t="str">
            <v>69.053364</v>
          </cell>
          <cell r="I835" t="str">
            <v>в рамках инвентаризации 2022 года
не определена</v>
          </cell>
          <cell r="J835" t="str">
            <v>ограниченный</v>
          </cell>
          <cell r="K835" t="str">
            <v>бетонная плита</v>
          </cell>
          <cell r="L835">
            <v>15.51</v>
          </cell>
          <cell r="M835" t="str">
            <v>есть</v>
          </cell>
          <cell r="N835" t="str">
            <v>есть</v>
          </cell>
          <cell r="O835">
            <v>4</v>
          </cell>
          <cell r="P835">
            <v>1</v>
          </cell>
          <cell r="Q835" t="str">
            <v>металл</v>
          </cell>
          <cell r="U835" t="str">
            <v>-</v>
          </cell>
          <cell r="V835" t="str">
            <v>-</v>
          </cell>
          <cell r="W835" t="str">
            <v>-</v>
          </cell>
          <cell r="AA835" t="str">
            <v>-</v>
          </cell>
          <cell r="AB835" t="str">
            <v>-</v>
          </cell>
          <cell r="AC835" t="str">
            <v>-</v>
          </cell>
          <cell r="AD835" t="str">
            <v>-</v>
          </cell>
          <cell r="AH835" t="str">
            <v>ЮЛ - АУ ХМАО-ЮГРЫ «Югорский колледж-интернат олимпийского резерва»</v>
          </cell>
          <cell r="AL835" t="str">
            <v>АУ ХМАО-ЮГРЫ «Югорский колледж-интернат олимпийского резерва» по адресу Студенческая, 15Б</v>
          </cell>
        </row>
        <row r="836">
          <cell r="B836">
            <v>772</v>
          </cell>
          <cell r="C836" t="str">
            <v>ранее существовавшая до 01.01.2019</v>
          </cell>
          <cell r="D836">
            <v>44900</v>
          </cell>
          <cell r="E836" t="str">
            <v xml:space="preserve"> Калинина 40</v>
          </cell>
          <cell r="F836" t="str">
            <v>в рамках проведения инвентаризации 2022 года
не установлен</v>
          </cell>
          <cell r="G836" t="str">
            <v xml:space="preserve">61.008823 </v>
          </cell>
          <cell r="H836" t="str">
            <v>69.033643</v>
          </cell>
          <cell r="I836" t="str">
            <v>в рамках инвентаризации 2022 года
не определена</v>
          </cell>
          <cell r="J836" t="str">
            <v>ограниченный</v>
          </cell>
          <cell r="K836" t="str">
            <v>бетонная плита</v>
          </cell>
          <cell r="L836">
            <v>24</v>
          </cell>
          <cell r="M836" t="str">
            <v>отсутствует</v>
          </cell>
          <cell r="N836" t="str">
            <v>есть</v>
          </cell>
          <cell r="O836">
            <v>12</v>
          </cell>
          <cell r="P836">
            <v>1.1000000000000001</v>
          </cell>
          <cell r="Q836" t="str">
            <v>металл</v>
          </cell>
          <cell r="U836" t="str">
            <v>-</v>
          </cell>
          <cell r="V836" t="str">
            <v>-</v>
          </cell>
          <cell r="W836" t="str">
            <v>-</v>
          </cell>
          <cell r="AA836" t="str">
            <v>-</v>
          </cell>
          <cell r="AB836" t="str">
            <v>-</v>
          </cell>
          <cell r="AC836" t="str">
            <v>-</v>
          </cell>
          <cell r="AD836" t="str">
            <v>-</v>
          </cell>
          <cell r="AH836" t="str">
            <v>ЮЛ - БУ ХМАО-Югры "Окружная клиническая больница" , БУ "Бюро судебно-медицинской экспертизы"</v>
          </cell>
          <cell r="AL836" t="str">
            <v xml:space="preserve"> БУ "ОКБ", КУ "Бюро судебно-медицинской экспертизы" по ул. Калинина, 40</v>
          </cell>
        </row>
        <row r="837">
          <cell r="B837">
            <v>773</v>
          </cell>
          <cell r="C837" t="str">
            <v>ранее существовавшая до 01.01.2019</v>
          </cell>
          <cell r="D837">
            <v>44900</v>
          </cell>
          <cell r="E837" t="str">
            <v>Карла Маркса 12</v>
          </cell>
          <cell r="F837" t="str">
            <v>в рамках проведения инвентаризации 2022 года
не установлен</v>
          </cell>
          <cell r="G837" t="str">
            <v xml:space="preserve">61.003785 </v>
          </cell>
          <cell r="H837" t="str">
            <v>69.018375</v>
          </cell>
          <cell r="I837" t="str">
            <v>в рамках инвентаризации 2022 года
не определена</v>
          </cell>
          <cell r="J837" t="str">
            <v>открытый</v>
          </cell>
          <cell r="K837" t="str">
            <v>асфальт</v>
          </cell>
          <cell r="L837">
            <v>6</v>
          </cell>
          <cell r="M837" t="str">
            <v>отсутствует</v>
          </cell>
          <cell r="N837" t="str">
            <v>отсутствует</v>
          </cell>
          <cell r="O837">
            <v>3</v>
          </cell>
          <cell r="P837">
            <v>0.75</v>
          </cell>
          <cell r="Q837" t="str">
            <v>металл</v>
          </cell>
          <cell r="U837" t="str">
            <v>-</v>
          </cell>
          <cell r="V837" t="str">
            <v>-</v>
          </cell>
          <cell r="W837" t="str">
            <v>-</v>
          </cell>
          <cell r="AA837" t="str">
            <v>-</v>
          </cell>
          <cell r="AB837" t="str">
            <v>-</v>
          </cell>
          <cell r="AC837" t="str">
            <v>-</v>
          </cell>
          <cell r="AD837" t="str">
            <v>-</v>
          </cell>
          <cell r="AH837" t="str">
            <v>ЮЛ - УФК по Ханты-Мансийскому автономному округу – Югре, Департамент труда и занятонсти населения ХМАО-Югры</v>
          </cell>
          <cell r="AL837" t="str">
            <v xml:space="preserve"> УФК по Ханты-Мансийскому автономному округу – Югре по ул. Карла Маркса, 12</v>
          </cell>
        </row>
        <row r="838">
          <cell r="B838">
            <v>774</v>
          </cell>
          <cell r="C838">
            <v>43839</v>
          </cell>
          <cell r="D838">
            <v>44900</v>
          </cell>
          <cell r="E838" t="str">
            <v xml:space="preserve"> Калинина 3</v>
          </cell>
          <cell r="F838" t="str">
            <v>в рамках проведения инвентаризации 2022 года
не установлен</v>
          </cell>
          <cell r="G838" t="str">
            <v>61.0005092</v>
          </cell>
          <cell r="H838" t="str">
            <v>69.0317773</v>
          </cell>
          <cell r="I838" t="str">
            <v>в рамках инвентаризации 2022 года
не определена</v>
          </cell>
          <cell r="J838" t="str">
            <v>ограниченный</v>
          </cell>
          <cell r="K838" t="str">
            <v>асфальт</v>
          </cell>
          <cell r="L838">
            <v>15</v>
          </cell>
          <cell r="M838" t="str">
            <v>отсутствует</v>
          </cell>
          <cell r="N838" t="str">
            <v>есть</v>
          </cell>
          <cell r="O838">
            <v>5</v>
          </cell>
          <cell r="P838">
            <v>1</v>
          </cell>
          <cell r="Q838" t="str">
            <v>металл</v>
          </cell>
          <cell r="U838" t="str">
            <v>-</v>
          </cell>
          <cell r="V838" t="str">
            <v>-</v>
          </cell>
          <cell r="W838" t="str">
            <v>-</v>
          </cell>
          <cell r="AA838" t="str">
            <v>-</v>
          </cell>
          <cell r="AB838" t="str">
            <v>-</v>
          </cell>
          <cell r="AC838" t="str">
            <v>-</v>
          </cell>
          <cell r="AD838" t="str">
            <v>-</v>
          </cell>
          <cell r="AH838" t="str">
            <v>ЮЛ - БУ ХМАО-Югры "Окружной клинический лечебно-реабилитационный центр", 1028600515349, Ханты-Мансийский автономный округ - Югра, г. Ханты-Мансийск, ул. Калинина, здание 3</v>
          </cell>
          <cell r="AL838" t="str">
            <v>"Реабилитационный центр", "Водолечебница", "Профилакторий" по ул. Калинина 3</v>
          </cell>
        </row>
        <row r="839">
          <cell r="B839">
            <v>775</v>
          </cell>
          <cell r="C839"/>
          <cell r="D839">
            <v>44900</v>
          </cell>
          <cell r="E839"/>
          <cell r="F839" t="str">
            <v>в рамках проведения инвентаризации 2022 года
не установлен</v>
          </cell>
          <cell r="G839"/>
          <cell r="H839"/>
          <cell r="I839" t="str">
            <v>в рамках инвентаризации 2022 года
не определена</v>
          </cell>
          <cell r="J839"/>
          <cell r="K839"/>
          <cell r="L839"/>
          <cell r="M839"/>
          <cell r="N839"/>
          <cell r="O839"/>
          <cell r="P839"/>
          <cell r="Q839"/>
          <cell r="U839"/>
          <cell r="V839"/>
          <cell r="W839"/>
          <cell r="AA839"/>
          <cell r="AB839"/>
          <cell r="AC839"/>
          <cell r="AD839"/>
          <cell r="AH839"/>
          <cell r="AL839"/>
        </row>
        <row r="840">
          <cell r="B840">
            <v>776</v>
          </cell>
          <cell r="C840">
            <v>43839</v>
          </cell>
          <cell r="D840">
            <v>44900</v>
          </cell>
          <cell r="E840" t="str">
            <v>Кооперативная 59</v>
          </cell>
          <cell r="F840" t="str">
            <v>в рамках проведения инвентаризации 2022 года
не установлен</v>
          </cell>
          <cell r="G840" t="str">
            <v>61.041188</v>
          </cell>
          <cell r="H840" t="str">
            <v>69.063759</v>
          </cell>
          <cell r="I840" t="str">
            <v>в рамках инвентаризации 2022 года
не определена</v>
          </cell>
          <cell r="J840" t="str">
            <v>ограниченный</v>
          </cell>
          <cell r="K840" t="str">
            <v>асфальт</v>
          </cell>
          <cell r="L840">
            <v>6</v>
          </cell>
          <cell r="M840" t="str">
            <v>отсутствует</v>
          </cell>
          <cell r="N840" t="str">
            <v>отсутствует</v>
          </cell>
          <cell r="O840">
            <v>2</v>
          </cell>
          <cell r="P840">
            <v>0.66</v>
          </cell>
          <cell r="Q840" t="str">
            <v>пластик</v>
          </cell>
          <cell r="U840" t="str">
            <v>-</v>
          </cell>
          <cell r="V840" t="str">
            <v>-</v>
          </cell>
          <cell r="W840" t="str">
            <v>-</v>
          </cell>
          <cell r="AA840" t="str">
            <v>-</v>
          </cell>
          <cell r="AB840" t="str">
            <v>-</v>
          </cell>
          <cell r="AC840" t="str">
            <v>-</v>
          </cell>
          <cell r="AD840" t="str">
            <v>-</v>
          </cell>
          <cell r="AH840" t="str">
            <v>ЮЛ - Акционерное общество "Россети Тюмень"</v>
          </cell>
          <cell r="AL840" t="str">
            <v>АО "Россети Тюмень" по ул. Кооперативная, д. 59</v>
          </cell>
        </row>
        <row r="841">
          <cell r="B841">
            <v>777</v>
          </cell>
          <cell r="C841">
            <v>43839</v>
          </cell>
          <cell r="D841">
            <v>44900</v>
          </cell>
          <cell r="E841" t="str">
            <v>Объездная 45</v>
          </cell>
          <cell r="F841" t="str">
            <v>в рамках проведения инвентаризации 2022 года
не установлен</v>
          </cell>
          <cell r="G841" t="str">
            <v>60.979425</v>
          </cell>
          <cell r="H841" t="str">
            <v>69.004524</v>
          </cell>
          <cell r="I841" t="str">
            <v>в рамках инвентаризации 2022 года
не определена</v>
          </cell>
          <cell r="J841" t="str">
            <v>ограниченный</v>
          </cell>
          <cell r="K841" t="str">
            <v>бетонная плита</v>
          </cell>
          <cell r="L841">
            <v>2</v>
          </cell>
          <cell r="M841" t="str">
            <v>отсутствует</v>
          </cell>
          <cell r="N841" t="str">
            <v>отсутствует</v>
          </cell>
          <cell r="O841">
            <v>1</v>
          </cell>
          <cell r="P841">
            <v>1.1000000000000001</v>
          </cell>
          <cell r="Q841" t="str">
            <v>пластик</v>
          </cell>
          <cell r="U841" t="str">
            <v>-</v>
          </cell>
          <cell r="V841" t="str">
            <v>-</v>
          </cell>
          <cell r="W841" t="str">
            <v>-</v>
          </cell>
          <cell r="AA841" t="str">
            <v>-</v>
          </cell>
          <cell r="AB841" t="str">
            <v>-</v>
          </cell>
          <cell r="AC841" t="str">
            <v>-</v>
          </cell>
          <cell r="AD841" t="str">
            <v>-</v>
          </cell>
          <cell r="AH841" t="str">
            <v>ЮЛ - Федеральное бюджетное учреждение "Администрация Обь-Иртышского бассейна внутренних водных путей"</v>
          </cell>
          <cell r="AL841" t="str">
            <v xml:space="preserve"> ХМОУВПиС ул. Объездная, 45</v>
          </cell>
        </row>
        <row r="842">
          <cell r="B842">
            <v>778</v>
          </cell>
          <cell r="C842">
            <v>43839</v>
          </cell>
          <cell r="D842">
            <v>44900</v>
          </cell>
          <cell r="E842" t="str">
            <v>Объездная 46</v>
          </cell>
          <cell r="F842" t="str">
            <v>в рамках проведения инвентаризации 2022 года
не установлен</v>
          </cell>
          <cell r="G842" t="str">
            <v>60.979436</v>
          </cell>
          <cell r="H842" t="str">
            <v>69.001842</v>
          </cell>
          <cell r="I842" t="str">
            <v>в рамках инвентаризации 2022 года
не определена</v>
          </cell>
          <cell r="J842" t="str">
            <v>ограниченный</v>
          </cell>
          <cell r="K842" t="str">
            <v>бетонная плита</v>
          </cell>
          <cell r="L842">
            <v>2</v>
          </cell>
          <cell r="M842" t="str">
            <v>отсутствует</v>
          </cell>
          <cell r="N842" t="str">
            <v>отсутствует</v>
          </cell>
          <cell r="O842">
            <v>2</v>
          </cell>
          <cell r="P842">
            <v>0.75</v>
          </cell>
          <cell r="Q842" t="str">
            <v>металл</v>
          </cell>
          <cell r="U842" t="str">
            <v>-</v>
          </cell>
          <cell r="V842" t="str">
            <v>-</v>
          </cell>
          <cell r="W842" t="str">
            <v>-</v>
          </cell>
          <cell r="AA842" t="str">
            <v>-</v>
          </cell>
          <cell r="AB842" t="str">
            <v>-</v>
          </cell>
          <cell r="AC842" t="str">
            <v>-</v>
          </cell>
          <cell r="AD842" t="str">
            <v>-</v>
          </cell>
          <cell r="AH842" t="str">
            <v>ЮЛ - Федеральное бюджетное учреждение "Администрация Обь-Иртышского бассейна внутренних водных путей"</v>
          </cell>
          <cell r="AL842" t="str">
            <v xml:space="preserve"> ХМОУВПиС ул. Объездная, 45</v>
          </cell>
        </row>
        <row r="843">
          <cell r="B843">
            <v>779</v>
          </cell>
          <cell r="C843">
            <v>43839</v>
          </cell>
          <cell r="D843">
            <v>44900</v>
          </cell>
          <cell r="E843" t="str">
            <v>Объездная 47</v>
          </cell>
          <cell r="F843" t="str">
            <v>в рамках проведения инвентаризации 2022 года
не установлен</v>
          </cell>
          <cell r="G843" t="str">
            <v>60.980092</v>
          </cell>
          <cell r="H843" t="str">
            <v>68.999675</v>
          </cell>
          <cell r="I843" t="str">
            <v>в рамках инвентаризации 2022 года
не определена</v>
          </cell>
          <cell r="J843" t="str">
            <v>ограниченный</v>
          </cell>
          <cell r="K843" t="str">
            <v>бетонная плита</v>
          </cell>
          <cell r="L843">
            <v>8</v>
          </cell>
          <cell r="M843" t="str">
            <v>отсутствует</v>
          </cell>
          <cell r="N843" t="str">
            <v>есть</v>
          </cell>
          <cell r="O843">
            <v>2</v>
          </cell>
          <cell r="P843">
            <v>1.1000000000000001</v>
          </cell>
          <cell r="Q843" t="str">
            <v>пластик</v>
          </cell>
          <cell r="U843" t="str">
            <v>-</v>
          </cell>
          <cell r="V843" t="str">
            <v>-</v>
          </cell>
          <cell r="W843" t="str">
            <v>-</v>
          </cell>
          <cell r="AA843" t="str">
            <v>-</v>
          </cell>
          <cell r="AB843" t="str">
            <v>-</v>
          </cell>
          <cell r="AC843" t="str">
            <v>-</v>
          </cell>
          <cell r="AD843" t="str">
            <v>-</v>
          </cell>
          <cell r="AH843" t="str">
            <v>ЮЛ - Федеральное бюджетное учреждение "Администрация Обь-Иртышского бассейна внутренних водных путей"</v>
          </cell>
          <cell r="AL843" t="str">
            <v xml:space="preserve"> ХМОУВПиС ул. Объездная, 45</v>
          </cell>
        </row>
        <row r="844">
          <cell r="B844">
            <v>780</v>
          </cell>
          <cell r="C844">
            <v>43839</v>
          </cell>
          <cell r="D844">
            <v>44900</v>
          </cell>
          <cell r="E844" t="str">
            <v>Объездная 48</v>
          </cell>
          <cell r="F844" t="str">
            <v>в рамках проведения инвентаризации 2022 года
не установлен</v>
          </cell>
          <cell r="G844" t="str">
            <v>60.980976</v>
          </cell>
          <cell r="H844" t="str">
            <v>68.995126</v>
          </cell>
          <cell r="I844" t="str">
            <v>в рамках инвентаризации 2022 года
не определена</v>
          </cell>
          <cell r="J844"/>
          <cell r="K844" t="str">
            <v>бетонная плита</v>
          </cell>
          <cell r="L844">
            <v>2</v>
          </cell>
          <cell r="M844" t="str">
            <v>отсутствует</v>
          </cell>
          <cell r="N844" t="str">
            <v>отсутствует</v>
          </cell>
          <cell r="O844">
            <v>1</v>
          </cell>
          <cell r="P844">
            <v>0.75</v>
          </cell>
          <cell r="Q844" t="str">
            <v>металл</v>
          </cell>
          <cell r="U844" t="str">
            <v>-</v>
          </cell>
          <cell r="V844" t="str">
            <v>-</v>
          </cell>
          <cell r="W844" t="str">
            <v>-</v>
          </cell>
          <cell r="AA844" t="str">
            <v>-</v>
          </cell>
          <cell r="AB844" t="str">
            <v>-</v>
          </cell>
          <cell r="AC844" t="str">
            <v>-</v>
          </cell>
          <cell r="AD844" t="str">
            <v>-</v>
          </cell>
          <cell r="AH844" t="str">
            <v>ЮЛ - Федеральное бюджетное учреждение "Администрация Обь-Иртышского бассейна внутренних водных путей"</v>
          </cell>
          <cell r="AL844" t="str">
            <v xml:space="preserve"> ХМОУВПиС ул. Объездная, 45</v>
          </cell>
        </row>
        <row r="845">
          <cell r="B845">
            <v>781</v>
          </cell>
          <cell r="C845" t="str">
            <v>ранее существовавшая до 01.01.2019</v>
          </cell>
          <cell r="D845">
            <v>44900</v>
          </cell>
          <cell r="E845" t="str">
            <v>Родниковая 34</v>
          </cell>
          <cell r="F845" t="str">
            <v>в рамках проведения инвентаризации 2022 года
не установлен</v>
          </cell>
          <cell r="G845" t="str">
            <v xml:space="preserve">61.027355 </v>
          </cell>
          <cell r="H845" t="str">
            <v>69.153146</v>
          </cell>
          <cell r="I845" t="str">
            <v>в рамках инвентаризации 2022 года
не определена</v>
          </cell>
          <cell r="J845" t="str">
            <v>открытый</v>
          </cell>
          <cell r="K845" t="str">
            <v>бетонная плита</v>
          </cell>
          <cell r="L845">
            <v>12</v>
          </cell>
          <cell r="M845" t="str">
            <v>есть</v>
          </cell>
          <cell r="N845" t="str">
            <v>есть</v>
          </cell>
          <cell r="O845">
            <v>2</v>
          </cell>
          <cell r="P845">
            <v>1.1000000000000001</v>
          </cell>
          <cell r="Q845" t="str">
            <v>пластик</v>
          </cell>
          <cell r="U845">
            <v>1</v>
          </cell>
          <cell r="V845">
            <v>4</v>
          </cell>
          <cell r="W845" t="str">
            <v>отсек</v>
          </cell>
          <cell r="AA845" t="str">
            <v>-</v>
          </cell>
          <cell r="AB845" t="str">
            <v>-</v>
          </cell>
          <cell r="AC845" t="str">
            <v>-</v>
          </cell>
          <cell r="AD845" t="str">
            <v>-</v>
          </cell>
          <cell r="AH845" t="str">
            <v>МО - Администрация города Ханты-Мансийска</v>
          </cell>
          <cell r="AL845" t="str">
            <v xml:space="preserve"> ИЖС ул.Родниковая</v>
          </cell>
        </row>
        <row r="846">
          <cell r="B846">
            <v>782</v>
          </cell>
          <cell r="C846" t="str">
            <v>ранее существовавшая до 01.01.2019</v>
          </cell>
          <cell r="D846">
            <v>44900</v>
          </cell>
          <cell r="E846" t="str">
            <v xml:space="preserve">Землеустроителей 15 </v>
          </cell>
          <cell r="F846" t="str">
            <v>в рамках проведения инвентаризации 2022 года
не установлен</v>
          </cell>
          <cell r="G846" t="str">
            <v xml:space="preserve">61.036066 </v>
          </cell>
          <cell r="H846" t="str">
            <v>69.062775</v>
          </cell>
          <cell r="I846" t="str">
            <v>в рамках инвентаризации 2022 года
не определена</v>
          </cell>
          <cell r="J846" t="str">
            <v>открытый</v>
          </cell>
          <cell r="K846" t="str">
            <v>бетонная плита</v>
          </cell>
          <cell r="L846">
            <v>12</v>
          </cell>
          <cell r="M846" t="str">
            <v>есть</v>
          </cell>
          <cell r="N846" t="str">
            <v>есть</v>
          </cell>
          <cell r="O846">
            <v>3</v>
          </cell>
          <cell r="P846">
            <v>1.1000000000000001</v>
          </cell>
          <cell r="Q846" t="str">
            <v>пластик</v>
          </cell>
          <cell r="U846">
            <v>1</v>
          </cell>
          <cell r="V846">
            <v>4</v>
          </cell>
          <cell r="W846" t="str">
            <v>отсек</v>
          </cell>
          <cell r="AA846" t="str">
            <v>пластик</v>
          </cell>
          <cell r="AB846">
            <v>1</v>
          </cell>
          <cell r="AC846">
            <v>1</v>
          </cell>
          <cell r="AD846" t="str">
            <v>металлическая сетка АО "РЭС-Сервис"</v>
          </cell>
          <cell r="AH846" t="str">
            <v>МО - Администрация города Ханты-Мансийска</v>
          </cell>
          <cell r="AL846" t="str">
            <v>МКД  ул. Землеустроителей 15,17,19,19А,17А,15А, 26,28,30</v>
          </cell>
        </row>
        <row r="847">
          <cell r="B847">
            <v>783</v>
          </cell>
          <cell r="C847" t="str">
            <v>ранее существовавшая до 01.01.2019</v>
          </cell>
          <cell r="D847">
            <v>44900</v>
          </cell>
          <cell r="E847" t="str">
            <v>мкр.Восточный</v>
          </cell>
          <cell r="F847" t="str">
            <v>в рамках проведения инвентаризации 2022 года
не установлен</v>
          </cell>
          <cell r="G847" t="str">
            <v>61.016072</v>
          </cell>
          <cell r="H847" t="str">
            <v>69.152824</v>
          </cell>
          <cell r="I847" t="str">
            <v>в рамках инвентаризации 2022 года
не определена</v>
          </cell>
          <cell r="J847" t="str">
            <v>открытый</v>
          </cell>
          <cell r="K847" t="str">
            <v>бетонная плита</v>
          </cell>
          <cell r="L847">
            <v>12</v>
          </cell>
          <cell r="M847" t="str">
            <v>есть</v>
          </cell>
          <cell r="N847" t="str">
            <v>есть</v>
          </cell>
          <cell r="O847">
            <v>2</v>
          </cell>
          <cell r="P847">
            <v>1.1000000000000001</v>
          </cell>
          <cell r="Q847" t="str">
            <v>пластик</v>
          </cell>
          <cell r="U847">
            <v>1</v>
          </cell>
          <cell r="V847">
            <v>4</v>
          </cell>
          <cell r="W847" t="str">
            <v>отсек</v>
          </cell>
          <cell r="AA847" t="str">
            <v>1, 2 класс опасности</v>
          </cell>
          <cell r="AB847">
            <v>1</v>
          </cell>
          <cell r="AC847">
            <v>0.3</v>
          </cell>
          <cell r="AD847" t="str">
            <v>металлический контейнер (3 секции)</v>
          </cell>
          <cell r="AH847" t="str">
            <v>МО - Администрация города Ханты-Мансийска</v>
          </cell>
          <cell r="AL847" t="str">
            <v>ИЖС мкр.Восточный</v>
          </cell>
        </row>
        <row r="848">
          <cell r="B848">
            <v>784</v>
          </cell>
          <cell r="C848" t="str">
            <v>ранее существовавшая до 01.01.2019</v>
          </cell>
          <cell r="D848">
            <v>44900</v>
          </cell>
          <cell r="E848" t="str">
            <v>Солнечная 30</v>
          </cell>
          <cell r="F848" t="str">
            <v>в рамках проведения инвентаризации 2022 года
не установлен</v>
          </cell>
          <cell r="G848" t="str">
            <v>61.026312</v>
          </cell>
          <cell r="H848" t="str">
            <v>69.154571</v>
          </cell>
          <cell r="I848" t="str">
            <v>в рамках инвентаризации 2022 года
не определена</v>
          </cell>
          <cell r="J848" t="str">
            <v>открытый</v>
          </cell>
          <cell r="K848" t="str">
            <v>бетонная плита</v>
          </cell>
          <cell r="L848">
            <v>12</v>
          </cell>
          <cell r="M848" t="str">
            <v>есть</v>
          </cell>
          <cell r="N848" t="str">
            <v>есть</v>
          </cell>
          <cell r="O848">
            <v>2</v>
          </cell>
          <cell r="P848">
            <v>1.1000000000000001</v>
          </cell>
          <cell r="Q848" t="str">
            <v>пластик</v>
          </cell>
          <cell r="U848" t="str">
            <v>-</v>
          </cell>
          <cell r="V848" t="str">
            <v>-</v>
          </cell>
          <cell r="W848" t="str">
            <v>-</v>
          </cell>
          <cell r="AA848" t="str">
            <v>-</v>
          </cell>
          <cell r="AB848" t="str">
            <v>-</v>
          </cell>
          <cell r="AC848" t="str">
            <v>-</v>
          </cell>
          <cell r="AD848" t="str">
            <v>-</v>
          </cell>
          <cell r="AH848" t="str">
            <v>МО - Администрация города Ханты-Мансийска</v>
          </cell>
          <cell r="AL848" t="str">
            <v>ИЖС ул. Солнечная и ул. Сосновый бор</v>
          </cell>
        </row>
        <row r="849">
          <cell r="B849">
            <v>785</v>
          </cell>
          <cell r="C849" t="str">
            <v>ранее существовавшая до 01.01.2019</v>
          </cell>
          <cell r="D849">
            <v>44900</v>
          </cell>
          <cell r="E849" t="str">
            <v>Студенческая 19</v>
          </cell>
          <cell r="F849" t="str">
            <v>в рамках проведения инвентаризации 2022 года
не установлен</v>
          </cell>
          <cell r="G849" t="str">
            <v>61.014777</v>
          </cell>
          <cell r="H849" t="str">
            <v>69.050748</v>
          </cell>
          <cell r="I849" t="str">
            <v>в рамках инвентаризации 2022 года
не определена</v>
          </cell>
          <cell r="J849" t="str">
            <v>ограниченный</v>
          </cell>
          <cell r="K849" t="str">
            <v>плитка</v>
          </cell>
          <cell r="L849">
            <v>8</v>
          </cell>
          <cell r="M849" t="str">
            <v>есть</v>
          </cell>
          <cell r="N849" t="str">
            <v>есть</v>
          </cell>
          <cell r="O849">
            <v>3</v>
          </cell>
          <cell r="P849">
            <v>1.1000000000000001</v>
          </cell>
          <cell r="Q849" t="str">
            <v>пластик</v>
          </cell>
          <cell r="U849">
            <v>1</v>
          </cell>
          <cell r="V849">
            <v>4</v>
          </cell>
          <cell r="W849" t="str">
            <v>отсек</v>
          </cell>
          <cell r="AA849" t="str">
            <v>-</v>
          </cell>
          <cell r="AB849" t="str">
            <v>-</v>
          </cell>
          <cell r="AC849" t="str">
            <v>-</v>
          </cell>
          <cell r="AD849" t="str">
            <v>-</v>
          </cell>
          <cell r="AH849" t="str">
            <v>ЮЛ - Конгрессно-выставочный центр "Югра-Экспо".</v>
          </cell>
          <cell r="AL849" t="str">
            <v>Конгрессно-выставочный центр "Югра-Экспо".</v>
          </cell>
        </row>
        <row r="850">
          <cell r="B850">
            <v>786</v>
          </cell>
          <cell r="C850">
            <v>43790</v>
          </cell>
          <cell r="D850">
            <v>44900</v>
          </cell>
          <cell r="E850" t="str">
            <v xml:space="preserve"> Чехова 14</v>
          </cell>
          <cell r="F850" t="str">
            <v>в рамках проведения инвентаризации 2022 года
не установлен</v>
          </cell>
          <cell r="G850" t="str">
            <v>61.000985</v>
          </cell>
          <cell r="H850" t="str">
            <v>69.027204</v>
          </cell>
          <cell r="I850" t="str">
            <v>в рамках инвентаризации 2022 года
не определена</v>
          </cell>
          <cell r="J850" t="str">
            <v>ограниченный</v>
          </cell>
          <cell r="K850" t="str">
            <v>бетонная плита</v>
          </cell>
          <cell r="L850">
            <v>8</v>
          </cell>
          <cell r="M850" t="str">
            <v>есть</v>
          </cell>
          <cell r="N850" t="str">
            <v>есть</v>
          </cell>
          <cell r="O850">
            <v>1</v>
          </cell>
          <cell r="P850">
            <v>1.1000000000000001</v>
          </cell>
          <cell r="Q850" t="str">
            <v>пластик</v>
          </cell>
          <cell r="U850" t="str">
            <v>-</v>
          </cell>
          <cell r="V850" t="str">
            <v>-</v>
          </cell>
          <cell r="W850" t="str">
            <v>-</v>
          </cell>
          <cell r="AA850" t="str">
            <v>-</v>
          </cell>
          <cell r="AB850" t="str">
            <v>-</v>
          </cell>
          <cell r="AC850" t="str">
            <v>-</v>
          </cell>
          <cell r="AD850" t="str">
            <v>-</v>
          </cell>
          <cell r="AH850" t="str">
            <v>ЮЛ - БУ ХМАО-Югры "ДЭСЗ"</v>
          </cell>
          <cell r="AL850" t="str">
            <v xml:space="preserve">БУ ХМАО-Югры ДЭСЗ ул. Чехова д. 14 </v>
          </cell>
        </row>
        <row r="851">
          <cell r="B851">
            <v>787</v>
          </cell>
          <cell r="C851">
            <v>43790</v>
          </cell>
          <cell r="D851">
            <v>44900</v>
          </cell>
          <cell r="E851" t="str">
            <v>Шевченко 49</v>
          </cell>
          <cell r="F851" t="str">
            <v>в рамках проведения инвентаризации 2022 года
не установлен</v>
          </cell>
          <cell r="G851" t="str">
            <v>61.006282</v>
          </cell>
          <cell r="H851" t="str">
            <v>69.055073</v>
          </cell>
          <cell r="I851" t="str">
            <v>в рамках инвентаризации 2022 года
не определена</v>
          </cell>
          <cell r="J851" t="str">
            <v>ограниченный</v>
          </cell>
          <cell r="K851" t="str">
            <v>бетонная плита</v>
          </cell>
          <cell r="L851">
            <v>8</v>
          </cell>
          <cell r="M851" t="str">
            <v>есть</v>
          </cell>
          <cell r="N851" t="str">
            <v>есть</v>
          </cell>
          <cell r="O851">
            <v>1</v>
          </cell>
          <cell r="P851">
            <v>1.1000000000000001</v>
          </cell>
          <cell r="Q851" t="str">
            <v>пластик</v>
          </cell>
          <cell r="U851" t="str">
            <v>-</v>
          </cell>
          <cell r="V851" t="str">
            <v>-</v>
          </cell>
          <cell r="W851" t="str">
            <v>--</v>
          </cell>
          <cell r="AA851" t="str">
            <v>пластик</v>
          </cell>
          <cell r="AB851">
            <v>1</v>
          </cell>
          <cell r="AC851">
            <v>1</v>
          </cell>
          <cell r="AD851" t="str">
            <v>металлическая сетка ООО "Экобаланс"</v>
          </cell>
          <cell r="AH851" t="str">
            <v>ЮЛ - БУ ХМАО-Югры "ДЭСЗ"</v>
          </cell>
          <cell r="AL851" t="str">
            <v>БУ ХМАО-Югры "ДЭСЗ", ул. Шевченко д. 49</v>
          </cell>
        </row>
        <row r="852">
          <cell r="B852">
            <v>788</v>
          </cell>
          <cell r="C852" t="str">
            <v>ранее существовавшая до 01.01.2019</v>
          </cell>
          <cell r="D852">
            <v>44900</v>
          </cell>
          <cell r="E852" t="str">
            <v>Рознина 73</v>
          </cell>
          <cell r="F852" t="str">
            <v>в рамках проведения инвентаризации 2022 года
не установлен</v>
          </cell>
          <cell r="G852" t="str">
            <v>61.007986</v>
          </cell>
          <cell r="H852" t="str">
            <v>69.010610</v>
          </cell>
          <cell r="I852" t="str">
            <v>в рамках инвентаризации 2022 года
не определена</v>
          </cell>
          <cell r="J852" t="str">
            <v>ограниченный</v>
          </cell>
          <cell r="K852" t="str">
            <v>бетонная плита</v>
          </cell>
          <cell r="L852">
            <v>8</v>
          </cell>
          <cell r="M852" t="str">
            <v>отсутствует</v>
          </cell>
          <cell r="N852" t="str">
            <v>есть</v>
          </cell>
          <cell r="O852">
            <v>3</v>
          </cell>
          <cell r="P852">
            <v>1</v>
          </cell>
          <cell r="Q852" t="str">
            <v>металл</v>
          </cell>
          <cell r="U852" t="str">
            <v>-</v>
          </cell>
          <cell r="V852" t="str">
            <v>-</v>
          </cell>
          <cell r="W852" t="str">
            <v>-</v>
          </cell>
          <cell r="AA852" t="str">
            <v>-</v>
          </cell>
          <cell r="AB852" t="str">
            <v>-</v>
          </cell>
          <cell r="AC852" t="str">
            <v>-</v>
          </cell>
          <cell r="AD852" t="str">
            <v>-</v>
          </cell>
          <cell r="AH852" t="str">
            <v>ЮЛ - АУ ХМАО-Югры центр профессиональной патологии</v>
          </cell>
          <cell r="AL852" t="str">
            <v>АУ ХМАО-Югры центр профессиональной патологии</v>
          </cell>
        </row>
        <row r="853">
          <cell r="B853">
            <v>789</v>
          </cell>
          <cell r="C853">
            <v>43790</v>
          </cell>
          <cell r="D853">
            <v>44900</v>
          </cell>
          <cell r="E853" t="str">
            <v>Гагарина 10</v>
          </cell>
          <cell r="F853" t="str">
            <v>в рамках проведения инвентаризации 2022 года
не установлен</v>
          </cell>
          <cell r="G853" t="str">
            <v>60.998891</v>
          </cell>
          <cell r="H853" t="str">
            <v>69.020910</v>
          </cell>
          <cell r="I853" t="str">
            <v>в рамках инвентаризации 2022 года
не определена</v>
          </cell>
          <cell r="J853" t="str">
            <v>ограниченный</v>
          </cell>
          <cell r="K853" t="str">
            <v>бетонная плита</v>
          </cell>
          <cell r="L853">
            <v>8</v>
          </cell>
          <cell r="M853" t="str">
            <v>отсутствует</v>
          </cell>
          <cell r="N853" t="str">
            <v>есть</v>
          </cell>
          <cell r="O853">
            <v>1</v>
          </cell>
          <cell r="P853">
            <v>1.1000000000000001</v>
          </cell>
          <cell r="Q853" t="str">
            <v>пластик</v>
          </cell>
          <cell r="U853" t="str">
            <v>-</v>
          </cell>
          <cell r="V853" t="str">
            <v>-</v>
          </cell>
          <cell r="W853" t="str">
            <v>-</v>
          </cell>
          <cell r="AA853" t="str">
            <v>-</v>
          </cell>
          <cell r="AB853" t="str">
            <v>-</v>
          </cell>
          <cell r="AC853" t="str">
            <v>-</v>
          </cell>
          <cell r="AD853" t="str">
            <v>-</v>
          </cell>
          <cell r="AH853" t="str">
            <v>ЮЛ - БУ ХМАО-Югры "ДЭСЗ"</v>
          </cell>
          <cell r="AL853" t="str">
            <v>БУ ХМАО-Югры "ДЭСЗ ул. Гагарина д. 10</v>
          </cell>
        </row>
        <row r="854">
          <cell r="B854">
            <v>790</v>
          </cell>
          <cell r="C854">
            <v>43790</v>
          </cell>
          <cell r="D854">
            <v>44900</v>
          </cell>
          <cell r="E854" t="str">
            <v>Чехова 12а</v>
          </cell>
          <cell r="F854" t="str">
            <v>в рамках проведения инвентаризации 2022 года
не установлен</v>
          </cell>
          <cell r="G854" t="str">
            <v>61.000902</v>
          </cell>
          <cell r="H854" t="str">
            <v>69.026165</v>
          </cell>
          <cell r="I854" t="str">
            <v>в рамках инвентаризации 2022 года
не определена</v>
          </cell>
          <cell r="J854" t="str">
            <v>ограниченный</v>
          </cell>
          <cell r="K854" t="str">
            <v>асфальт</v>
          </cell>
          <cell r="L854">
            <v>8</v>
          </cell>
          <cell r="M854" t="str">
            <v>есть</v>
          </cell>
          <cell r="N854" t="str">
            <v>есть</v>
          </cell>
          <cell r="O854">
            <v>1</v>
          </cell>
          <cell r="P854">
            <v>1.1000000000000001</v>
          </cell>
          <cell r="Q854" t="str">
            <v>пластик</v>
          </cell>
          <cell r="U854" t="str">
            <v>-</v>
          </cell>
          <cell r="V854" t="str">
            <v>-</v>
          </cell>
          <cell r="W854" t="str">
            <v>-</v>
          </cell>
          <cell r="AA854" t="str">
            <v>бумажные отходы</v>
          </cell>
          <cell r="AB854">
            <v>1</v>
          </cell>
          <cell r="AC854">
            <v>0.75</v>
          </cell>
          <cell r="AD854" t="str">
            <v>контейнер ООО "Экобаланс"</v>
          </cell>
          <cell r="AH854" t="str">
            <v>ЮЛ - БУ ХМАО-Югры "ДЭСЗ"</v>
          </cell>
          <cell r="AL854" t="str">
            <v>БУ ХМАО-Югры "ДЭСЗ", ул. Чехова 12а</v>
          </cell>
        </row>
        <row r="855">
          <cell r="B855">
            <v>791</v>
          </cell>
          <cell r="C855" t="str">
            <v>ранее существовавшая до 01.01.2019</v>
          </cell>
          <cell r="D855">
            <v>44900</v>
          </cell>
          <cell r="E855" t="str">
            <v>Чехова 6а</v>
          </cell>
          <cell r="F855" t="str">
            <v>в рамках проведения инвентаризации 2022 года
не установлен</v>
          </cell>
          <cell r="G855" t="str">
            <v>60.999511</v>
          </cell>
          <cell r="H855" t="str">
            <v>69.023998</v>
          </cell>
          <cell r="I855" t="str">
            <v>в рамках инвентаризации 2022 года
не определена</v>
          </cell>
          <cell r="J855" t="str">
            <v>ограниченный</v>
          </cell>
          <cell r="K855" t="str">
            <v>асфальт</v>
          </cell>
          <cell r="L855">
            <v>2</v>
          </cell>
          <cell r="M855" t="str">
            <v>отсутствует</v>
          </cell>
          <cell r="N855" t="str">
            <v>отсутствует</v>
          </cell>
          <cell r="O855">
            <v>1</v>
          </cell>
          <cell r="P855">
            <v>1.1000000000000001</v>
          </cell>
          <cell r="Q855" t="str">
            <v>пластик</v>
          </cell>
          <cell r="U855" t="str">
            <v>-</v>
          </cell>
          <cell r="V855" t="str">
            <v>-</v>
          </cell>
          <cell r="W855" t="str">
            <v>-</v>
          </cell>
          <cell r="AA855" t="str">
            <v>-</v>
          </cell>
          <cell r="AB855" t="str">
            <v>-</v>
          </cell>
          <cell r="AC855" t="str">
            <v>-</v>
          </cell>
          <cell r="AD855" t="str">
            <v>-</v>
          </cell>
          <cell r="AH855" t="str">
            <v>ЮЛ - БУ ХМАО-Югры "ДЭСЗ"</v>
          </cell>
          <cell r="AL855" t="str">
            <v>БУ ХМАО-Югры "ДЭСЗ" ул. Чехова 6а</v>
          </cell>
        </row>
        <row r="856">
          <cell r="B856">
            <v>792</v>
          </cell>
          <cell r="C856">
            <v>43790</v>
          </cell>
          <cell r="D856">
            <v>44900</v>
          </cell>
          <cell r="E856" t="str">
            <v>Чехова 82</v>
          </cell>
          <cell r="F856" t="str">
            <v>в рамках проведения инвентаризации 2022 года
не установлен</v>
          </cell>
          <cell r="G856" t="str">
            <v>61.002945</v>
          </cell>
          <cell r="H856" t="str">
            <v>69.056951</v>
          </cell>
          <cell r="I856" t="str">
            <v>в рамках инвентаризации 2022 года
не определена</v>
          </cell>
          <cell r="J856" t="str">
            <v>ограниченный</v>
          </cell>
          <cell r="K856" t="str">
            <v>асфальт</v>
          </cell>
          <cell r="L856">
            <v>4</v>
          </cell>
          <cell r="M856" t="str">
            <v>есть</v>
          </cell>
          <cell r="N856" t="str">
            <v>есть</v>
          </cell>
          <cell r="O856">
            <v>1</v>
          </cell>
          <cell r="P856">
            <v>1.1000000000000001</v>
          </cell>
          <cell r="Q856" t="str">
            <v>пластик</v>
          </cell>
          <cell r="U856" t="str">
            <v>-</v>
          </cell>
          <cell r="V856" t="str">
            <v>-</v>
          </cell>
          <cell r="W856" t="str">
            <v>-</v>
          </cell>
          <cell r="AA856" t="str">
            <v>-</v>
          </cell>
          <cell r="AB856" t="str">
            <v>-</v>
          </cell>
          <cell r="AC856" t="str">
            <v>-</v>
          </cell>
          <cell r="AD856" t="str">
            <v>-</v>
          </cell>
          <cell r="AH856" t="str">
            <v>ЮЛ - БУ ХМАО-Югры "ДЭСЗ"</v>
          </cell>
          <cell r="AL856" t="str">
            <v>БУ ХМАО-Югры "ДЭСЗ" ул. Чехова 82</v>
          </cell>
        </row>
        <row r="857">
          <cell r="B857">
            <v>793</v>
          </cell>
          <cell r="C857">
            <v>43790</v>
          </cell>
          <cell r="D857">
            <v>44900</v>
          </cell>
          <cell r="E857" t="str">
            <v>Рознина 64</v>
          </cell>
          <cell r="F857" t="str">
            <v>в рамках проведения инвентаризации 2022 года
не установлен</v>
          </cell>
          <cell r="G857" t="str">
            <v>61.006732</v>
          </cell>
          <cell r="H857" t="str">
            <v>69.006346</v>
          </cell>
          <cell r="I857" t="str">
            <v>в рамках инвентаризации 2022 года
не определена</v>
          </cell>
          <cell r="J857" t="str">
            <v>ограниченный</v>
          </cell>
          <cell r="K857" t="str">
            <v>бетонная плита</v>
          </cell>
          <cell r="L857">
            <v>4</v>
          </cell>
          <cell r="M857" t="str">
            <v>отсутствует</v>
          </cell>
          <cell r="N857" t="str">
            <v>есть</v>
          </cell>
          <cell r="O857">
            <v>1</v>
          </cell>
          <cell r="P857">
            <v>1.1000000000000001</v>
          </cell>
          <cell r="Q857" t="str">
            <v>пластик</v>
          </cell>
          <cell r="U857" t="str">
            <v>-</v>
          </cell>
          <cell r="V857" t="str">
            <v>-</v>
          </cell>
          <cell r="W857" t="str">
            <v>-</v>
          </cell>
          <cell r="AA857" t="str">
            <v>-</v>
          </cell>
          <cell r="AB857" t="str">
            <v>-</v>
          </cell>
          <cell r="AC857" t="str">
            <v>-</v>
          </cell>
          <cell r="AD857" t="str">
            <v>-</v>
          </cell>
          <cell r="AH857" t="str">
            <v>ЮЛ - БУ ХМАО-Югры "ДЭСЗ"</v>
          </cell>
          <cell r="AL857" t="str">
            <v>БУ ХМАО-Югры "ДЭСЗ" ул. Рознина 64</v>
          </cell>
        </row>
        <row r="858">
          <cell r="B858">
            <v>794</v>
          </cell>
          <cell r="C858">
            <v>43790</v>
          </cell>
          <cell r="D858">
            <v>44900</v>
          </cell>
          <cell r="E858" t="str">
            <v>Заводская 7</v>
          </cell>
          <cell r="F858" t="str">
            <v>в рамках проведения инвентаризации 2022 года
не установлен</v>
          </cell>
          <cell r="G858" t="str">
            <v>60.966162</v>
          </cell>
          <cell r="H858" t="str">
            <v>69.041565</v>
          </cell>
          <cell r="I858" t="str">
            <v>в рамках инвентаризации 2022 года
не определена</v>
          </cell>
          <cell r="J858" t="str">
            <v>ограниченный</v>
          </cell>
          <cell r="K858" t="str">
            <v>асфальт</v>
          </cell>
          <cell r="L858">
            <v>4</v>
          </cell>
          <cell r="M858" t="str">
            <v>есть</v>
          </cell>
          <cell r="N858" t="str">
            <v>есть</v>
          </cell>
          <cell r="O858">
            <v>3</v>
          </cell>
          <cell r="P858">
            <v>1.1000000000000001</v>
          </cell>
          <cell r="Q858" t="str">
            <v>пластик</v>
          </cell>
          <cell r="U858" t="str">
            <v>-</v>
          </cell>
          <cell r="V858" t="str">
            <v>-</v>
          </cell>
          <cell r="W858" t="str">
            <v>-</v>
          </cell>
          <cell r="AA858" t="str">
            <v>-</v>
          </cell>
          <cell r="AB858" t="str">
            <v>-</v>
          </cell>
          <cell r="AC858" t="str">
            <v>-</v>
          </cell>
          <cell r="AD858" t="str">
            <v>-</v>
          </cell>
          <cell r="AH858" t="str">
            <v>ЮЛ - БУ ХМАО-Югры "ДЭСЗ"</v>
          </cell>
          <cell r="AL858" t="str">
            <v>БУ ХМАО-Югры "ДЭСЗ" ул. Заводская 7</v>
          </cell>
        </row>
        <row r="859">
          <cell r="B859">
            <v>795</v>
          </cell>
          <cell r="C859">
            <v>43789</v>
          </cell>
          <cell r="D859">
            <v>44900</v>
          </cell>
          <cell r="E859" t="str">
            <v>Ленина 43</v>
          </cell>
          <cell r="F859" t="str">
            <v>в рамках проведения инвентаризации 2022 года
не установлен</v>
          </cell>
          <cell r="G859" t="str">
            <v>61.004789</v>
          </cell>
          <cell r="H859" t="str">
            <v>69.018390</v>
          </cell>
          <cell r="I859" t="str">
            <v>в рамках инвентаризации 2022 года
не определена</v>
          </cell>
          <cell r="J859" t="str">
            <v>ограниченный</v>
          </cell>
          <cell r="K859" t="str">
            <v>бетонная плита</v>
          </cell>
          <cell r="L859">
            <v>5.25</v>
          </cell>
          <cell r="M859" t="str">
            <v>отсутствует</v>
          </cell>
          <cell r="N859" t="str">
            <v>есть</v>
          </cell>
          <cell r="O859">
            <v>2</v>
          </cell>
          <cell r="P859">
            <v>1.1000000000000001</v>
          </cell>
          <cell r="Q859" t="str">
            <v>пластик</v>
          </cell>
          <cell r="U859" t="str">
            <v>-</v>
          </cell>
          <cell r="V859" t="str">
            <v>-</v>
          </cell>
          <cell r="W859" t="str">
            <v>-</v>
          </cell>
          <cell r="AA859" t="str">
            <v>-</v>
          </cell>
          <cell r="AB859" t="str">
            <v>-</v>
          </cell>
          <cell r="AC859" t="str">
            <v>-</v>
          </cell>
          <cell r="AD859" t="str">
            <v>-</v>
          </cell>
          <cell r="AH859" t="str">
            <v>ИП - Гладков А.В.</v>
          </cell>
          <cell r="AL859" t="str">
            <v>ИП Гладков А.В</v>
          </cell>
        </row>
        <row r="860">
          <cell r="B860">
            <v>796</v>
          </cell>
          <cell r="C860"/>
          <cell r="D860">
            <v>44900</v>
          </cell>
          <cell r="E860"/>
          <cell r="F860" t="str">
            <v>в рамках проведения инвентаризации 2022 года
не установлен</v>
          </cell>
          <cell r="G860"/>
          <cell r="H860"/>
          <cell r="I860" t="str">
            <v>в рамках инвентаризации 2022 года
не определена</v>
          </cell>
          <cell r="J860"/>
          <cell r="K860"/>
          <cell r="L860"/>
          <cell r="M860"/>
          <cell r="N860"/>
          <cell r="O860"/>
          <cell r="P860"/>
          <cell r="Q860"/>
          <cell r="U860"/>
          <cell r="V860"/>
          <cell r="W860"/>
          <cell r="AA860"/>
          <cell r="AB860"/>
          <cell r="AC860"/>
          <cell r="AD860"/>
          <cell r="AH860"/>
          <cell r="AL860"/>
        </row>
        <row r="861">
          <cell r="B861">
            <v>797</v>
          </cell>
          <cell r="C861"/>
          <cell r="D861">
            <v>44900</v>
          </cell>
          <cell r="E861"/>
          <cell r="F861" t="str">
            <v>в рамках проведения инвентаризации 2022 года
не установлен</v>
          </cell>
          <cell r="G861"/>
          <cell r="H861"/>
          <cell r="I861" t="str">
            <v>в рамках инвентаризации 2022 года
не определена</v>
          </cell>
          <cell r="J861"/>
          <cell r="K861"/>
          <cell r="L861"/>
          <cell r="M861"/>
          <cell r="N861"/>
          <cell r="O861"/>
          <cell r="P861"/>
          <cell r="Q861"/>
          <cell r="U861"/>
          <cell r="V861"/>
          <cell r="W861"/>
          <cell r="AA861"/>
          <cell r="AB861"/>
          <cell r="AC861"/>
          <cell r="AD861"/>
          <cell r="AH861"/>
          <cell r="AL861"/>
        </row>
        <row r="862">
          <cell r="B862">
            <v>798</v>
          </cell>
          <cell r="C862">
            <v>43811</v>
          </cell>
          <cell r="D862">
            <v>44900</v>
          </cell>
          <cell r="E862" t="str">
            <v>Затонская 25</v>
          </cell>
          <cell r="F862" t="str">
            <v>в рамках проведения инвентаризации 2022 года
не установлен</v>
          </cell>
          <cell r="G862" t="str">
            <v>60.994075</v>
          </cell>
          <cell r="H862" t="str">
            <v>68.991828</v>
          </cell>
          <cell r="I862" t="str">
            <v>в рамках инвентаризации 2022 года
не определена</v>
          </cell>
          <cell r="J862" t="str">
            <v>ограниченный</v>
          </cell>
          <cell r="K862" t="str">
            <v>бетонная плита</v>
          </cell>
          <cell r="L862">
            <v>2</v>
          </cell>
          <cell r="M862" t="str">
            <v>отсутствует</v>
          </cell>
          <cell r="N862" t="str">
            <v>отсутствует</v>
          </cell>
          <cell r="O862">
            <v>1</v>
          </cell>
          <cell r="P862">
            <v>0.75</v>
          </cell>
          <cell r="Q862" t="str">
            <v>металл</v>
          </cell>
          <cell r="U862" t="str">
            <v>-</v>
          </cell>
          <cell r="V862" t="str">
            <v>-</v>
          </cell>
          <cell r="W862" t="str">
            <v>-</v>
          </cell>
          <cell r="AA862" t="str">
            <v>-</v>
          </cell>
          <cell r="AB862" t="str">
            <v>-</v>
          </cell>
          <cell r="AC862" t="str">
            <v>-</v>
          </cell>
          <cell r="AD862" t="str">
            <v>-</v>
          </cell>
          <cell r="AH862" t="str">
            <v>ЮЛ - ООО "Вера"</v>
          </cell>
          <cell r="AL862" t="str">
            <v>ООО "Вера"</v>
          </cell>
        </row>
        <row r="863">
          <cell r="B863">
            <v>799</v>
          </cell>
          <cell r="C863">
            <v>43811</v>
          </cell>
          <cell r="D863">
            <v>44900</v>
          </cell>
          <cell r="E863" t="str">
            <v>Гагарина 35</v>
          </cell>
          <cell r="F863" t="str">
            <v>в рамках проведения инвентаризации 2022 года
не установлен</v>
          </cell>
          <cell r="G863" t="str">
            <v>60.995864</v>
          </cell>
          <cell r="H863" t="str">
            <v>69.025472</v>
          </cell>
          <cell r="I863" t="str">
            <v>в рамках инвентаризации 2022 года
не определена</v>
          </cell>
          <cell r="J863" t="str">
            <v>ограниченный</v>
          </cell>
          <cell r="K863" t="str">
            <v>бетонная плита</v>
          </cell>
          <cell r="L863">
            <v>12</v>
          </cell>
          <cell r="M863" t="str">
            <v>отсутствует</v>
          </cell>
          <cell r="N863" t="str">
            <v>есть</v>
          </cell>
          <cell r="O863">
            <v>1</v>
          </cell>
          <cell r="P863">
            <v>1.1000000000000001</v>
          </cell>
          <cell r="Q863" t="str">
            <v>пластик</v>
          </cell>
          <cell r="U863" t="str">
            <v>-</v>
          </cell>
          <cell r="V863" t="str">
            <v>-</v>
          </cell>
          <cell r="W863" t="str">
            <v>-</v>
          </cell>
          <cell r="AA863" t="str">
            <v>-</v>
          </cell>
          <cell r="AB863" t="str">
            <v>-</v>
          </cell>
          <cell r="AC863" t="str">
            <v>-</v>
          </cell>
          <cell r="AD863" t="str">
            <v>-</v>
          </cell>
          <cell r="AH863" t="str">
            <v>ЮЛ - АО "Тандер"</v>
          </cell>
          <cell r="AL863" t="str">
            <v>магазин Магнит", расположенныйо по адресу, г. Ханты-Мансийск, ул. Гагарина, 35;  МКД Гагарина, 35</v>
          </cell>
        </row>
        <row r="864">
          <cell r="B864">
            <v>800</v>
          </cell>
          <cell r="C864" t="str">
            <v>ранее существовавшая до 01.01.2019</v>
          </cell>
          <cell r="D864">
            <v>44900</v>
          </cell>
          <cell r="E864" t="str">
            <v>Югорская 17</v>
          </cell>
          <cell r="F864" t="str">
            <v>в рамках проведения инвентаризации 2022 года
не установлен</v>
          </cell>
          <cell r="G864" t="str">
            <v>60.989910</v>
          </cell>
          <cell r="H864" t="str">
            <v>69.045097</v>
          </cell>
          <cell r="I864" t="str">
            <v>в рамках инвентаризации 2022 года
не определена</v>
          </cell>
          <cell r="J864" t="str">
            <v>открытый</v>
          </cell>
          <cell r="K864" t="str">
            <v>бетонная плита</v>
          </cell>
          <cell r="L864">
            <v>12</v>
          </cell>
          <cell r="M864" t="str">
            <v>отсутствует</v>
          </cell>
          <cell r="N864" t="str">
            <v>есть</v>
          </cell>
          <cell r="O864">
            <v>3</v>
          </cell>
          <cell r="P864">
            <v>1.1000000000000001</v>
          </cell>
          <cell r="Q864" t="str">
            <v>пластик</v>
          </cell>
          <cell r="U864" t="str">
            <v>-</v>
          </cell>
          <cell r="V864" t="str">
            <v>-</v>
          </cell>
          <cell r="W864" t="str">
            <v>-</v>
          </cell>
          <cell r="AA864" t="str">
            <v>-</v>
          </cell>
          <cell r="AB864" t="str">
            <v>-</v>
          </cell>
          <cell r="AC864" t="str">
            <v>-</v>
          </cell>
          <cell r="AD864" t="str">
            <v>-</v>
          </cell>
          <cell r="AH864" t="str">
            <v>СП МКД</v>
          </cell>
          <cell r="AL864" t="str">
            <v>МКД  ул.Югорская 17</v>
          </cell>
        </row>
        <row r="865">
          <cell r="B865">
            <v>801</v>
          </cell>
          <cell r="C865">
            <v>43818</v>
          </cell>
          <cell r="D865">
            <v>44900</v>
          </cell>
          <cell r="E865" t="str">
            <v>Студенческая 17б</v>
          </cell>
          <cell r="F865" t="str">
            <v>в рамках проведения инвентаризации 2022 года
не установлен</v>
          </cell>
          <cell r="G865" t="str">
            <v>61.015663</v>
          </cell>
          <cell r="H865" t="str">
            <v>69.052275</v>
          </cell>
          <cell r="I865" t="str">
            <v>в рамках инвентаризации 2022 года
не определена</v>
          </cell>
          <cell r="J865" t="str">
            <v>ограниченный</v>
          </cell>
          <cell r="K865" t="str">
            <v>бетонная плита</v>
          </cell>
          <cell r="L865">
            <v>10.68</v>
          </cell>
          <cell r="M865" t="str">
            <v>есть</v>
          </cell>
          <cell r="N865" t="str">
            <v>есть</v>
          </cell>
          <cell r="O865">
            <v>3</v>
          </cell>
          <cell r="P865">
            <v>1</v>
          </cell>
          <cell r="Q865" t="str">
            <v>металл</v>
          </cell>
          <cell r="U865" t="str">
            <v>-</v>
          </cell>
          <cell r="V865" t="str">
            <v>-</v>
          </cell>
          <cell r="W865" t="str">
            <v>-</v>
          </cell>
          <cell r="AA865" t="str">
            <v>-</v>
          </cell>
          <cell r="AB865" t="str">
            <v>-</v>
          </cell>
          <cell r="AC865" t="str">
            <v>-</v>
          </cell>
          <cell r="AD865" t="str">
            <v>-</v>
          </cell>
          <cell r="AH865" t="str">
            <v>ЮЛ - Автономное профессиональное образовательное учреждение Ханты-Мансийского автоносного округа - Югры "Югорский колледж-интернат олимпийского резерва"</v>
          </cell>
          <cell r="AL865" t="str">
            <v>АУ ХМАО-ЮГРЫ «Югорский колледж-интернат олимпийского резерва» по адресу Студенческая, 17Б</v>
          </cell>
        </row>
        <row r="866">
          <cell r="B866">
            <v>802</v>
          </cell>
          <cell r="C866">
            <v>43839</v>
          </cell>
          <cell r="D866">
            <v>44900</v>
          </cell>
          <cell r="E866" t="str">
            <v>Студенческая 25</v>
          </cell>
          <cell r="F866" t="str">
            <v>в рамках проведения инвентаризации 2022 года
не установлен</v>
          </cell>
          <cell r="G866" t="str">
            <v>61.016800</v>
          </cell>
          <cell r="H866" t="str">
            <v>69.050023</v>
          </cell>
          <cell r="I866" t="str">
            <v>в рамках инвентаризации 2022 года
не определена</v>
          </cell>
          <cell r="J866" t="str">
            <v>ограниченный</v>
          </cell>
          <cell r="K866" t="str">
            <v>бетонная плита</v>
          </cell>
          <cell r="L866">
            <v>18.43</v>
          </cell>
          <cell r="M866" t="str">
            <v>отсутствует</v>
          </cell>
          <cell r="N866" t="str">
            <v>есть</v>
          </cell>
          <cell r="O866">
            <v>3</v>
          </cell>
          <cell r="P866">
            <v>1</v>
          </cell>
          <cell r="Q866" t="str">
            <v>металл</v>
          </cell>
          <cell r="U866" t="str">
            <v>-</v>
          </cell>
          <cell r="V866" t="str">
            <v>-</v>
          </cell>
          <cell r="W866" t="str">
            <v>-</v>
          </cell>
          <cell r="AA866" t="str">
            <v>-</v>
          </cell>
          <cell r="AB866" t="str">
            <v>-</v>
          </cell>
          <cell r="AC866" t="str">
            <v>-</v>
          </cell>
          <cell r="AD866" t="str">
            <v>-</v>
          </cell>
          <cell r="AH866" t="str">
            <v>ЮЛ - Автономное профессиональное образовательное учреждение Ханты-Мансийского автоносного округа - Югры "Югорский колледж-интернат олимпийского резерва"</v>
          </cell>
          <cell r="AL866" t="str">
            <v>АУ ХМАО-Югры "ЮКИОР" по ул. Студенческая, 25</v>
          </cell>
        </row>
        <row r="867">
          <cell r="B867">
            <v>803</v>
          </cell>
          <cell r="C867" t="str">
            <v>ранее существовавшая до 01.01.2019</v>
          </cell>
          <cell r="D867">
            <v>44900</v>
          </cell>
          <cell r="E867" t="str">
            <v>Учительская 1</v>
          </cell>
          <cell r="F867" t="str">
            <v>в рамках проведения инвентаризации 2022 года
не установлен</v>
          </cell>
          <cell r="G867" t="str">
            <v>61.037021</v>
          </cell>
          <cell r="H867" t="str">
            <v>69.055954</v>
          </cell>
          <cell r="I867" t="str">
            <v>в рамках инвентаризации 2022 года
не определена</v>
          </cell>
          <cell r="J867" t="str">
            <v>открытый</v>
          </cell>
          <cell r="K867" t="str">
            <v>бетонная плита</v>
          </cell>
          <cell r="L867">
            <v>12</v>
          </cell>
          <cell r="M867" t="str">
            <v>есть</v>
          </cell>
          <cell r="N867" t="str">
            <v>есть</v>
          </cell>
          <cell r="O867">
            <v>2</v>
          </cell>
          <cell r="P867">
            <v>1.1000000000000001</v>
          </cell>
          <cell r="Q867" t="str">
            <v>пластик</v>
          </cell>
          <cell r="U867">
            <v>1</v>
          </cell>
          <cell r="V867">
            <v>4</v>
          </cell>
          <cell r="W867" t="str">
            <v>отсек</v>
          </cell>
          <cell r="AA867" t="str">
            <v>пластик</v>
          </cell>
          <cell r="AB867">
            <v>1</v>
          </cell>
          <cell r="AC867">
            <v>1</v>
          </cell>
          <cell r="AD867" t="str">
            <v>металлическая сетка АО "РЭС-Сервис"</v>
          </cell>
          <cell r="AH867" t="str">
            <v>МО - Администрация города Ханты-Мансийска</v>
          </cell>
          <cell r="AL867" t="str">
            <v xml:space="preserve"> ИЖС ул.Учительская</v>
          </cell>
        </row>
        <row r="868">
          <cell r="B868">
            <v>804</v>
          </cell>
          <cell r="C868" t="str">
            <v>ранее существовавшая до 01.01.2019</v>
          </cell>
          <cell r="D868">
            <v>44900</v>
          </cell>
          <cell r="E868" t="str">
            <v>мкр.Восточный</v>
          </cell>
          <cell r="F868" t="str">
            <v>в рамках проведения инвентаризации 2022 года
не установлен</v>
          </cell>
          <cell r="G868" t="str">
            <v>61.014176</v>
          </cell>
          <cell r="H868" t="str">
            <v>69.146827</v>
          </cell>
          <cell r="I868" t="str">
            <v>в рамках инвентаризации 2022 года
не определена</v>
          </cell>
          <cell r="J868" t="str">
            <v>открытый</v>
          </cell>
          <cell r="K868" t="str">
            <v>бетонная плита</v>
          </cell>
          <cell r="L868">
            <v>12</v>
          </cell>
          <cell r="M868" t="str">
            <v>есть</v>
          </cell>
          <cell r="N868" t="str">
            <v>есть</v>
          </cell>
          <cell r="O868">
            <v>2</v>
          </cell>
          <cell r="P868">
            <v>1.1000000000000001</v>
          </cell>
          <cell r="Q868" t="str">
            <v>пластик</v>
          </cell>
          <cell r="U868">
            <v>1</v>
          </cell>
          <cell r="V868">
            <v>4</v>
          </cell>
          <cell r="W868" t="str">
            <v>отсек</v>
          </cell>
          <cell r="AA868" t="str">
            <v>-</v>
          </cell>
          <cell r="AB868" t="str">
            <v>-</v>
          </cell>
          <cell r="AC868" t="str">
            <v>-</v>
          </cell>
          <cell r="AD868" t="str">
            <v>-</v>
          </cell>
          <cell r="AH868" t="str">
            <v>МО - Администрация города Ханты-Мансийска</v>
          </cell>
          <cell r="AL868" t="str">
            <v xml:space="preserve">ИЖС мкр.Восточный </v>
          </cell>
        </row>
        <row r="869">
          <cell r="B869">
            <v>805</v>
          </cell>
          <cell r="C869" t="str">
            <v>ранее существовавшая до 01.01.2019</v>
          </cell>
          <cell r="D869">
            <v>44900</v>
          </cell>
          <cell r="E869" t="str">
            <v>Солнечная 14</v>
          </cell>
          <cell r="F869" t="str">
            <v>в рамках проведения инвентаризации 2022 года
не установлен</v>
          </cell>
          <cell r="G869" t="str">
            <v xml:space="preserve">61.029863   </v>
          </cell>
          <cell r="H869" t="str">
            <v>69.154596</v>
          </cell>
          <cell r="I869" t="str">
            <v>в рамках инвентаризации 2022 года
не определена</v>
          </cell>
          <cell r="J869" t="str">
            <v>открытый</v>
          </cell>
          <cell r="K869" t="str">
            <v>бетонная плита</v>
          </cell>
          <cell r="L869">
            <v>12</v>
          </cell>
          <cell r="M869" t="str">
            <v>есть</v>
          </cell>
          <cell r="N869" t="str">
            <v>есть</v>
          </cell>
          <cell r="O869">
            <v>2</v>
          </cell>
          <cell r="P869">
            <v>1.1000000000000001</v>
          </cell>
          <cell r="Q869" t="str">
            <v>пластик</v>
          </cell>
          <cell r="U869">
            <v>1</v>
          </cell>
          <cell r="V869">
            <v>4</v>
          </cell>
          <cell r="W869" t="str">
            <v>отсек</v>
          </cell>
          <cell r="AA869" t="str">
            <v>пластик</v>
          </cell>
          <cell r="AB869">
            <v>1</v>
          </cell>
          <cell r="AC869">
            <v>1.5</v>
          </cell>
          <cell r="AD869" t="str">
            <v>металлическая сетка АО "РЭС-Сервис"</v>
          </cell>
          <cell r="AH869" t="str">
            <v>МО - Администрация города Ханты-Мансийска</v>
          </cell>
          <cell r="AL869" t="str">
            <v xml:space="preserve">ИЖС ул. Солнечная </v>
          </cell>
        </row>
        <row r="870">
          <cell r="B870">
            <v>805</v>
          </cell>
          <cell r="C870"/>
          <cell r="D870">
            <v>44900</v>
          </cell>
          <cell r="E870"/>
          <cell r="F870" t="str">
            <v>в рамках проведения инвентаризации 2022 года
не установлен</v>
          </cell>
          <cell r="G870"/>
          <cell r="H870"/>
          <cell r="I870" t="str">
            <v>в рамках инвентаризации 2022 года
не определена</v>
          </cell>
          <cell r="J870"/>
          <cell r="K870"/>
          <cell r="L870"/>
          <cell r="M870"/>
          <cell r="N870"/>
          <cell r="O870"/>
          <cell r="P870"/>
          <cell r="Q870"/>
          <cell r="U870">
            <v>1</v>
          </cell>
          <cell r="V870">
            <v>8</v>
          </cell>
          <cell r="W870" t="str">
            <v>бункер-накопитель</v>
          </cell>
          <cell r="AA870" t="str">
            <v>1, 2 класс опасности</v>
          </cell>
          <cell r="AB870">
            <v>1</v>
          </cell>
          <cell r="AC870">
            <v>0.3</v>
          </cell>
          <cell r="AD870" t="str">
            <v>металлический контейнер (3 секции)</v>
          </cell>
          <cell r="AH870"/>
          <cell r="AL870"/>
        </row>
        <row r="871">
          <cell r="B871">
            <v>806</v>
          </cell>
          <cell r="C871" t="str">
            <v>ранее существовавшая до 01.01.2019</v>
          </cell>
          <cell r="D871">
            <v>44900</v>
          </cell>
          <cell r="E871" t="str">
            <v>Гагарина 283</v>
          </cell>
          <cell r="F871" t="str">
            <v>в рамках проведения инвентаризации 2022 года
не установлен</v>
          </cell>
          <cell r="G871" t="str">
            <v xml:space="preserve">60.969386 </v>
          </cell>
          <cell r="H871" t="str">
            <v>69.053181</v>
          </cell>
          <cell r="I871" t="str">
            <v>в рамках инвентаризации 2022 года
не определена</v>
          </cell>
          <cell r="J871" t="str">
            <v>открытый</v>
          </cell>
          <cell r="K871" t="str">
            <v>щебень</v>
          </cell>
          <cell r="L871">
            <v>12</v>
          </cell>
          <cell r="M871" t="str">
            <v>отсутствует</v>
          </cell>
          <cell r="N871" t="str">
            <v>отсутствует</v>
          </cell>
          <cell r="O871">
            <v>2</v>
          </cell>
          <cell r="P871">
            <v>1.1000000000000001</v>
          </cell>
          <cell r="Q871" t="str">
            <v>пластик</v>
          </cell>
          <cell r="U871" t="str">
            <v>-</v>
          </cell>
          <cell r="V871" t="str">
            <v>-</v>
          </cell>
          <cell r="W871" t="str">
            <v>-</v>
          </cell>
          <cell r="AA871" t="str">
            <v>-</v>
          </cell>
          <cell r="AB871" t="str">
            <v>-</v>
          </cell>
          <cell r="AC871" t="str">
            <v>-</v>
          </cell>
          <cell r="AD871" t="str">
            <v>-</v>
          </cell>
          <cell r="AH871" t="str">
            <v>ЮЛ - ООО "Элемент Трейд"</v>
          </cell>
          <cell r="AL871" t="str">
            <v>ЮЛ - ООО "Элемент Трейд" (Магнит)</v>
          </cell>
        </row>
        <row r="872">
          <cell r="B872">
            <v>807</v>
          </cell>
          <cell r="C872" t="str">
            <v>00.06.2021</v>
          </cell>
          <cell r="D872">
            <v>44900</v>
          </cell>
          <cell r="E872" t="str">
            <v>Гагарина 279</v>
          </cell>
          <cell r="F872" t="str">
            <v>в рамках проведения инвентаризации 2022 года
не установлен</v>
          </cell>
          <cell r="G872" t="str">
            <v xml:space="preserve">60.970233 </v>
          </cell>
          <cell r="H872" t="str">
            <v>69.052883</v>
          </cell>
          <cell r="I872" t="str">
            <v>в рамках инвентаризации 2022 года
не определена</v>
          </cell>
          <cell r="J872" t="str">
            <v>открытый</v>
          </cell>
          <cell r="K872" t="str">
            <v>бетонная плита</v>
          </cell>
          <cell r="L872">
            <v>12</v>
          </cell>
          <cell r="M872" t="str">
            <v>отсутствует</v>
          </cell>
          <cell r="N872" t="str">
            <v>отсутствует</v>
          </cell>
          <cell r="O872">
            <v>1</v>
          </cell>
          <cell r="P872">
            <v>1.1000000000000001</v>
          </cell>
          <cell r="Q872" t="str">
            <v>пластик</v>
          </cell>
          <cell r="U872" t="str">
            <v>-</v>
          </cell>
          <cell r="V872" t="str">
            <v>-</v>
          </cell>
          <cell r="W872" t="str">
            <v>-</v>
          </cell>
          <cell r="AA872" t="str">
            <v>-</v>
          </cell>
          <cell r="AB872" t="str">
            <v>-</v>
          </cell>
          <cell r="AC872" t="str">
            <v>-</v>
          </cell>
          <cell r="AD872" t="str">
            <v>-</v>
          </cell>
          <cell r="AH872" t="str">
            <v>ЮЛ - ООО "Ханты-Мансийская районная аптека"</v>
          </cell>
          <cell r="AL872" t="str">
            <v>ЮЛ - ООО "Ханты-Мансийская районная аптека"</v>
          </cell>
        </row>
        <row r="873">
          <cell r="B873">
            <v>808</v>
          </cell>
          <cell r="C873" t="str">
            <v>00.06.2022</v>
          </cell>
          <cell r="D873">
            <v>44900</v>
          </cell>
          <cell r="E873" t="str">
            <v>Пролетарская 25</v>
          </cell>
          <cell r="F873" t="str">
            <v>в рамках проведения инвентаризации 2022 года
не установлен</v>
          </cell>
          <cell r="G873" t="str">
            <v xml:space="preserve">60.971442 </v>
          </cell>
          <cell r="H873" t="str">
            <v>69.046327</v>
          </cell>
          <cell r="I873" t="str">
            <v>в рамках инвентаризации 2022 года
не определена</v>
          </cell>
          <cell r="J873" t="str">
            <v>открытый</v>
          </cell>
          <cell r="K873" t="str">
            <v>асфальт</v>
          </cell>
          <cell r="L873">
            <v>6</v>
          </cell>
          <cell r="M873" t="str">
            <v>отсутствует</v>
          </cell>
          <cell r="N873" t="str">
            <v>отсутствует</v>
          </cell>
          <cell r="O873">
            <v>1</v>
          </cell>
          <cell r="P873">
            <v>1.1000000000000001</v>
          </cell>
          <cell r="Q873" t="str">
            <v>пластик</v>
          </cell>
          <cell r="U873" t="str">
            <v>-</v>
          </cell>
          <cell r="V873" t="str">
            <v>-</v>
          </cell>
          <cell r="W873" t="str">
            <v>-</v>
          </cell>
          <cell r="AA873" t="str">
            <v>-</v>
          </cell>
          <cell r="AB873" t="str">
            <v>-</v>
          </cell>
          <cell r="AC873" t="str">
            <v>-</v>
          </cell>
          <cell r="AD873" t="str">
            <v>-</v>
          </cell>
          <cell r="AH873" t="str">
            <v xml:space="preserve">ЮЛ - АО "ХМКЦСОН" </v>
          </cell>
          <cell r="AL873" t="str">
            <v xml:space="preserve"> ЮЛ - АО "ХМКЦСОН" </v>
          </cell>
        </row>
        <row r="874">
          <cell r="B874">
            <v>809</v>
          </cell>
          <cell r="C874" t="str">
            <v>00.06.2022</v>
          </cell>
          <cell r="D874">
            <v>44900</v>
          </cell>
          <cell r="E874" t="str">
            <v>Некрасова 4а</v>
          </cell>
          <cell r="F874" t="str">
            <v>в рамках проведения инвентаризации 2022 года
не установлен</v>
          </cell>
          <cell r="G874" t="str">
            <v>60.970918</v>
          </cell>
          <cell r="H874" t="str">
            <v>69.045204</v>
          </cell>
          <cell r="I874" t="str">
            <v>в рамках инвентаризации 2022 года
не определена</v>
          </cell>
          <cell r="J874" t="str">
            <v>открытый</v>
          </cell>
          <cell r="K874" t="str">
            <v>бетонная плита</v>
          </cell>
          <cell r="L874">
            <v>6</v>
          </cell>
          <cell r="M874" t="str">
            <v>отсутствует</v>
          </cell>
          <cell r="N874" t="str">
            <v>отсутствует</v>
          </cell>
          <cell r="O874">
            <v>1</v>
          </cell>
          <cell r="P874">
            <v>1.1000000000000001</v>
          </cell>
          <cell r="Q874" t="str">
            <v>пластик</v>
          </cell>
          <cell r="U874" t="str">
            <v>-</v>
          </cell>
          <cell r="V874" t="str">
            <v>-</v>
          </cell>
          <cell r="W874" t="str">
            <v>-</v>
          </cell>
          <cell r="AA874" t="str">
            <v>-</v>
          </cell>
          <cell r="AB874" t="str">
            <v>-</v>
          </cell>
          <cell r="AC874" t="str">
            <v>-</v>
          </cell>
          <cell r="AD874" t="str">
            <v>-</v>
          </cell>
          <cell r="AH874" t="str">
            <v>МО - Администрация города Ханты-Мансийска</v>
          </cell>
          <cell r="AL874" t="str">
            <v xml:space="preserve"> ул. Некрасова4, 3,5,8 (ИЖС)</v>
          </cell>
        </row>
        <row r="875">
          <cell r="B875">
            <v>810</v>
          </cell>
          <cell r="C875" t="str">
            <v>ранее существовавшая до 01.01.2019</v>
          </cell>
          <cell r="D875">
            <v>44900</v>
          </cell>
          <cell r="E875" t="str">
            <v>Мира 45</v>
          </cell>
          <cell r="F875" t="str">
            <v>в рамках проведения инвентаризации 2022 года
не установлен</v>
          </cell>
          <cell r="G875" t="str">
            <v>61.006342</v>
          </cell>
          <cell r="H875" t="str">
            <v>69.040282</v>
          </cell>
          <cell r="I875" t="str">
            <v>в рамках инвентаризации 2022 года
не определена</v>
          </cell>
          <cell r="J875" t="str">
            <v>открытый</v>
          </cell>
          <cell r="K875" t="str">
            <v>асфальт</v>
          </cell>
          <cell r="L875">
            <v>6</v>
          </cell>
          <cell r="M875" t="str">
            <v>отсутствует</v>
          </cell>
          <cell r="N875" t="str">
            <v>есть</v>
          </cell>
          <cell r="O875">
            <v>3</v>
          </cell>
          <cell r="P875">
            <v>1.1000000000000001</v>
          </cell>
          <cell r="Q875" t="str">
            <v>пластик</v>
          </cell>
          <cell r="U875" t="str">
            <v>-</v>
          </cell>
          <cell r="V875" t="str">
            <v>-</v>
          </cell>
          <cell r="W875" t="str">
            <v>-</v>
          </cell>
          <cell r="AA875" t="str">
            <v>-</v>
          </cell>
          <cell r="AB875" t="str">
            <v>-</v>
          </cell>
          <cell r="AC875" t="str">
            <v>-</v>
          </cell>
          <cell r="AD875" t="str">
            <v>-</v>
          </cell>
          <cell r="AH875" t="str">
            <v>ЮЛ - АО "ТД Перекресток"</v>
          </cell>
          <cell r="AL875" t="str">
            <v>АО "ТД Перекресток"</v>
          </cell>
        </row>
        <row r="876">
          <cell r="B876">
            <v>811</v>
          </cell>
          <cell r="C876" t="str">
            <v>ранее существовавшая до 01.01.2019</v>
          </cell>
          <cell r="D876">
            <v>44900</v>
          </cell>
          <cell r="E876" t="str">
            <v>Горького 6</v>
          </cell>
          <cell r="F876" t="str">
            <v>в рамках проведения инвентаризации 2022 года
не установлен</v>
          </cell>
          <cell r="G876" t="str">
            <v xml:space="preserve">60.971573 </v>
          </cell>
          <cell r="H876" t="str">
            <v>69.044360</v>
          </cell>
          <cell r="I876" t="str">
            <v>в рамках инвентаризации 2022 года
не определена</v>
          </cell>
          <cell r="J876" t="str">
            <v>открытый</v>
          </cell>
          <cell r="K876" t="str">
            <v>асфальт</v>
          </cell>
          <cell r="L876">
            <v>6</v>
          </cell>
          <cell r="M876" t="str">
            <v>отсутствует</v>
          </cell>
          <cell r="N876" t="str">
            <v>отсутствует</v>
          </cell>
          <cell r="O876">
            <v>2</v>
          </cell>
          <cell r="P876">
            <v>1.1000000000000001</v>
          </cell>
          <cell r="Q876" t="str">
            <v>пластик</v>
          </cell>
          <cell r="U876" t="str">
            <v>-</v>
          </cell>
          <cell r="V876" t="str">
            <v>-</v>
          </cell>
          <cell r="W876" t="str">
            <v>-</v>
          </cell>
          <cell r="AA876" t="str">
            <v>-</v>
          </cell>
          <cell r="AB876" t="str">
            <v>-</v>
          </cell>
          <cell r="AC876" t="str">
            <v>-</v>
          </cell>
          <cell r="AD876" t="str">
            <v>-</v>
          </cell>
          <cell r="AH876" t="str">
            <v>МО - Администрация города Ханты-Мансийска</v>
          </cell>
          <cell r="AL876" t="str">
            <v>ИЖС  ул. Горького 6,8,4,3</v>
          </cell>
        </row>
        <row r="877">
          <cell r="B877">
            <v>812</v>
          </cell>
          <cell r="C877">
            <v>44257</v>
          </cell>
          <cell r="D877">
            <v>44900</v>
          </cell>
          <cell r="E877" t="str">
            <v>Свердлова 6</v>
          </cell>
          <cell r="F877" t="str">
            <v>в рамках проведения инвентаризации 2022 года
не установлен</v>
          </cell>
          <cell r="G877" t="str">
            <v>61.006248</v>
          </cell>
          <cell r="H877" t="str">
            <v>69.026622</v>
          </cell>
          <cell r="I877" t="str">
            <v>в рамках инвентаризации 2022 года
не определена</v>
          </cell>
          <cell r="J877" t="str">
            <v>открытый</v>
          </cell>
          <cell r="K877" t="str">
            <v>асфальт</v>
          </cell>
          <cell r="L877">
            <v>4.2</v>
          </cell>
          <cell r="M877" t="str">
            <v>отсутствует</v>
          </cell>
          <cell r="N877" t="str">
            <v>отсутствует</v>
          </cell>
          <cell r="O877">
            <v>2</v>
          </cell>
          <cell r="P877">
            <v>1.1000000000000001</v>
          </cell>
          <cell r="Q877" t="str">
            <v>пластик</v>
          </cell>
          <cell r="U877" t="str">
            <v>-</v>
          </cell>
          <cell r="V877" t="str">
            <v>-</v>
          </cell>
          <cell r="W877" t="str">
            <v>-</v>
          </cell>
          <cell r="AA877" t="str">
            <v>-</v>
          </cell>
          <cell r="AB877" t="str">
            <v>-</v>
          </cell>
          <cell r="AC877" t="str">
            <v>-</v>
          </cell>
          <cell r="AD877" t="str">
            <v>-</v>
          </cell>
          <cell r="AH877" t="str">
            <v>ЮЛ - АО "Почта Росии"</v>
          </cell>
          <cell r="AL877" t="str">
            <v xml:space="preserve"> ЮЛ - АО "Почта России" ул. Свердлова здание 6</v>
          </cell>
        </row>
        <row r="878">
          <cell r="B878">
            <v>813</v>
          </cell>
          <cell r="C878" t="str">
            <v>00.00.2021</v>
          </cell>
          <cell r="D878">
            <v>44900</v>
          </cell>
          <cell r="E878" t="str">
            <v xml:space="preserve">Барабинская 7 </v>
          </cell>
          <cell r="F878" t="str">
            <v>в рамках проведения инвентаризации 2022 года
не установлен</v>
          </cell>
          <cell r="G878" t="str">
            <v xml:space="preserve">60.972769 </v>
          </cell>
          <cell r="H878" t="str">
            <v>69.031900</v>
          </cell>
          <cell r="I878" t="str">
            <v>в рамках инвентаризации 2022 года
не определена</v>
          </cell>
          <cell r="J878" t="str">
            <v>открытый</v>
          </cell>
          <cell r="K878" t="str">
            <v>бетонная плита</v>
          </cell>
          <cell r="L878">
            <v>6</v>
          </cell>
          <cell r="M878" t="str">
            <v>отсутствует</v>
          </cell>
          <cell r="N878" t="str">
            <v>есть</v>
          </cell>
          <cell r="O878">
            <v>1</v>
          </cell>
          <cell r="P878">
            <v>1.1000000000000001</v>
          </cell>
          <cell r="Q878" t="str">
            <v>пластик</v>
          </cell>
          <cell r="U878" t="str">
            <v>-</v>
          </cell>
          <cell r="V878" t="str">
            <v>-</v>
          </cell>
          <cell r="W878" t="str">
            <v>-</v>
          </cell>
          <cell r="AA878" t="str">
            <v>бумажные отходы</v>
          </cell>
          <cell r="AB878">
            <v>1</v>
          </cell>
          <cell r="AC878">
            <v>0.75</v>
          </cell>
          <cell r="AD878" t="str">
            <v>контейнер ООО "Экобаланс"</v>
          </cell>
          <cell r="AH878" t="str">
            <v>ЮЛ - АО "ЮТЭК-ХМР"</v>
          </cell>
          <cell r="AL878" t="str">
            <v>ОЮЛ - АО "ЮТЭК-ХМР"</v>
          </cell>
        </row>
        <row r="879">
          <cell r="B879">
            <v>814</v>
          </cell>
          <cell r="C879" t="str">
            <v>ранее существовавшая до 01.01.2019</v>
          </cell>
          <cell r="D879">
            <v>44900</v>
          </cell>
          <cell r="E879" t="str">
            <v>Ледовая 4</v>
          </cell>
          <cell r="F879" t="str">
            <v>в рамках проведения инвентаризации 2022 года
не установлен</v>
          </cell>
          <cell r="G879" t="str">
            <v xml:space="preserve">60.974812 </v>
          </cell>
          <cell r="H879" t="str">
            <v>69.027014</v>
          </cell>
          <cell r="I879" t="str">
            <v>в рамках инвентаризации 2022 года
не определена</v>
          </cell>
          <cell r="J879" t="str">
            <v>открытый</v>
          </cell>
          <cell r="K879" t="str">
            <v>бетонная плита</v>
          </cell>
          <cell r="L879">
            <v>10</v>
          </cell>
          <cell r="M879" t="str">
            <v>отсутствует</v>
          </cell>
          <cell r="N879" t="str">
            <v>есть</v>
          </cell>
          <cell r="O879">
            <v>3</v>
          </cell>
          <cell r="P879">
            <v>1.1000000000000001</v>
          </cell>
          <cell r="Q879" t="str">
            <v>пластик</v>
          </cell>
          <cell r="U879" t="str">
            <v>-</v>
          </cell>
          <cell r="V879" t="str">
            <v>-</v>
          </cell>
          <cell r="W879" t="str">
            <v>-</v>
          </cell>
          <cell r="AA879" t="str">
            <v>-</v>
          </cell>
          <cell r="AB879" t="str">
            <v>-</v>
          </cell>
          <cell r="AC879" t="str">
            <v>-</v>
          </cell>
          <cell r="AD879" t="str">
            <v>-</v>
          </cell>
          <cell r="AH879" t="str">
            <v>ЮЛ - АУ ХМАО-Югры "ЮграМегаспорт"</v>
          </cell>
          <cell r="AL879" t="str">
            <v>Автономное учреждение ХМАО-Югры "ЮграМегаспорт"</v>
          </cell>
        </row>
        <row r="880">
          <cell r="B880">
            <v>815</v>
          </cell>
          <cell r="C880" t="str">
            <v>00.00.2020</v>
          </cell>
          <cell r="D880">
            <v>44900</v>
          </cell>
          <cell r="E880" t="str">
            <v xml:space="preserve">Георгия Величко 7 </v>
          </cell>
          <cell r="F880" t="str">
            <v>в рамках проведения инвентаризации 2022 года
не установлен</v>
          </cell>
          <cell r="G880" t="str">
            <v xml:space="preserve">60.96808 </v>
          </cell>
          <cell r="H880" t="str">
            <v>69.01411</v>
          </cell>
          <cell r="I880" t="str">
            <v>в рамках инвентаризации 2022 года
не определена</v>
          </cell>
          <cell r="J880" t="str">
            <v>открытый</v>
          </cell>
          <cell r="K880" t="str">
            <v>асфальт</v>
          </cell>
          <cell r="L880">
            <v>10</v>
          </cell>
          <cell r="M880" t="str">
            <v>есть</v>
          </cell>
          <cell r="N880" t="str">
            <v>отсутствует</v>
          </cell>
          <cell r="O880">
            <v>2</v>
          </cell>
          <cell r="P880">
            <v>3</v>
          </cell>
          <cell r="Q880" t="str">
            <v>пластик</v>
          </cell>
          <cell r="U880" t="str">
            <v>-</v>
          </cell>
          <cell r="V880" t="str">
            <v>-</v>
          </cell>
          <cell r="W880" t="str">
            <v>-</v>
          </cell>
          <cell r="AA880" t="str">
            <v>-</v>
          </cell>
          <cell r="AB880" t="str">
            <v>-</v>
          </cell>
          <cell r="AC880" t="str">
            <v>-</v>
          </cell>
          <cell r="AD880" t="str">
            <v>-</v>
          </cell>
          <cell r="AH880" t="str">
            <v>СП МКД</v>
          </cell>
          <cell r="AL880" t="str">
            <v>Многоквартирный дом ул. Георгия Величко д. 7</v>
          </cell>
        </row>
        <row r="881">
          <cell r="B881">
            <v>815</v>
          </cell>
          <cell r="C881"/>
          <cell r="D881">
            <v>44900</v>
          </cell>
          <cell r="E881"/>
          <cell r="F881" t="str">
            <v>в рамках проведения инвентаризации 2022 года
не установлен</v>
          </cell>
          <cell r="G881"/>
          <cell r="H881"/>
          <cell r="I881" t="str">
            <v>в рамках инвентаризации 2022 года
не определена</v>
          </cell>
          <cell r="J881"/>
          <cell r="K881"/>
          <cell r="L881">
            <v>6</v>
          </cell>
          <cell r="M881" t="str">
            <v>отсутствует</v>
          </cell>
          <cell r="N881" t="str">
            <v>отсутствует</v>
          </cell>
          <cell r="O881">
            <v>2</v>
          </cell>
          <cell r="P881">
            <v>1.1000000000000001</v>
          </cell>
          <cell r="Q881" t="str">
            <v>пластик</v>
          </cell>
          <cell r="U881" t="str">
            <v>-</v>
          </cell>
          <cell r="V881" t="str">
            <v>-</v>
          </cell>
          <cell r="W881" t="str">
            <v>-</v>
          </cell>
          <cell r="AA881" t="str">
            <v>-</v>
          </cell>
          <cell r="AB881" t="str">
            <v>-</v>
          </cell>
          <cell r="AC881" t="str">
            <v>-</v>
          </cell>
          <cell r="AD881" t="str">
            <v>-</v>
          </cell>
          <cell r="AH881"/>
          <cell r="AL881" t="str">
            <v>-</v>
          </cell>
        </row>
        <row r="882">
          <cell r="B882">
            <v>816</v>
          </cell>
          <cell r="C882"/>
          <cell r="D882">
            <v>44900</v>
          </cell>
          <cell r="E882"/>
          <cell r="F882" t="str">
            <v>в рамках проведения инвентаризации 2022 года
не установлен</v>
          </cell>
          <cell r="G882"/>
          <cell r="H882"/>
          <cell r="I882" t="str">
            <v>в рамках инвентаризации 2022 года
не определена</v>
          </cell>
          <cell r="J882"/>
          <cell r="K882"/>
          <cell r="L882"/>
          <cell r="M882"/>
          <cell r="N882"/>
          <cell r="O882"/>
          <cell r="P882"/>
          <cell r="Q882"/>
          <cell r="U882"/>
          <cell r="V882"/>
          <cell r="W882"/>
          <cell r="AA882"/>
          <cell r="AB882"/>
          <cell r="AC882"/>
          <cell r="AD882"/>
          <cell r="AH882"/>
          <cell r="AL882"/>
        </row>
        <row r="883">
          <cell r="B883">
            <v>817</v>
          </cell>
          <cell r="C883"/>
          <cell r="D883">
            <v>44900</v>
          </cell>
          <cell r="E883"/>
          <cell r="F883" t="str">
            <v>в рамках проведения инвентаризации 2022 года
не установлен</v>
          </cell>
          <cell r="G883"/>
          <cell r="H883"/>
          <cell r="I883" t="str">
            <v>в рамках инвентаризации 2022 года
не определена</v>
          </cell>
          <cell r="J883"/>
          <cell r="K883"/>
          <cell r="L883"/>
          <cell r="M883"/>
          <cell r="N883"/>
          <cell r="O883"/>
          <cell r="P883"/>
          <cell r="Q883"/>
          <cell r="U883"/>
          <cell r="V883"/>
          <cell r="W883"/>
          <cell r="AA883"/>
          <cell r="AB883"/>
          <cell r="AC883"/>
          <cell r="AD883"/>
          <cell r="AH883"/>
          <cell r="AL883"/>
        </row>
        <row r="884">
          <cell r="B884">
            <v>818</v>
          </cell>
          <cell r="C884" t="str">
            <v>00.06.2022</v>
          </cell>
          <cell r="D884">
            <v>44900</v>
          </cell>
          <cell r="E884" t="str">
            <v xml:space="preserve"> Пристанская 1</v>
          </cell>
          <cell r="F884" t="str">
            <v>в рамках проведения инвентаризации 2022 года
не установлен</v>
          </cell>
          <cell r="G884" t="str">
            <v xml:space="preserve">60.966530 </v>
          </cell>
          <cell r="H884" t="str">
            <v>69.045824</v>
          </cell>
          <cell r="I884" t="str">
            <v>в рамках инвентаризации 2022 года
не определена</v>
          </cell>
          <cell r="J884" t="str">
            <v>открытый</v>
          </cell>
          <cell r="K884" t="str">
            <v>грунт</v>
          </cell>
          <cell r="L884">
            <v>6</v>
          </cell>
          <cell r="M884" t="str">
            <v>отсутствует</v>
          </cell>
          <cell r="N884" t="str">
            <v>отсутствует</v>
          </cell>
          <cell r="O884">
            <v>1</v>
          </cell>
          <cell r="P884">
            <v>1.1000000000000001</v>
          </cell>
          <cell r="Q884" t="str">
            <v>пластик</v>
          </cell>
          <cell r="U884" t="str">
            <v>-</v>
          </cell>
          <cell r="V884" t="str">
            <v>-</v>
          </cell>
          <cell r="W884" t="str">
            <v>-</v>
          </cell>
          <cell r="AA884" t="str">
            <v>-</v>
          </cell>
          <cell r="AB884" t="str">
            <v>-</v>
          </cell>
          <cell r="AC884" t="str">
            <v>-</v>
          </cell>
          <cell r="AD884" t="str">
            <v>-</v>
          </cell>
          <cell r="AH884" t="str">
            <v>ЮЛ - ООО "Тасис"</v>
          </cell>
          <cell r="AL884" t="str">
            <v xml:space="preserve"> ООО "Тасис"</v>
          </cell>
        </row>
        <row r="885">
          <cell r="B885">
            <v>819</v>
          </cell>
          <cell r="C885" t="str">
            <v>ранее существовавшая до 01.01.2019</v>
          </cell>
          <cell r="D885">
            <v>44900</v>
          </cell>
          <cell r="E885" t="str">
            <v>Рабочий 8</v>
          </cell>
          <cell r="F885" t="str">
            <v>в рамках проведения инвентаризации 2022 года
не установлен</v>
          </cell>
          <cell r="G885" t="str">
            <v xml:space="preserve">60.971071 </v>
          </cell>
          <cell r="H885" t="str">
            <v>69.060449</v>
          </cell>
          <cell r="I885" t="str">
            <v>в рамках инвентаризации 2022 года
не определена</v>
          </cell>
          <cell r="J885" t="str">
            <v>открытый</v>
          </cell>
          <cell r="K885" t="str">
            <v>бетонная плита</v>
          </cell>
          <cell r="L885">
            <v>6</v>
          </cell>
          <cell r="M885" t="str">
            <v>отсутствует</v>
          </cell>
          <cell r="N885" t="str">
            <v>отсутствует</v>
          </cell>
          <cell r="O885">
            <v>2</v>
          </cell>
          <cell r="P885">
            <v>0.75</v>
          </cell>
          <cell r="Q885" t="str">
            <v>металл</v>
          </cell>
          <cell r="U885" t="str">
            <v>-</v>
          </cell>
          <cell r="V885" t="str">
            <v>-</v>
          </cell>
          <cell r="W885" t="str">
            <v>-</v>
          </cell>
          <cell r="AA885" t="str">
            <v>-</v>
          </cell>
          <cell r="AB885" t="str">
            <v>-</v>
          </cell>
          <cell r="AC885" t="str">
            <v>-</v>
          </cell>
          <cell r="AD885" t="str">
            <v>-</v>
          </cell>
          <cell r="AH885" t="str">
            <v>ЮЛ - ООО "Орбита"</v>
          </cell>
          <cell r="AL885" t="str">
            <v>ООО "Орбита"</v>
          </cell>
        </row>
        <row r="886">
          <cell r="B886">
            <v>820</v>
          </cell>
          <cell r="C886" t="str">
            <v>ранее существовавшая до 01.01.2019</v>
          </cell>
          <cell r="D886">
            <v>44900</v>
          </cell>
          <cell r="E886" t="str">
            <v>5км а/д Ханты-Мансийск - Тюмень</v>
          </cell>
          <cell r="F886" t="str">
            <v>в рамках проведения инвентаризации 2022 года
не установлен</v>
          </cell>
          <cell r="G886" t="str">
            <v>61.041006</v>
          </cell>
          <cell r="H886" t="str">
            <v>69.185768</v>
          </cell>
          <cell r="I886" t="str">
            <v>в рамках инвентаризации 2022 года
не определена</v>
          </cell>
          <cell r="J886" t="str">
            <v>открытый</v>
          </cell>
          <cell r="K886" t="str">
            <v>асфальт</v>
          </cell>
          <cell r="L886">
            <v>6</v>
          </cell>
          <cell r="M886" t="str">
            <v>отсутствует</v>
          </cell>
          <cell r="N886" t="str">
            <v>отсутствует</v>
          </cell>
          <cell r="O886">
            <v>2</v>
          </cell>
          <cell r="P886">
            <v>1.1000000000000001</v>
          </cell>
          <cell r="Q886" t="str">
            <v>пластик</v>
          </cell>
          <cell r="U886" t="str">
            <v>-</v>
          </cell>
          <cell r="V886" t="str">
            <v>-</v>
          </cell>
          <cell r="W886" t="str">
            <v>-</v>
          </cell>
          <cell r="AA886" t="str">
            <v>-</v>
          </cell>
          <cell r="AB886" t="str">
            <v>-</v>
          </cell>
          <cell r="AC886" t="str">
            <v>-</v>
          </cell>
          <cell r="AD886" t="str">
            <v>-</v>
          </cell>
          <cell r="AH886" t="str">
            <v>ЮЛ - АО "Иртышнефтепродукт"</v>
          </cell>
          <cell r="AL886" t="str">
            <v xml:space="preserve"> АО "Иртышнефтепродукт"</v>
          </cell>
        </row>
        <row r="887">
          <cell r="B887">
            <v>821</v>
          </cell>
          <cell r="C887" t="str">
            <v>ранее существовавшая до 01.01.2019</v>
          </cell>
          <cell r="D887">
            <v>44900</v>
          </cell>
          <cell r="E887" t="str">
            <v>13км а/д Ханты-Мансийск - Тюмень</v>
          </cell>
          <cell r="F887" t="str">
            <v>в рамках проведения инвентаризации 2022 года
не установлен</v>
          </cell>
          <cell r="G887" t="str">
            <v xml:space="preserve">61.045669 </v>
          </cell>
          <cell r="H887" t="str">
            <v>69.315450</v>
          </cell>
          <cell r="I887" t="str">
            <v>в рамках инвентаризации 2022 года
не определена</v>
          </cell>
          <cell r="J887" t="str">
            <v>открытый</v>
          </cell>
          <cell r="K887" t="str">
            <v>асфальт</v>
          </cell>
          <cell r="L887">
            <v>6</v>
          </cell>
          <cell r="M887" t="str">
            <v>отсутствует</v>
          </cell>
          <cell r="N887" t="str">
            <v>отсутствует</v>
          </cell>
          <cell r="O887">
            <v>1</v>
          </cell>
          <cell r="P887">
            <v>1.1000000000000001</v>
          </cell>
          <cell r="Q887" t="str">
            <v>пластик</v>
          </cell>
          <cell r="U887" t="str">
            <v>-</v>
          </cell>
          <cell r="V887" t="str">
            <v>-</v>
          </cell>
          <cell r="W887" t="str">
            <v>-</v>
          </cell>
          <cell r="AA887" t="str">
            <v>-</v>
          </cell>
          <cell r="AB887" t="str">
            <v>-</v>
          </cell>
          <cell r="AC887" t="str">
            <v>-</v>
          </cell>
          <cell r="AD887" t="str">
            <v>-</v>
          </cell>
          <cell r="AH887" t="str">
            <v>ЮЛ - ООО "Лукойл-Уралнефтепродукт"</v>
          </cell>
          <cell r="AL887" t="str">
            <v>ООО "Лукойл-Уралнефтепродукт"</v>
          </cell>
        </row>
        <row r="888">
          <cell r="B888">
            <v>822</v>
          </cell>
          <cell r="C888" t="str">
            <v>ранее существовавшая до 01.01.2019</v>
          </cell>
          <cell r="D888">
            <v>44900</v>
          </cell>
          <cell r="E888" t="str">
            <v xml:space="preserve"> Строителей 119</v>
          </cell>
          <cell r="F888" t="str">
            <v>в рамках проведения инвентаризации 2022 года
не установлен</v>
          </cell>
          <cell r="G888" t="str">
            <v xml:space="preserve">61.011561 </v>
          </cell>
          <cell r="H888" t="str">
            <v>69.051744</v>
          </cell>
          <cell r="I888" t="str">
            <v>в рамках инвентаризации 2022 года
не определена</v>
          </cell>
          <cell r="J888" t="str">
            <v>открытый</v>
          </cell>
          <cell r="K888" t="str">
            <v>бетонная плита</v>
          </cell>
          <cell r="L888">
            <v>38</v>
          </cell>
          <cell r="M888" t="str">
            <v>есть</v>
          </cell>
          <cell r="N888" t="str">
            <v>есть</v>
          </cell>
          <cell r="O888">
            <v>5</v>
          </cell>
          <cell r="P888">
            <v>1.1000000000000001</v>
          </cell>
          <cell r="Q888" t="str">
            <v>пластик</v>
          </cell>
          <cell r="U888" t="str">
            <v>-</v>
          </cell>
          <cell r="V888" t="str">
            <v>-</v>
          </cell>
          <cell r="W888" t="str">
            <v>-</v>
          </cell>
          <cell r="AA888" t="str">
            <v>пластик</v>
          </cell>
          <cell r="AB888">
            <v>1</v>
          </cell>
          <cell r="AC888">
            <v>1.5</v>
          </cell>
          <cell r="AD888" t="str">
            <v>металлическая сетка АО "РЭС-Сервис"</v>
          </cell>
          <cell r="AH888" t="str">
            <v>СП МКД</v>
          </cell>
          <cell r="AL888" t="str">
            <v>МКД ул. Строителей 119</v>
          </cell>
        </row>
        <row r="889">
          <cell r="B889">
            <v>823</v>
          </cell>
          <cell r="C889" t="str">
            <v>ранее существовавшая до 01.01.2019</v>
          </cell>
          <cell r="D889">
            <v>44900</v>
          </cell>
          <cell r="E889" t="str">
            <v xml:space="preserve"> Строителей 121</v>
          </cell>
          <cell r="F889" t="str">
            <v>в рамках проведения инвентаризации 2022 года
не установлен</v>
          </cell>
          <cell r="G889" t="str">
            <v xml:space="preserve">61.011391 </v>
          </cell>
          <cell r="H889" t="str">
            <v>69.053532</v>
          </cell>
          <cell r="I889" t="str">
            <v>в рамках инвентаризации 2022 года
не определена</v>
          </cell>
          <cell r="J889" t="str">
            <v>открытый</v>
          </cell>
          <cell r="K889" t="str">
            <v>асфальт</v>
          </cell>
          <cell r="L889">
            <v>10</v>
          </cell>
          <cell r="M889" t="str">
            <v>есть</v>
          </cell>
          <cell r="N889" t="str">
            <v>есть</v>
          </cell>
          <cell r="O889">
            <v>2</v>
          </cell>
          <cell r="P889">
            <v>1.1000000000000001</v>
          </cell>
          <cell r="Q889" t="str">
            <v>пластик</v>
          </cell>
          <cell r="U889" t="str">
            <v>-</v>
          </cell>
          <cell r="V889" t="str">
            <v>-</v>
          </cell>
          <cell r="W889" t="str">
            <v>-</v>
          </cell>
          <cell r="AA889" t="str">
            <v>пластик</v>
          </cell>
          <cell r="AB889">
            <v>1</v>
          </cell>
          <cell r="AC889">
            <v>1.5</v>
          </cell>
          <cell r="AD889" t="str">
            <v>металлическая сетка АО "РЭС-Сервис"</v>
          </cell>
          <cell r="AH889" t="str">
            <v>СП МКД</v>
          </cell>
          <cell r="AL889" t="str">
            <v>МКД дом ул. Строителей 121</v>
          </cell>
        </row>
        <row r="890">
          <cell r="B890">
            <v>824</v>
          </cell>
          <cell r="C890" t="str">
            <v>ранее существовавшая до 01.01.2019</v>
          </cell>
          <cell r="D890">
            <v>44900</v>
          </cell>
          <cell r="E890" t="str">
            <v>Пионерская 121</v>
          </cell>
          <cell r="F890" t="str">
            <v>в рамках проведения инвентаризации 2022 года
не установлен</v>
          </cell>
          <cell r="G890" t="str">
            <v xml:space="preserve">61.010445 </v>
          </cell>
          <cell r="H890" t="str">
            <v>69.042069</v>
          </cell>
          <cell r="I890" t="str">
            <v>в рамках инвентаризации 2022 года
не определена</v>
          </cell>
          <cell r="J890" t="str">
            <v>открытый</v>
          </cell>
          <cell r="K890" t="str">
            <v>бетонная плита</v>
          </cell>
          <cell r="L890">
            <v>12</v>
          </cell>
          <cell r="M890" t="str">
            <v>отсутствует</v>
          </cell>
          <cell r="N890" t="str">
            <v>отсутствует</v>
          </cell>
          <cell r="O890">
            <v>2</v>
          </cell>
          <cell r="P890">
            <v>0.75</v>
          </cell>
          <cell r="Q890" t="str">
            <v>металл</v>
          </cell>
          <cell r="U890" t="str">
            <v>-</v>
          </cell>
          <cell r="V890" t="str">
            <v>-</v>
          </cell>
          <cell r="W890" t="str">
            <v>-</v>
          </cell>
          <cell r="AA890" t="str">
            <v>-</v>
          </cell>
          <cell r="AB890" t="str">
            <v>-</v>
          </cell>
          <cell r="AC890" t="str">
            <v>-</v>
          </cell>
          <cell r="AD890" t="str">
            <v>-</v>
          </cell>
          <cell r="AH890" t="str">
            <v>ИП - Аскеров Э.И.</v>
          </cell>
          <cell r="AL890" t="str">
            <v>ИП Аскеров Э.И.</v>
          </cell>
        </row>
        <row r="891">
          <cell r="B891">
            <v>825</v>
          </cell>
          <cell r="C891" t="str">
            <v>ранее существовавшая до 01.01.2019</v>
          </cell>
          <cell r="D891">
            <v>44900</v>
          </cell>
          <cell r="E891" t="str">
            <v>Пионерская 83,85,87</v>
          </cell>
          <cell r="F891" t="str">
            <v>в рамках проведения инвентаризации 2022 года
не установлен</v>
          </cell>
          <cell r="G891" t="str">
            <v xml:space="preserve">61.010327 </v>
          </cell>
          <cell r="H891" t="str">
            <v>69.027400</v>
          </cell>
          <cell r="I891" t="str">
            <v>в рамках инвентаризации 2022 года
не определена</v>
          </cell>
          <cell r="J891" t="str">
            <v>открытый</v>
          </cell>
          <cell r="K891" t="str">
            <v>бетонная плита</v>
          </cell>
          <cell r="L891">
            <v>12</v>
          </cell>
          <cell r="M891" t="str">
            <v>отсутствует</v>
          </cell>
          <cell r="N891" t="str">
            <v>есть</v>
          </cell>
          <cell r="O891">
            <v>3</v>
          </cell>
          <cell r="P891">
            <v>0.75</v>
          </cell>
          <cell r="Q891" t="str">
            <v>металл</v>
          </cell>
          <cell r="U891" t="str">
            <v>-</v>
          </cell>
          <cell r="V891" t="str">
            <v>-</v>
          </cell>
          <cell r="W891" t="str">
            <v>-</v>
          </cell>
          <cell r="AA891" t="str">
            <v>-</v>
          </cell>
          <cell r="AB891" t="str">
            <v>-</v>
          </cell>
          <cell r="AC891" t="str">
            <v>-</v>
          </cell>
          <cell r="AD891" t="str">
            <v>-</v>
          </cell>
          <cell r="AH891" t="str">
            <v>ЮЛ - БУ ХМАО-Югры "Технолого-педогогический колледж"</v>
          </cell>
          <cell r="AL891" t="str">
            <v>БУ ХМАО-Югры "Технолого-педогогический колледж"</v>
          </cell>
        </row>
        <row r="892">
          <cell r="B892">
            <v>826</v>
          </cell>
          <cell r="C892" t="str">
            <v>00.00.2021</v>
          </cell>
          <cell r="D892">
            <v>44900</v>
          </cell>
          <cell r="E892" t="str">
            <v xml:space="preserve"> Комсомольская 56</v>
          </cell>
          <cell r="F892" t="str">
            <v>в рамках проведения инвентаризации 2022 года
не установлен</v>
          </cell>
          <cell r="G892" t="str">
            <v>61.00868</v>
          </cell>
          <cell r="H892" t="str">
            <v>69.02333</v>
          </cell>
          <cell r="I892" t="str">
            <v>в рамках инвентаризации 2022 года
не определена</v>
          </cell>
          <cell r="J892" t="str">
            <v>открытый</v>
          </cell>
          <cell r="K892" t="str">
            <v>бетонная плита</v>
          </cell>
          <cell r="L892">
            <v>10</v>
          </cell>
          <cell r="M892" t="str">
            <v>есть</v>
          </cell>
          <cell r="N892" t="str">
            <v>отсутствует</v>
          </cell>
          <cell r="O892">
            <v>2</v>
          </cell>
          <cell r="P892">
            <v>5</v>
          </cell>
          <cell r="Q892" t="str">
            <v>пластик</v>
          </cell>
          <cell r="U892" t="str">
            <v>-</v>
          </cell>
          <cell r="V892" t="str">
            <v>-</v>
          </cell>
          <cell r="W892" t="str">
            <v>-</v>
          </cell>
          <cell r="AA892" t="str">
            <v>-</v>
          </cell>
          <cell r="AB892" t="str">
            <v>-</v>
          </cell>
          <cell r="AC892" t="str">
            <v>-</v>
          </cell>
          <cell r="AD892" t="str">
            <v>-</v>
          </cell>
          <cell r="AH892" t="str">
            <v>СП МКД</v>
          </cell>
          <cell r="AL892" t="str">
            <v>МКД  ул. Комсомольская 56</v>
          </cell>
        </row>
        <row r="893">
          <cell r="B893">
            <v>827</v>
          </cell>
          <cell r="C893">
            <v>43762</v>
          </cell>
          <cell r="D893">
            <v>44900</v>
          </cell>
          <cell r="E893" t="str">
            <v>Рознина 86</v>
          </cell>
          <cell r="F893" t="str">
            <v>в рамках проведения инвентаризации 2022 года
не установлен</v>
          </cell>
          <cell r="G893" t="str">
            <v xml:space="preserve">61.009516 </v>
          </cell>
          <cell r="H893" t="str">
            <v>69.012937</v>
          </cell>
          <cell r="I893" t="str">
            <v>в рамках инвентаризации 2022 года
не определена</v>
          </cell>
          <cell r="J893" t="str">
            <v>открытый</v>
          </cell>
          <cell r="K893" t="str">
            <v>бетонная плита</v>
          </cell>
          <cell r="L893">
            <v>12</v>
          </cell>
          <cell r="M893" t="str">
            <v>есть</v>
          </cell>
          <cell r="N893" t="str">
            <v>есть</v>
          </cell>
          <cell r="O893">
            <v>2</v>
          </cell>
          <cell r="P893">
            <v>1.1000000000000001</v>
          </cell>
          <cell r="Q893" t="str">
            <v>пластик</v>
          </cell>
          <cell r="U893">
            <v>1</v>
          </cell>
          <cell r="V893">
            <v>4</v>
          </cell>
          <cell r="W893" t="str">
            <v>отсек</v>
          </cell>
          <cell r="AA893" t="str">
            <v>-</v>
          </cell>
          <cell r="AB893" t="str">
            <v>-</v>
          </cell>
          <cell r="AC893" t="str">
            <v>-</v>
          </cell>
          <cell r="AD893" t="str">
            <v>-</v>
          </cell>
          <cell r="AH893" t="str">
            <v>МО - Администрация города Ханты-Мансийска</v>
          </cell>
          <cell r="AL893" t="str">
            <v>ИЖС по ул. Рознина 86, 84,82,80,88</v>
          </cell>
        </row>
        <row r="894">
          <cell r="B894">
            <v>828</v>
          </cell>
          <cell r="C894" t="str">
            <v>ранее существовавшая до 01.01.2019</v>
          </cell>
          <cell r="D894">
            <v>44900</v>
          </cell>
          <cell r="E894" t="str">
            <v>Рознина 64в</v>
          </cell>
          <cell r="F894" t="str">
            <v>в рамках проведения инвентаризации 2022 года
не установлен</v>
          </cell>
          <cell r="G894" t="str">
            <v xml:space="preserve">61.006922 </v>
          </cell>
          <cell r="H894" t="str">
            <v>69.005113</v>
          </cell>
          <cell r="I894" t="str">
            <v>в рамках инвентаризации 2022 года
не определена</v>
          </cell>
          <cell r="J894" t="str">
            <v>открытый</v>
          </cell>
          <cell r="K894" t="str">
            <v>асфальт</v>
          </cell>
          <cell r="L894">
            <v>8</v>
          </cell>
          <cell r="M894" t="str">
            <v>отсутствует</v>
          </cell>
          <cell r="N894" t="str">
            <v>отсутствует</v>
          </cell>
          <cell r="O894">
            <v>3</v>
          </cell>
          <cell r="P894">
            <v>0.75</v>
          </cell>
          <cell r="Q894" t="str">
            <v>металл</v>
          </cell>
          <cell r="U894" t="str">
            <v>-</v>
          </cell>
          <cell r="V894" t="str">
            <v>-</v>
          </cell>
          <cell r="W894" t="str">
            <v>-</v>
          </cell>
          <cell r="AA894" t="str">
            <v>-</v>
          </cell>
          <cell r="AB894" t="str">
            <v>-</v>
          </cell>
          <cell r="AC894" t="str">
            <v>-</v>
          </cell>
          <cell r="AD894" t="str">
            <v>-</v>
          </cell>
          <cell r="AH894" t="str">
            <v>МО - Администрация города Ханты-Мансийска</v>
          </cell>
          <cell r="AL894" t="str">
            <v xml:space="preserve"> ИЖС по ул. Рознина 64в </v>
          </cell>
        </row>
        <row r="895">
          <cell r="B895">
            <v>829</v>
          </cell>
          <cell r="C895" t="str">
            <v>ранее существовавшая до 01.01.2019</v>
          </cell>
          <cell r="D895">
            <v>44900</v>
          </cell>
          <cell r="E895" t="str">
            <v>Рознина 16</v>
          </cell>
          <cell r="F895" t="str">
            <v>в рамках проведения инвентаризации 2022 года
не установлен</v>
          </cell>
          <cell r="G895" t="str">
            <v xml:space="preserve">61.000489 </v>
          </cell>
          <cell r="H895" t="str">
            <v>68.996622</v>
          </cell>
          <cell r="I895" t="str">
            <v>в рамках инвентаризации 2022 года
не определена</v>
          </cell>
          <cell r="J895" t="str">
            <v>открытый</v>
          </cell>
          <cell r="K895" t="str">
            <v>бетонная плита</v>
          </cell>
          <cell r="L895">
            <v>8</v>
          </cell>
          <cell r="M895" t="str">
            <v>отсутствует</v>
          </cell>
          <cell r="N895" t="str">
            <v>отсутствует</v>
          </cell>
          <cell r="O895">
            <v>4</v>
          </cell>
          <cell r="P895">
            <v>0.75</v>
          </cell>
          <cell r="Q895" t="str">
            <v>металл</v>
          </cell>
          <cell r="U895" t="str">
            <v>-</v>
          </cell>
          <cell r="V895" t="str">
            <v>-</v>
          </cell>
          <cell r="W895" t="str">
            <v>-</v>
          </cell>
          <cell r="AA895" t="str">
            <v>-</v>
          </cell>
          <cell r="AB895" t="str">
            <v>-</v>
          </cell>
          <cell r="AC895" t="str">
            <v>-</v>
          </cell>
          <cell r="AD895" t="str">
            <v>-</v>
          </cell>
          <cell r="AH895" t="str">
            <v>ЮЛ - МП  ЖКУ</v>
          </cell>
          <cell r="AL895" t="str">
            <v xml:space="preserve"> МП ЖКУ по ул. Рознина 16</v>
          </cell>
        </row>
        <row r="896">
          <cell r="B896">
            <v>830</v>
          </cell>
          <cell r="C896" t="str">
            <v>ранее существовавшая до 01.01.2019</v>
          </cell>
          <cell r="D896">
            <v>45048</v>
          </cell>
          <cell r="E896" t="str">
            <v>Лопарева (парк Бориса Лосева)</v>
          </cell>
          <cell r="F896" t="str">
            <v>в рамках проведения инвентаризации 2022 года
не установлен</v>
          </cell>
          <cell r="G896" t="str">
            <v>61.004925</v>
          </cell>
          <cell r="H896" t="str">
            <v>69.028761</v>
          </cell>
          <cell r="I896" t="str">
            <v>в рамках инвентаризации 2022 года
не определена</v>
          </cell>
          <cell r="J896" t="str">
            <v>открытый</v>
          </cell>
          <cell r="K896" t="str">
            <v>бетонная плита</v>
          </cell>
          <cell r="L896">
            <v>12</v>
          </cell>
          <cell r="M896" t="str">
            <v>есть</v>
          </cell>
          <cell r="N896" t="str">
            <v>есть</v>
          </cell>
          <cell r="O896">
            <v>3</v>
          </cell>
          <cell r="P896">
            <v>1.1000000000000001</v>
          </cell>
          <cell r="Q896" t="str">
            <v>пластик</v>
          </cell>
          <cell r="U896">
            <v>1</v>
          </cell>
          <cell r="V896">
            <v>4</v>
          </cell>
          <cell r="W896" t="str">
            <v>отсек</v>
          </cell>
          <cell r="AA896" t="str">
            <v>-</v>
          </cell>
          <cell r="AB896" t="str">
            <v>-</v>
          </cell>
          <cell r="AC896" t="str">
            <v>-</v>
          </cell>
          <cell r="AD896" t="str">
            <v>-</v>
          </cell>
          <cell r="AH896" t="str">
            <v>МО - Администрация города Ханты-Мансийска</v>
          </cell>
          <cell r="AL896" t="str">
            <v>Федеральное государственное казенное учреждение "Управление вневедомственной охраны войск национальной гвардии Российской Федерации по Ханты-Мансийскому автономному округу - Югре", БУ ХМАО-Югры "ДЭСЗ", Парка Бориса Лосева   ул. Лопарева</v>
          </cell>
        </row>
        <row r="897">
          <cell r="B897">
            <v>831</v>
          </cell>
          <cell r="C897"/>
          <cell r="D897">
            <v>44900</v>
          </cell>
          <cell r="E897"/>
          <cell r="F897" t="str">
            <v>в рамках проведения инвентаризации 2022 года
не установлен</v>
          </cell>
          <cell r="G897"/>
          <cell r="H897"/>
          <cell r="I897" t="str">
            <v>в рамках инвентаризации 2022 года
не определена</v>
          </cell>
          <cell r="J897"/>
          <cell r="K897"/>
          <cell r="L897"/>
          <cell r="M897"/>
          <cell r="N897"/>
          <cell r="O897"/>
          <cell r="P897"/>
          <cell r="Q897"/>
          <cell r="U897"/>
          <cell r="V897"/>
          <cell r="W897"/>
          <cell r="AA897"/>
          <cell r="AB897"/>
          <cell r="AC897"/>
          <cell r="AD897"/>
          <cell r="AH897"/>
          <cell r="AL897"/>
        </row>
        <row r="898">
          <cell r="B898">
            <v>832</v>
          </cell>
          <cell r="C898" t="str">
            <v>ранее существовавшая до 01.01.2019</v>
          </cell>
          <cell r="D898">
            <v>44900</v>
          </cell>
          <cell r="E898" t="str">
            <v>Гагарина 134</v>
          </cell>
          <cell r="F898" t="str">
            <v>в рамках проведения инвентаризации 2022 года
не установлен</v>
          </cell>
          <cell r="G898" t="str">
            <v>60.985937</v>
          </cell>
          <cell r="H898" t="str">
            <v>69.033438</v>
          </cell>
          <cell r="I898" t="str">
            <v>в рамках инвентаризации 2022 года
не определена</v>
          </cell>
          <cell r="J898" t="str">
            <v>открытый</v>
          </cell>
          <cell r="K898" t="str">
            <v>бетонная плита</v>
          </cell>
          <cell r="L898">
            <v>12</v>
          </cell>
          <cell r="M898" t="str">
            <v>есть</v>
          </cell>
          <cell r="N898" t="str">
            <v>есть</v>
          </cell>
          <cell r="O898">
            <v>3</v>
          </cell>
          <cell r="P898">
            <v>1.1000000000000001</v>
          </cell>
          <cell r="Q898" t="str">
            <v>пластик</v>
          </cell>
          <cell r="U898" t="str">
            <v>-</v>
          </cell>
          <cell r="V898" t="str">
            <v>-</v>
          </cell>
          <cell r="W898" t="str">
            <v>-</v>
          </cell>
          <cell r="AA898" t="str">
            <v>-</v>
          </cell>
          <cell r="AB898" t="str">
            <v>-</v>
          </cell>
          <cell r="AC898" t="str">
            <v>-</v>
          </cell>
          <cell r="AD898" t="str">
            <v>-</v>
          </cell>
          <cell r="AH898" t="str">
            <v>СП МКД</v>
          </cell>
          <cell r="AL898" t="str">
            <v>МКД ул. Гагарина 134</v>
          </cell>
        </row>
        <row r="899">
          <cell r="B899">
            <v>833</v>
          </cell>
          <cell r="C899" t="str">
            <v>ранее существовавшая до 01.01.2019</v>
          </cell>
          <cell r="D899">
            <v>44900</v>
          </cell>
          <cell r="E899" t="str">
            <v>Снежная 2</v>
          </cell>
          <cell r="F899" t="str">
            <v>в рамках проведения инвентаризации 2022 года
не установлен</v>
          </cell>
          <cell r="G899" t="str">
            <v xml:space="preserve">60.984353 </v>
          </cell>
          <cell r="H899" t="str">
            <v>69.039285</v>
          </cell>
          <cell r="I899" t="str">
            <v>в рамках инвентаризации 2022 года
не определена</v>
          </cell>
          <cell r="J899" t="str">
            <v>открытый</v>
          </cell>
          <cell r="K899" t="str">
            <v>бетонная плита</v>
          </cell>
          <cell r="L899">
            <v>8</v>
          </cell>
          <cell r="M899" t="str">
            <v>отсутствует</v>
          </cell>
          <cell r="N899" t="str">
            <v>есть</v>
          </cell>
          <cell r="O899">
            <v>2</v>
          </cell>
          <cell r="P899">
            <v>1.1000000000000001</v>
          </cell>
          <cell r="Q899" t="str">
            <v>пластик</v>
          </cell>
          <cell r="U899" t="str">
            <v>-</v>
          </cell>
          <cell r="V899" t="str">
            <v>-</v>
          </cell>
          <cell r="W899" t="str">
            <v>-</v>
          </cell>
          <cell r="AA899" t="str">
            <v>-</v>
          </cell>
          <cell r="AB899" t="str">
            <v>-</v>
          </cell>
          <cell r="AC899" t="str">
            <v>-</v>
          </cell>
          <cell r="AD899" t="str">
            <v>-</v>
          </cell>
          <cell r="AH899" t="str">
            <v>ЮЛ - АО "ЦЖКУ"</v>
          </cell>
          <cell r="AL899" t="str">
            <v>АО "ЦЖКУ"</v>
          </cell>
        </row>
        <row r="900">
          <cell r="B900">
            <v>834</v>
          </cell>
          <cell r="C900" t="str">
            <v>ранее существовавшая до 01.01.2019</v>
          </cell>
          <cell r="D900">
            <v>44900</v>
          </cell>
          <cell r="E900" t="str">
            <v>Посадская 13,15</v>
          </cell>
          <cell r="F900" t="str">
            <v>в рамках проведения инвентаризации 2022 года
не установлен</v>
          </cell>
          <cell r="G900" t="str">
            <v>60.989848</v>
          </cell>
          <cell r="H900" t="str">
            <v>69.036913</v>
          </cell>
          <cell r="I900" t="str">
            <v>в рамках инвентаризации 2022 года
не определена</v>
          </cell>
          <cell r="J900" t="str">
            <v>открытый</v>
          </cell>
          <cell r="K900" t="str">
            <v>бетонная плита</v>
          </cell>
          <cell r="L900">
            <v>8</v>
          </cell>
          <cell r="M900" t="str">
            <v>отсутствует</v>
          </cell>
          <cell r="N900" t="str">
            <v>есть</v>
          </cell>
          <cell r="O900">
            <v>1</v>
          </cell>
          <cell r="P900">
            <v>1.1000000000000001</v>
          </cell>
          <cell r="Q900" t="str">
            <v>металл</v>
          </cell>
          <cell r="U900" t="str">
            <v>-</v>
          </cell>
          <cell r="V900" t="str">
            <v>-</v>
          </cell>
          <cell r="W900" t="str">
            <v>-</v>
          </cell>
          <cell r="AA900" t="str">
            <v>-</v>
          </cell>
          <cell r="AB900" t="str">
            <v>-</v>
          </cell>
          <cell r="AC900" t="str">
            <v>-</v>
          </cell>
          <cell r="AD900" t="str">
            <v>-</v>
          </cell>
          <cell r="AH900" t="str">
            <v>ЮЛ - АО ХМАО-Югры "Центр спортивной подготовки сборных команд Югры"</v>
          </cell>
          <cell r="AL900" t="str">
            <v>БУ ХМАО- Югры "Центр спортивной подготовки сборных команд Югры"</v>
          </cell>
        </row>
        <row r="901">
          <cell r="B901">
            <v>835</v>
          </cell>
          <cell r="C901" t="str">
            <v>ранее существовавшая до 01.01.2019</v>
          </cell>
          <cell r="D901">
            <v>44900</v>
          </cell>
          <cell r="E901" t="str">
            <v>Гагарина 93</v>
          </cell>
          <cell r="F901" t="str">
            <v>в рамках проведения инвентаризации 2022 года
не установлен</v>
          </cell>
          <cell r="G901" t="str">
            <v xml:space="preserve">60.989970 </v>
          </cell>
          <cell r="H901" t="str">
            <v>69.026996</v>
          </cell>
          <cell r="I901" t="str">
            <v>в рамках инвентаризации 2022 года
не определена</v>
          </cell>
          <cell r="J901" t="str">
            <v>открытый</v>
          </cell>
          <cell r="K901" t="str">
            <v>бетонная плита</v>
          </cell>
          <cell r="L901">
            <v>10</v>
          </cell>
          <cell r="M901" t="str">
            <v>есть</v>
          </cell>
          <cell r="N901" t="str">
            <v>есть</v>
          </cell>
          <cell r="O901">
            <v>2</v>
          </cell>
          <cell r="P901">
            <v>1.1000000000000001</v>
          </cell>
          <cell r="Q901" t="str">
            <v>пластик</v>
          </cell>
          <cell r="U901">
            <v>1</v>
          </cell>
          <cell r="V901">
            <v>4</v>
          </cell>
          <cell r="W901" t="str">
            <v>отсек</v>
          </cell>
          <cell r="AA901" t="str">
            <v>-</v>
          </cell>
          <cell r="AB901" t="str">
            <v>-</v>
          </cell>
          <cell r="AC901" t="str">
            <v>-</v>
          </cell>
          <cell r="AD901" t="str">
            <v>-</v>
          </cell>
          <cell r="AH901" t="str">
            <v>СП МКД</v>
          </cell>
          <cell r="AL901" t="str">
            <v>МКД ул.Гагарина, 93, 77</v>
          </cell>
        </row>
        <row r="902">
          <cell r="B902">
            <v>836</v>
          </cell>
          <cell r="C902" t="str">
            <v>ранее существовавшая до 01.01.2019</v>
          </cell>
          <cell r="D902">
            <v>44900</v>
          </cell>
          <cell r="E902" t="str">
            <v>Гагарина 83,85</v>
          </cell>
          <cell r="F902" t="str">
            <v>в рамках проведения инвентаризации 2022 года
не установлен</v>
          </cell>
          <cell r="G902" t="str">
            <v xml:space="preserve">60.991096 </v>
          </cell>
          <cell r="H902" t="str">
            <v>69.026672</v>
          </cell>
          <cell r="I902" t="str">
            <v>в рамках инвентаризации 2022 года
не определена</v>
          </cell>
          <cell r="J902" t="str">
            <v>открытый</v>
          </cell>
          <cell r="K902" t="str">
            <v>бетонная плита</v>
          </cell>
          <cell r="L902">
            <v>10</v>
          </cell>
          <cell r="M902" t="str">
            <v>есть</v>
          </cell>
          <cell r="N902" t="str">
            <v>есть</v>
          </cell>
          <cell r="O902">
            <v>2</v>
          </cell>
          <cell r="P902">
            <v>1.1000000000000001</v>
          </cell>
          <cell r="Q902" t="str">
            <v>пластик</v>
          </cell>
          <cell r="U902">
            <v>1</v>
          </cell>
          <cell r="V902">
            <v>4</v>
          </cell>
          <cell r="W902" t="str">
            <v>отсек</v>
          </cell>
          <cell r="AA902" t="str">
            <v>пластик</v>
          </cell>
          <cell r="AB902">
            <v>1</v>
          </cell>
          <cell r="AC902">
            <v>1</v>
          </cell>
          <cell r="AD902" t="str">
            <v>металлическая сетка АО "РЭС-Сервис"</v>
          </cell>
          <cell r="AH902" t="str">
            <v>МО - Администрация города Ханты-Мансийска</v>
          </cell>
          <cell r="AL902" t="str">
            <v>МКД ул.Гагарина, 83, 85</v>
          </cell>
        </row>
        <row r="903">
          <cell r="B903">
            <v>837</v>
          </cell>
          <cell r="C903" t="str">
            <v>ранее существовавшая до 01.01.2019</v>
          </cell>
          <cell r="D903">
            <v>44900</v>
          </cell>
          <cell r="E903" t="str">
            <v xml:space="preserve"> Свердлова 10</v>
          </cell>
          <cell r="F903" t="str">
            <v>в рамках проведения инвентаризации 2022 года
не установлен</v>
          </cell>
          <cell r="G903" t="str">
            <v xml:space="preserve">61.007301 </v>
          </cell>
          <cell r="H903" t="str">
            <v>69.026178</v>
          </cell>
          <cell r="I903" t="str">
            <v>в рамках инвентаризации 2022 года
не определена</v>
          </cell>
          <cell r="J903" t="str">
            <v>открытый</v>
          </cell>
          <cell r="K903" t="str">
            <v>асфальт</v>
          </cell>
          <cell r="L903">
            <v>4</v>
          </cell>
          <cell r="M903" t="str">
            <v>отсутствует</v>
          </cell>
          <cell r="N903" t="str">
            <v>отсутствует</v>
          </cell>
          <cell r="O903">
            <v>1</v>
          </cell>
          <cell r="P903">
            <v>1.1000000000000001</v>
          </cell>
          <cell r="Q903" t="str">
            <v>металл</v>
          </cell>
          <cell r="U903" t="str">
            <v>-</v>
          </cell>
          <cell r="V903" t="str">
            <v>-</v>
          </cell>
          <cell r="W903" t="str">
            <v>-</v>
          </cell>
          <cell r="AA903" t="str">
            <v>-</v>
          </cell>
          <cell r="AB903" t="str">
            <v>-</v>
          </cell>
          <cell r="AC903" t="str">
            <v>-</v>
          </cell>
          <cell r="AD903" t="str">
            <v>-</v>
          </cell>
          <cell r="AH903" t="str">
            <v>ЮЛ - Управление Федеральной службы войск национальной гвардии Российской Федерации по ХМАО-Югре</v>
          </cell>
          <cell r="AL903" t="str">
            <v>Управление Федеральной службы войск национальной гвардии Российской Федерации по ХМАО-Югре</v>
          </cell>
        </row>
        <row r="904">
          <cell r="B904">
            <v>838</v>
          </cell>
          <cell r="C904" t="str">
            <v>ранее существовавшая до 01.01.2019</v>
          </cell>
          <cell r="D904">
            <v>44900</v>
          </cell>
          <cell r="E904" t="str">
            <v>Чкалова 56</v>
          </cell>
          <cell r="F904" t="str">
            <v>в рамках проведения инвентаризации 2022 года
не установлен</v>
          </cell>
          <cell r="G904" t="str">
            <v xml:space="preserve">61.007772 </v>
          </cell>
          <cell r="H904" t="str">
            <v>69.039069</v>
          </cell>
          <cell r="I904" t="str">
            <v>в рамках инвентаризации 2022 года
не определена</v>
          </cell>
          <cell r="J904" t="str">
            <v>открытый</v>
          </cell>
          <cell r="K904" t="str">
            <v>бетонная плита</v>
          </cell>
          <cell r="L904">
            <v>6</v>
          </cell>
          <cell r="M904" t="str">
            <v>отсутствует</v>
          </cell>
          <cell r="N904" t="str">
            <v>отсутствует</v>
          </cell>
          <cell r="O904">
            <v>2</v>
          </cell>
          <cell r="P904">
            <v>0.75</v>
          </cell>
          <cell r="Q904" t="str">
            <v>металл</v>
          </cell>
          <cell r="U904" t="str">
            <v>-</v>
          </cell>
          <cell r="V904" t="str">
            <v>-</v>
          </cell>
          <cell r="W904" t="str">
            <v>-</v>
          </cell>
          <cell r="AA904" t="str">
            <v>-</v>
          </cell>
          <cell r="AB904" t="str">
            <v>-</v>
          </cell>
          <cell r="AC904" t="str">
            <v>-</v>
          </cell>
          <cell r="AD904" t="str">
            <v>-</v>
          </cell>
          <cell r="AH904" t="str">
            <v>СП МКД</v>
          </cell>
          <cell r="AL904" t="str">
            <v>МКД ул. Чкалова 56</v>
          </cell>
        </row>
        <row r="905">
          <cell r="B905">
            <v>839</v>
          </cell>
          <cell r="C905" t="str">
            <v>ранее существовавшая до 01.01.2019</v>
          </cell>
          <cell r="D905">
            <v>44900</v>
          </cell>
          <cell r="E905" t="str">
            <v>Чехова 62,64А</v>
          </cell>
          <cell r="F905" t="str">
            <v>в рамках проведения инвентаризации 2022 года
не установлен</v>
          </cell>
          <cell r="G905" t="str">
            <v xml:space="preserve">61.002613 </v>
          </cell>
          <cell r="H905" t="str">
            <v>69.047280</v>
          </cell>
          <cell r="I905" t="str">
            <v>в рамках инвентаризации 2022 года
не определена</v>
          </cell>
          <cell r="J905" t="str">
            <v>открытый</v>
          </cell>
          <cell r="K905" t="str">
            <v>асфальт</v>
          </cell>
          <cell r="L905">
            <v>10</v>
          </cell>
          <cell r="M905" t="str">
            <v>есть</v>
          </cell>
          <cell r="N905" t="str">
            <v>есть</v>
          </cell>
          <cell r="O905">
            <v>2</v>
          </cell>
          <cell r="P905">
            <v>1.1000000000000001</v>
          </cell>
          <cell r="Q905" t="str">
            <v>пластик</v>
          </cell>
          <cell r="U905">
            <v>1</v>
          </cell>
          <cell r="V905">
            <v>4</v>
          </cell>
          <cell r="W905" t="str">
            <v>отсек</v>
          </cell>
          <cell r="AA905" t="str">
            <v>-</v>
          </cell>
          <cell r="AB905" t="str">
            <v>-</v>
          </cell>
          <cell r="AC905" t="str">
            <v>-</v>
          </cell>
          <cell r="AD905" t="str">
            <v>-</v>
          </cell>
          <cell r="AH905" t="str">
            <v>СП МКД</v>
          </cell>
          <cell r="AL905" t="str">
            <v>МКД ул. Чехова,62,64А</v>
          </cell>
        </row>
        <row r="906">
          <cell r="B906">
            <v>840</v>
          </cell>
          <cell r="C906"/>
          <cell r="D906">
            <v>44900</v>
          </cell>
          <cell r="E906"/>
          <cell r="F906" t="str">
            <v>в рамках проведения инвентаризации 2022 года
не установлен</v>
          </cell>
          <cell r="G906"/>
          <cell r="H906"/>
          <cell r="I906" t="str">
            <v>в рамках инвентаризации 2022 года
не определена</v>
          </cell>
          <cell r="J906"/>
          <cell r="K906"/>
          <cell r="L906"/>
          <cell r="M906"/>
          <cell r="N906"/>
          <cell r="O906"/>
          <cell r="P906"/>
          <cell r="Q906"/>
          <cell r="U906"/>
          <cell r="V906"/>
          <cell r="W906"/>
          <cell r="AA906"/>
          <cell r="AB906"/>
          <cell r="AC906"/>
          <cell r="AD906"/>
          <cell r="AH906"/>
          <cell r="AL906"/>
        </row>
        <row r="907">
          <cell r="B907">
            <v>841</v>
          </cell>
          <cell r="C907" t="str">
            <v>ранее существовавшая до 01.01.2019</v>
          </cell>
          <cell r="D907">
            <v>44900</v>
          </cell>
          <cell r="E907" t="str">
            <v>Газовиков 15</v>
          </cell>
          <cell r="F907" t="str">
            <v>в рамках проведения инвентаризации 2022 года
не установлен</v>
          </cell>
          <cell r="G907" t="str">
            <v xml:space="preserve">61.018385 </v>
          </cell>
          <cell r="H907" t="str">
            <v>69.069154</v>
          </cell>
          <cell r="I907" t="str">
            <v>в рамках инвентаризации 2022 года
не определена</v>
          </cell>
          <cell r="J907" t="str">
            <v>открытый</v>
          </cell>
          <cell r="K907" t="str">
            <v>бетонная плита</v>
          </cell>
          <cell r="L907">
            <v>8</v>
          </cell>
          <cell r="M907" t="str">
            <v>отсутствует</v>
          </cell>
          <cell r="N907" t="str">
            <v>отсутствует</v>
          </cell>
          <cell r="O907">
            <v>2</v>
          </cell>
          <cell r="P907">
            <v>0.75</v>
          </cell>
          <cell r="Q907" t="str">
            <v>металл</v>
          </cell>
          <cell r="U907" t="str">
            <v>-</v>
          </cell>
          <cell r="V907" t="str">
            <v>-</v>
          </cell>
          <cell r="W907" t="str">
            <v>-</v>
          </cell>
          <cell r="AA907" t="str">
            <v>-</v>
          </cell>
          <cell r="AB907" t="str">
            <v>-</v>
          </cell>
          <cell r="AC907" t="str">
            <v>-</v>
          </cell>
          <cell r="AD907" t="str">
            <v>-</v>
          </cell>
          <cell r="AH907" t="str">
            <v>ЮЛ - ООО "УралСтройСнаб"</v>
          </cell>
          <cell r="AL907" t="str">
            <v>ООО "УралСтройСнаб"</v>
          </cell>
        </row>
        <row r="908">
          <cell r="B908">
            <v>842</v>
          </cell>
          <cell r="C908" t="str">
            <v>ранее существовавшая до 01.01.2019</v>
          </cell>
          <cell r="D908">
            <v>44900</v>
          </cell>
          <cell r="E908" t="str">
            <v>Газовиков 13</v>
          </cell>
          <cell r="F908" t="str">
            <v>в рамках проведения инвентаризации 2022 года
не установлен</v>
          </cell>
          <cell r="G908" t="str">
            <v xml:space="preserve">61.017365 </v>
          </cell>
          <cell r="H908" t="str">
            <v>69.069198</v>
          </cell>
          <cell r="I908" t="str">
            <v>в рамках инвентаризации 2022 года
не определена</v>
          </cell>
          <cell r="J908" t="str">
            <v>открытый</v>
          </cell>
          <cell r="K908" t="str">
            <v>грунт</v>
          </cell>
          <cell r="L908">
            <v>8</v>
          </cell>
          <cell r="M908" t="str">
            <v>отсутствует</v>
          </cell>
          <cell r="N908" t="str">
            <v>отсутствует</v>
          </cell>
          <cell r="O908">
            <v>1</v>
          </cell>
          <cell r="P908">
            <v>0.75</v>
          </cell>
          <cell r="Q908" t="str">
            <v>металл</v>
          </cell>
          <cell r="U908" t="str">
            <v>-</v>
          </cell>
          <cell r="V908" t="str">
            <v>-</v>
          </cell>
          <cell r="W908" t="str">
            <v>-</v>
          </cell>
          <cell r="AA908" t="str">
            <v>-</v>
          </cell>
          <cell r="AB908" t="str">
            <v>-</v>
          </cell>
          <cell r="AC908" t="str">
            <v>-</v>
          </cell>
          <cell r="AD908" t="str">
            <v>-</v>
          </cell>
          <cell r="AH908" t="str">
            <v>ИП - Аширбакиев М.Б.; ИП Серебряков А.С.</v>
          </cell>
          <cell r="AL908" t="str">
            <v>ИП Аширбакиев М.Б.; ИП Серебряков А.С.</v>
          </cell>
        </row>
        <row r="909">
          <cell r="B909">
            <v>843</v>
          </cell>
          <cell r="C909" t="str">
            <v>ранее существовавшая до 01.01.2019</v>
          </cell>
          <cell r="D909">
            <v>44900</v>
          </cell>
          <cell r="E909" t="str">
            <v>Газовиков 1</v>
          </cell>
          <cell r="F909" t="str">
            <v>в рамках проведения инвентаризации 2022 года
не установлен</v>
          </cell>
          <cell r="G909" t="str">
            <v xml:space="preserve">61.015512 </v>
          </cell>
          <cell r="H909" t="str">
            <v>69.073537</v>
          </cell>
          <cell r="I909" t="str">
            <v>в рамках инвентаризации 2022 года
не определена</v>
          </cell>
          <cell r="J909" t="str">
            <v>открытый</v>
          </cell>
          <cell r="K909" t="str">
            <v>бетонная плита</v>
          </cell>
          <cell r="L909">
            <v>6</v>
          </cell>
          <cell r="M909" t="str">
            <v>отсутствует</v>
          </cell>
          <cell r="N909" t="str">
            <v>отсутствует</v>
          </cell>
          <cell r="O909">
            <v>2</v>
          </cell>
          <cell r="P909">
            <v>0.75</v>
          </cell>
          <cell r="Q909" t="str">
            <v>металл</v>
          </cell>
          <cell r="U909" t="str">
            <v>-</v>
          </cell>
          <cell r="V909" t="str">
            <v>-</v>
          </cell>
          <cell r="W909" t="str">
            <v>-</v>
          </cell>
          <cell r="AA909" t="str">
            <v>-</v>
          </cell>
          <cell r="AB909" t="str">
            <v>-</v>
          </cell>
          <cell r="AC909" t="str">
            <v>-</v>
          </cell>
          <cell r="AD909" t="str">
            <v>-</v>
          </cell>
          <cell r="AH909" t="str">
            <v>ЮЛ - ООО "Югра-Моторс"; СТО "У Бахи"</v>
          </cell>
          <cell r="AL909" t="str">
            <v>ООО "Югра-Моторс"; СТО "У Бахи"</v>
          </cell>
        </row>
        <row r="910">
          <cell r="B910">
            <v>844</v>
          </cell>
          <cell r="C910" t="str">
            <v>ранее существовавшая до 01.01.2019</v>
          </cell>
          <cell r="D910">
            <v>44900</v>
          </cell>
          <cell r="E910" t="str">
            <v>Газовиков 5</v>
          </cell>
          <cell r="F910" t="str">
            <v>в рамках проведения инвентаризации 2022 года
не установлен</v>
          </cell>
          <cell r="G910" t="str">
            <v xml:space="preserve">61.016597 </v>
          </cell>
          <cell r="H910" t="str">
            <v>69.073097</v>
          </cell>
          <cell r="I910" t="str">
            <v>в рамках инвентаризации 2022 года
не определена</v>
          </cell>
          <cell r="J910" t="str">
            <v>открытый</v>
          </cell>
          <cell r="K910" t="str">
            <v>бетонная плита</v>
          </cell>
          <cell r="L910">
            <v>8</v>
          </cell>
          <cell r="M910" t="str">
            <v>отсутствует</v>
          </cell>
          <cell r="N910" t="str">
            <v>есть</v>
          </cell>
          <cell r="O910">
            <v>3</v>
          </cell>
          <cell r="P910">
            <v>0.75</v>
          </cell>
          <cell r="Q910" t="str">
            <v>металл</v>
          </cell>
          <cell r="U910" t="str">
            <v>-</v>
          </cell>
          <cell r="V910" t="str">
            <v>-</v>
          </cell>
          <cell r="W910" t="str">
            <v>-</v>
          </cell>
          <cell r="AA910" t="str">
            <v>-</v>
          </cell>
          <cell r="AB910" t="str">
            <v>-</v>
          </cell>
          <cell r="AC910" t="str">
            <v>-</v>
          </cell>
          <cell r="AD910" t="str">
            <v>-</v>
          </cell>
          <cell r="AH910" t="str">
            <v>ЮЛ - ООО "СибирьМебель"</v>
          </cell>
          <cell r="AL910" t="str">
            <v>ООО "СибирьМебель"</v>
          </cell>
        </row>
        <row r="911">
          <cell r="B911">
            <v>845</v>
          </cell>
          <cell r="C911" t="str">
            <v>ранее существовавшая до 01.01.2019</v>
          </cell>
          <cell r="D911">
            <v>44900</v>
          </cell>
          <cell r="E911" t="str">
            <v>Мира 120А/стр.2</v>
          </cell>
          <cell r="F911" t="str">
            <v>в рамках проведения инвентаризации 2022 года
не установлен</v>
          </cell>
          <cell r="G911" t="str">
            <v xml:space="preserve">61.014125 </v>
          </cell>
          <cell r="H911" t="str">
            <v>69.068668</v>
          </cell>
          <cell r="I911" t="str">
            <v>в рамках инвентаризации 2022 года
не определена</v>
          </cell>
          <cell r="J911" t="str">
            <v>открытый</v>
          </cell>
          <cell r="K911" t="str">
            <v>асфальт</v>
          </cell>
          <cell r="L911">
            <v>6</v>
          </cell>
          <cell r="M911" t="str">
            <v>отсутствует</v>
          </cell>
          <cell r="N911" t="str">
            <v>отсутствует</v>
          </cell>
          <cell r="O911">
            <v>1</v>
          </cell>
          <cell r="P911">
            <v>0.75</v>
          </cell>
          <cell r="Q911" t="str">
            <v>металл</v>
          </cell>
          <cell r="U911" t="str">
            <v>-</v>
          </cell>
          <cell r="V911" t="str">
            <v>-</v>
          </cell>
          <cell r="W911" t="str">
            <v>-</v>
          </cell>
          <cell r="AA911" t="str">
            <v>-</v>
          </cell>
          <cell r="AB911" t="str">
            <v>-</v>
          </cell>
          <cell r="AC911" t="str">
            <v>-</v>
          </cell>
          <cell r="AD911" t="str">
            <v>-</v>
          </cell>
          <cell r="AH911" t="str">
            <v>ЮЛ - АО "Обьгаз"</v>
          </cell>
          <cell r="AL911" t="str">
            <v>АО "Обьгаз"</v>
          </cell>
        </row>
        <row r="912">
          <cell r="B912">
            <v>846</v>
          </cell>
          <cell r="C912"/>
          <cell r="D912">
            <v>44900</v>
          </cell>
          <cell r="E912"/>
          <cell r="F912" t="str">
            <v>в рамках проведения инвентаризации 2022 года
не установлен</v>
          </cell>
          <cell r="G912"/>
          <cell r="H912"/>
          <cell r="I912" t="str">
            <v>в рамках инвентаризации 2022 года
не определена</v>
          </cell>
          <cell r="J912"/>
          <cell r="K912"/>
          <cell r="L912"/>
          <cell r="M912"/>
          <cell r="N912"/>
          <cell r="O912"/>
          <cell r="P912"/>
          <cell r="Q912"/>
          <cell r="U912"/>
          <cell r="V912"/>
          <cell r="W912"/>
          <cell r="AA912"/>
          <cell r="AB912"/>
          <cell r="AC912"/>
          <cell r="AD912"/>
          <cell r="AH912"/>
          <cell r="AL912"/>
        </row>
        <row r="913">
          <cell r="B913">
            <v>847</v>
          </cell>
          <cell r="C913"/>
          <cell r="D913">
            <v>44900</v>
          </cell>
          <cell r="E913"/>
          <cell r="F913" t="str">
            <v>в рамках проведения инвентаризации 2022 года
не установлен</v>
          </cell>
          <cell r="G913"/>
          <cell r="H913"/>
          <cell r="I913" t="str">
            <v>в рамках инвентаризации 2022 года
не определена</v>
          </cell>
          <cell r="J913"/>
          <cell r="K913"/>
          <cell r="L913"/>
          <cell r="M913"/>
          <cell r="N913"/>
          <cell r="O913"/>
          <cell r="P913"/>
          <cell r="Q913"/>
          <cell r="U913"/>
          <cell r="V913"/>
          <cell r="W913"/>
          <cell r="AA913"/>
          <cell r="AB913"/>
          <cell r="AC913"/>
          <cell r="AD913"/>
          <cell r="AH913"/>
          <cell r="AL913"/>
        </row>
        <row r="914">
          <cell r="B914">
            <v>848</v>
          </cell>
          <cell r="C914" t="str">
            <v>ранее существовавшая до 01.01.2019</v>
          </cell>
          <cell r="D914">
            <v>44900</v>
          </cell>
          <cell r="E914" t="str">
            <v>Студенческая 3Б,3В,3Д, 3А,3Г</v>
          </cell>
          <cell r="F914" t="str">
            <v>в рамках проведения инвентаризации 2022 года
не установлен</v>
          </cell>
          <cell r="G914" t="str">
            <v xml:space="preserve">61.016676 </v>
          </cell>
          <cell r="H914" t="str">
            <v>69.062093</v>
          </cell>
          <cell r="I914" t="str">
            <v>в рамках инвентаризации 2022 года
не определена</v>
          </cell>
          <cell r="J914" t="str">
            <v>открытый</v>
          </cell>
          <cell r="K914" t="str">
            <v>бетонная плита</v>
          </cell>
          <cell r="L914">
            <v>10</v>
          </cell>
          <cell r="M914" t="str">
            <v>отсутствует</v>
          </cell>
          <cell r="N914" t="str">
            <v>есть</v>
          </cell>
          <cell r="O914">
            <v>4</v>
          </cell>
          <cell r="P914">
            <v>0.75</v>
          </cell>
          <cell r="Q914" t="str">
            <v>металл</v>
          </cell>
          <cell r="U914" t="str">
            <v>-</v>
          </cell>
          <cell r="V914" t="str">
            <v>-</v>
          </cell>
          <cell r="W914" t="str">
            <v>-</v>
          </cell>
          <cell r="AA914" t="str">
            <v>-</v>
          </cell>
          <cell r="AB914" t="str">
            <v>-</v>
          </cell>
          <cell r="AC914" t="str">
            <v>-</v>
          </cell>
          <cell r="AD914" t="str">
            <v>-</v>
          </cell>
          <cell r="AH914" t="str">
            <v>ЮЛ - БУ ХМАО -Югры "Ханты-Мансийская государственная медицинская академия" ЮЛ -  БУ ХМАО - Югры "Технолого-педогогический колледж"</v>
          </cell>
          <cell r="AL914" t="str">
            <v>БУ ХМАО "Ханты-Мансийская государственная медицинская академия" БУ ХМАО - Югры "Технолого-педогогический колледж"</v>
          </cell>
        </row>
        <row r="915">
          <cell r="B915">
            <v>849</v>
          </cell>
          <cell r="C915" t="str">
            <v>ранее существовавшая до 01.01.2019</v>
          </cell>
          <cell r="D915">
            <v>44900</v>
          </cell>
          <cell r="E915" t="str">
            <v xml:space="preserve"> Строителей 1Г</v>
          </cell>
          <cell r="F915" t="str">
            <v>в рамках проведения инвентаризации 2022 года
не установлен</v>
          </cell>
          <cell r="G915" t="str">
            <v xml:space="preserve">60.994974 </v>
          </cell>
          <cell r="H915" t="str">
            <v>69.066450</v>
          </cell>
          <cell r="I915" t="str">
            <v>в рамках инвентаризации 2022 года
не определена</v>
          </cell>
          <cell r="J915" t="str">
            <v>открытый</v>
          </cell>
          <cell r="K915" t="str">
            <v>бетонная плита</v>
          </cell>
          <cell r="L915">
            <v>8</v>
          </cell>
          <cell r="M915" t="str">
            <v>отсутствует</v>
          </cell>
          <cell r="N915" t="str">
            <v>есть</v>
          </cell>
          <cell r="O915">
            <v>2</v>
          </cell>
          <cell r="P915">
            <v>0.75</v>
          </cell>
          <cell r="Q915" t="str">
            <v>металл</v>
          </cell>
          <cell r="U915" t="str">
            <v>-</v>
          </cell>
          <cell r="V915" t="str">
            <v>-</v>
          </cell>
          <cell r="W915" t="str">
            <v>-</v>
          </cell>
          <cell r="AA915" t="str">
            <v>-</v>
          </cell>
          <cell r="AB915" t="str">
            <v>-</v>
          </cell>
          <cell r="AC915" t="str">
            <v>-</v>
          </cell>
          <cell r="AD915" t="str">
            <v>-</v>
          </cell>
          <cell r="AH915" t="str">
            <v>ЮЛ - ООО "Синтек"</v>
          </cell>
          <cell r="AL915" t="str">
            <v>ООО "Синтек"</v>
          </cell>
        </row>
        <row r="916">
          <cell r="B916">
            <v>850</v>
          </cell>
          <cell r="C916" t="str">
            <v>ранее существовавшая до 01.01.2019</v>
          </cell>
          <cell r="D916">
            <v>44900</v>
          </cell>
          <cell r="E916" t="str">
            <v xml:space="preserve"> Строителей 45</v>
          </cell>
          <cell r="F916" t="str">
            <v>в рамках проведения инвентаризации 2022 года
не установлен</v>
          </cell>
          <cell r="G916" t="str">
            <v xml:space="preserve">60.999555 </v>
          </cell>
          <cell r="H916" t="str">
            <v>69.059164</v>
          </cell>
          <cell r="I916" t="str">
            <v>в рамках инвентаризации 2022 года
не определена</v>
          </cell>
          <cell r="J916" t="str">
            <v>открытый</v>
          </cell>
          <cell r="K916" t="str">
            <v>грунт</v>
          </cell>
          <cell r="L916">
            <v>6</v>
          </cell>
          <cell r="M916" t="str">
            <v>отсутствует</v>
          </cell>
          <cell r="N916" t="str">
            <v>отсутствует</v>
          </cell>
          <cell r="O916">
            <v>1</v>
          </cell>
          <cell r="P916">
            <v>1</v>
          </cell>
          <cell r="Q916" t="str">
            <v>пластик</v>
          </cell>
          <cell r="U916" t="str">
            <v>-</v>
          </cell>
          <cell r="V916" t="str">
            <v>-</v>
          </cell>
          <cell r="W916" t="str">
            <v>-</v>
          </cell>
          <cell r="AA916" t="str">
            <v>-</v>
          </cell>
          <cell r="AB916" t="str">
            <v>-</v>
          </cell>
          <cell r="AC916" t="str">
            <v>-</v>
          </cell>
          <cell r="AD916" t="str">
            <v>-</v>
          </cell>
          <cell r="AH916" t="str">
            <v>МО - Администрация города Ханты-Мансийска</v>
          </cell>
          <cell r="AL916" t="str">
            <v>ИЖС ул. Строителей 45,47,43</v>
          </cell>
        </row>
        <row r="917">
          <cell r="B917">
            <v>851</v>
          </cell>
          <cell r="C917" t="str">
            <v>ранее существовавшая до 01.01.2019</v>
          </cell>
          <cell r="D917">
            <v>44900</v>
          </cell>
          <cell r="E917" t="str">
            <v>Дунина-Горкавича 7</v>
          </cell>
          <cell r="F917" t="str">
            <v>в рамках проведения инвентаризации 2022 года
не установлен</v>
          </cell>
          <cell r="G917" t="str">
            <v xml:space="preserve">61.000052 </v>
          </cell>
          <cell r="H917" t="str">
            <v>69.063943</v>
          </cell>
          <cell r="I917" t="str">
            <v>в рамках инвентаризации 2022 года
не определена</v>
          </cell>
          <cell r="J917" t="str">
            <v>открытый</v>
          </cell>
          <cell r="K917" t="str">
            <v>бетонная плита</v>
          </cell>
          <cell r="L917">
            <v>10</v>
          </cell>
          <cell r="M917" t="str">
            <v>отсутствует</v>
          </cell>
          <cell r="N917" t="str">
            <v>отсутствует</v>
          </cell>
          <cell r="O917">
            <v>2</v>
          </cell>
          <cell r="P917">
            <v>1.1000000000000001</v>
          </cell>
          <cell r="Q917" t="str">
            <v>пластик</v>
          </cell>
          <cell r="U917" t="str">
            <v>-</v>
          </cell>
          <cell r="V917" t="str">
            <v>-</v>
          </cell>
          <cell r="W917" t="str">
            <v>-</v>
          </cell>
          <cell r="AA917" t="str">
            <v>пластик</v>
          </cell>
          <cell r="AB917">
            <v>1</v>
          </cell>
          <cell r="AC917">
            <v>1</v>
          </cell>
          <cell r="AD917" t="str">
            <v>металлическая сетка АО "РЭС-Сервис"</v>
          </cell>
          <cell r="AH917" t="str">
            <v>СП МКД</v>
          </cell>
          <cell r="AL917" t="str">
            <v xml:space="preserve">МКД ул.Дунина-Горкавича 7, 5 </v>
          </cell>
        </row>
        <row r="918">
          <cell r="B918">
            <v>851</v>
          </cell>
          <cell r="C918"/>
          <cell r="D918">
            <v>44900</v>
          </cell>
          <cell r="E918"/>
          <cell r="F918" t="str">
            <v>в рамках проведения инвентаризации 2022 года
не установлен</v>
          </cell>
          <cell r="G918"/>
          <cell r="H918"/>
          <cell r="I918" t="str">
            <v>в рамках инвентаризации 2022 года
не определена</v>
          </cell>
          <cell r="J918"/>
          <cell r="K918"/>
          <cell r="L918"/>
          <cell r="M918"/>
          <cell r="N918"/>
          <cell r="O918"/>
          <cell r="P918"/>
          <cell r="Q918"/>
          <cell r="U918"/>
          <cell r="V918"/>
          <cell r="W918"/>
          <cell r="AA918" t="str">
            <v>бумажные отходы</v>
          </cell>
          <cell r="AB918">
            <v>1</v>
          </cell>
          <cell r="AC918">
            <v>0.75</v>
          </cell>
          <cell r="AD918" t="str">
            <v>контейнер ООО "Экобаланс"</v>
          </cell>
          <cell r="AH918"/>
          <cell r="AL918"/>
        </row>
        <row r="919">
          <cell r="B919">
            <v>852</v>
          </cell>
          <cell r="C919" t="str">
            <v>ранее существовавшая до 01.01.2019</v>
          </cell>
          <cell r="D919">
            <v>44900</v>
          </cell>
          <cell r="E919" t="str">
            <v>Калинина 34</v>
          </cell>
          <cell r="F919" t="str">
            <v>в рамках проведения инвентаризации 2022 года
не установлен</v>
          </cell>
          <cell r="G919" t="str">
            <v xml:space="preserve">61.007208 </v>
          </cell>
          <cell r="H919" t="str">
            <v>69.031794</v>
          </cell>
          <cell r="I919" t="str">
            <v>в рамках инвентаризации 2022 года
не определена</v>
          </cell>
          <cell r="J919" t="str">
            <v>открытый</v>
          </cell>
          <cell r="K919" t="str">
            <v>бетонная плита</v>
          </cell>
          <cell r="L919">
            <v>6</v>
          </cell>
          <cell r="M919" t="str">
            <v>отсутствует</v>
          </cell>
          <cell r="N919" t="str">
            <v>есть</v>
          </cell>
          <cell r="O919">
            <v>1</v>
          </cell>
          <cell r="P919">
            <v>3</v>
          </cell>
          <cell r="Q919" t="str">
            <v>пластик</v>
          </cell>
          <cell r="U919" t="str">
            <v>-</v>
          </cell>
          <cell r="V919" t="str">
            <v>-</v>
          </cell>
          <cell r="W919" t="str">
            <v>-</v>
          </cell>
          <cell r="AA919" t="str">
            <v>-</v>
          </cell>
          <cell r="AB919" t="str">
            <v>-</v>
          </cell>
          <cell r="AC919" t="str">
            <v>-</v>
          </cell>
          <cell r="AD919" t="str">
            <v>-</v>
          </cell>
          <cell r="AH919" t="str">
            <v>СП МКД</v>
          </cell>
          <cell r="AL919" t="str">
            <v>МКД ул. Калинина 34</v>
          </cell>
        </row>
        <row r="920">
          <cell r="B920">
            <v>853</v>
          </cell>
          <cell r="C920" t="str">
            <v>ранее существовавшая до 01.01.2019</v>
          </cell>
          <cell r="D920">
            <v>44900</v>
          </cell>
          <cell r="E920" t="str">
            <v>Энергетиков 8</v>
          </cell>
          <cell r="F920" t="str">
            <v>в рамках проведения инвентаризации 2022 года
не установлен</v>
          </cell>
          <cell r="G920" t="str">
            <v xml:space="preserve">61.001465 </v>
          </cell>
          <cell r="H920" t="str">
            <v>69.064069</v>
          </cell>
          <cell r="I920" t="str">
            <v>в рамках инвентаризации 2022 года
не определена</v>
          </cell>
          <cell r="J920" t="str">
            <v>открытый</v>
          </cell>
          <cell r="K920" t="str">
            <v>асфальт</v>
          </cell>
          <cell r="L920">
            <v>6</v>
          </cell>
          <cell r="M920" t="str">
            <v>отсутствует</v>
          </cell>
          <cell r="N920" t="str">
            <v>отсутствует</v>
          </cell>
          <cell r="O920">
            <v>1</v>
          </cell>
          <cell r="P920">
            <v>0.75</v>
          </cell>
          <cell r="Q920" t="str">
            <v>металл</v>
          </cell>
          <cell r="U920" t="str">
            <v>-</v>
          </cell>
          <cell r="V920" t="str">
            <v>-</v>
          </cell>
          <cell r="W920" t="str">
            <v>-</v>
          </cell>
          <cell r="AA920" t="str">
            <v>-</v>
          </cell>
          <cell r="AB920" t="str">
            <v>-</v>
          </cell>
          <cell r="AC920" t="str">
            <v>-</v>
          </cell>
          <cell r="AD920" t="str">
            <v>-</v>
          </cell>
          <cell r="AH920" t="str">
            <v>ЮЛ - ФКУ "Центр по обеспечению деятельности казначейства России"</v>
          </cell>
          <cell r="AL920" t="str">
            <v>ФКУ "Центр по обеспечению деятельности казначейства России"</v>
          </cell>
        </row>
        <row r="921">
          <cell r="B921">
            <v>854</v>
          </cell>
          <cell r="C921" t="str">
            <v>ранее существовавшая до 01.01.2019</v>
          </cell>
          <cell r="D921">
            <v>44900</v>
          </cell>
          <cell r="E921" t="str">
            <v>Мира 89</v>
          </cell>
          <cell r="F921" t="str">
            <v>в рамках проведения инвентаризации 2022 года
не установлен</v>
          </cell>
          <cell r="G921" t="str">
            <v xml:space="preserve">61.008369 </v>
          </cell>
          <cell r="H921" t="str">
            <v>69.053083</v>
          </cell>
          <cell r="I921" t="str">
            <v>в рамках инвентаризации 2022 года
не определена</v>
          </cell>
          <cell r="J921" t="str">
            <v>открытый</v>
          </cell>
          <cell r="K921" t="str">
            <v>бетонная плита</v>
          </cell>
          <cell r="L921">
            <v>10</v>
          </cell>
          <cell r="M921" t="str">
            <v>есть</v>
          </cell>
          <cell r="N921" t="str">
            <v>есть</v>
          </cell>
          <cell r="O921">
            <v>2</v>
          </cell>
          <cell r="P921">
            <v>1.1000000000000001</v>
          </cell>
          <cell r="Q921" t="str">
            <v>пластик</v>
          </cell>
          <cell r="U921">
            <v>1</v>
          </cell>
          <cell r="V921">
            <v>4</v>
          </cell>
          <cell r="W921" t="str">
            <v>отсек</v>
          </cell>
          <cell r="AA921" t="str">
            <v>-</v>
          </cell>
          <cell r="AB921" t="str">
            <v>-</v>
          </cell>
          <cell r="AC921" t="str">
            <v>-</v>
          </cell>
          <cell r="AD921" t="str">
            <v>-</v>
          </cell>
          <cell r="AH921" t="str">
            <v>МО - Администрация города Ханты-Мансийска</v>
          </cell>
          <cell r="AL921" t="str">
            <v>МКД ул. Мира 89, 95,97</v>
          </cell>
        </row>
        <row r="922">
          <cell r="B922">
            <v>855</v>
          </cell>
          <cell r="C922" t="str">
            <v>ранее существовавшая до 01.01.2019</v>
          </cell>
          <cell r="D922">
            <v>44900</v>
          </cell>
          <cell r="E922" t="str">
            <v>Геофизиков 1</v>
          </cell>
          <cell r="F922" t="str">
            <v>в рамках проведения инвентаризации 2022 года
не установлен</v>
          </cell>
          <cell r="G922" t="str">
            <v xml:space="preserve">61.023193 </v>
          </cell>
          <cell r="H922" t="str">
            <v>69.105558</v>
          </cell>
          <cell r="I922" t="str">
            <v>в рамках инвентаризации 2022 года
не определена</v>
          </cell>
          <cell r="J922" t="str">
            <v>открытый</v>
          </cell>
          <cell r="K922" t="str">
            <v>бетонная плита</v>
          </cell>
          <cell r="L922">
            <v>4</v>
          </cell>
          <cell r="M922" t="str">
            <v>отсутствует</v>
          </cell>
          <cell r="N922" t="str">
            <v>отсутствует</v>
          </cell>
          <cell r="O922">
            <v>1</v>
          </cell>
          <cell r="P922">
            <v>1.1000000000000001</v>
          </cell>
          <cell r="Q922" t="str">
            <v>пластик</v>
          </cell>
          <cell r="U922" t="str">
            <v>-</v>
          </cell>
          <cell r="V922" t="str">
            <v>-</v>
          </cell>
          <cell r="W922" t="str">
            <v>-</v>
          </cell>
          <cell r="AA922" t="str">
            <v>-</v>
          </cell>
          <cell r="AB922" t="str">
            <v>-</v>
          </cell>
          <cell r="AC922" t="str">
            <v>-</v>
          </cell>
          <cell r="AD922" t="str">
            <v>-</v>
          </cell>
          <cell r="AH922" t="str">
            <v>ЮЛ - ООО "Газпромнефть-Хантос"</v>
          </cell>
          <cell r="AL922" t="str">
            <v>ООО "Газпромнефть-Хантос"</v>
          </cell>
        </row>
        <row r="923">
          <cell r="B923">
            <v>856</v>
          </cell>
          <cell r="C923" t="str">
            <v>ранее существовавшая до 01.01.2019</v>
          </cell>
          <cell r="D923">
            <v>44900</v>
          </cell>
          <cell r="E923" t="str">
            <v>Тобольский тракт 3</v>
          </cell>
          <cell r="F923" t="str">
            <v>в рамках проведения инвентаризации 2022 года
не установлен</v>
          </cell>
          <cell r="G923" t="str">
            <v xml:space="preserve">61.027015 </v>
          </cell>
          <cell r="H923" t="str">
            <v>69.118525</v>
          </cell>
          <cell r="I923" t="str">
            <v>в рамках инвентаризации 2022 года
не определена</v>
          </cell>
          <cell r="J923" t="str">
            <v>открытый</v>
          </cell>
          <cell r="K923" t="str">
            <v>бетонная плита</v>
          </cell>
          <cell r="L923">
            <v>6</v>
          </cell>
          <cell r="M923" t="str">
            <v>отсутствует</v>
          </cell>
          <cell r="N923" t="str">
            <v>отсутствует</v>
          </cell>
          <cell r="O923">
            <v>2</v>
          </cell>
          <cell r="P923">
            <v>1.1000000000000001</v>
          </cell>
          <cell r="Q923" t="str">
            <v>пластик</v>
          </cell>
          <cell r="U923" t="str">
            <v>-</v>
          </cell>
          <cell r="V923" t="str">
            <v>-</v>
          </cell>
          <cell r="W923" t="str">
            <v>-</v>
          </cell>
          <cell r="AA923" t="str">
            <v>-</v>
          </cell>
          <cell r="AB923" t="str">
            <v>-</v>
          </cell>
          <cell r="AC923" t="str">
            <v>-</v>
          </cell>
          <cell r="AD923" t="str">
            <v>-</v>
          </cell>
          <cell r="AH923" t="str">
            <v xml:space="preserve">ЮЛ - ОБЬ-Иртышское  УГМС </v>
          </cell>
          <cell r="AL923" t="str">
            <v xml:space="preserve">ОБЬ-Иртышское  УГМС </v>
          </cell>
        </row>
        <row r="924">
          <cell r="B924">
            <v>857</v>
          </cell>
          <cell r="C924" t="str">
            <v>ранее существовавшая до 01.01.2019</v>
          </cell>
          <cell r="D924">
            <v>44900</v>
          </cell>
          <cell r="E924" t="str">
            <v>Тобольский тракт 3Б</v>
          </cell>
          <cell r="F924" t="str">
            <v>в рамках проведения инвентаризации 2022 года
не установлен</v>
          </cell>
          <cell r="G924" t="str">
            <v xml:space="preserve">61.027030 </v>
          </cell>
          <cell r="H924" t="str">
            <v>69.120363</v>
          </cell>
          <cell r="I924" t="str">
            <v>в рамках инвентаризации 2022 года
не определена</v>
          </cell>
          <cell r="J924" t="str">
            <v>открытый</v>
          </cell>
          <cell r="K924" t="str">
            <v>бетонная плита</v>
          </cell>
          <cell r="L924">
            <v>12</v>
          </cell>
          <cell r="M924" t="str">
            <v>отсутствует</v>
          </cell>
          <cell r="N924" t="str">
            <v>есть</v>
          </cell>
          <cell r="O924">
            <v>1</v>
          </cell>
          <cell r="P924">
            <v>1.1000000000000001</v>
          </cell>
          <cell r="Q924" t="str">
            <v>пластик</v>
          </cell>
          <cell r="U924" t="str">
            <v>-</v>
          </cell>
          <cell r="V924" t="str">
            <v>-</v>
          </cell>
          <cell r="W924" t="str">
            <v>-</v>
          </cell>
          <cell r="AA924" t="str">
            <v>-</v>
          </cell>
          <cell r="AB924" t="str">
            <v>-</v>
          </cell>
          <cell r="AC924" t="str">
            <v>-</v>
          </cell>
          <cell r="AD924" t="str">
            <v>-</v>
          </cell>
          <cell r="AH924" t="str">
            <v xml:space="preserve">ЮЛ - Югорский центр ОВД филиала "Аэронавигация Севера Сибири" ФГУП "Госкорпорация по ОрВД" </v>
          </cell>
          <cell r="AL924" t="str">
            <v xml:space="preserve"> Югорский центр ОВД филиала "Аэронавигация Севера Сибири" ФГУП "Госкорпорация по ОрВД" </v>
          </cell>
        </row>
        <row r="925">
          <cell r="B925">
            <v>858</v>
          </cell>
          <cell r="C925" t="str">
            <v>ранее существовавшая до 01.01.2019</v>
          </cell>
          <cell r="D925">
            <v>44900</v>
          </cell>
          <cell r="E925" t="str">
            <v>944 км а/д Тюмень - Ханты-Мансийск ("Геофизик-1")</v>
          </cell>
          <cell r="F925" t="str">
            <v>в рамках проведения инвентаризации 2022 года
не установлен</v>
          </cell>
          <cell r="G925" t="str">
            <v>61.226637</v>
          </cell>
          <cell r="H925" t="str">
            <v>69.330959</v>
          </cell>
          <cell r="I925" t="str">
            <v>в рамках инвентаризации 2022 года
не определена</v>
          </cell>
          <cell r="J925" t="str">
            <v>открытый</v>
          </cell>
          <cell r="K925" t="str">
            <v>бетонная плита</v>
          </cell>
          <cell r="L925">
            <v>12</v>
          </cell>
          <cell r="M925" t="str">
            <v>отсутствует</v>
          </cell>
          <cell r="N925" t="str">
            <v>отсутствует</v>
          </cell>
          <cell r="O925">
            <v>3</v>
          </cell>
          <cell r="P925">
            <v>1.1000000000000001</v>
          </cell>
          <cell r="Q925" t="str">
            <v>пластик</v>
          </cell>
          <cell r="U925" t="str">
            <v>-</v>
          </cell>
          <cell r="V925" t="str">
            <v>-</v>
          </cell>
          <cell r="W925" t="str">
            <v>-</v>
          </cell>
          <cell r="AA925" t="str">
            <v>-</v>
          </cell>
          <cell r="AB925" t="str">
            <v>-</v>
          </cell>
          <cell r="AC925" t="str">
            <v>-</v>
          </cell>
          <cell r="AD925" t="str">
            <v>-</v>
          </cell>
          <cell r="AH925" t="str">
            <v>ЮЛ - ООО "Няганские газораспределительные сети"</v>
          </cell>
          <cell r="AL925" t="str">
            <v>ООО "Няганские газораспределительные сети"</v>
          </cell>
        </row>
        <row r="926">
          <cell r="B926">
            <v>859</v>
          </cell>
          <cell r="C926" t="str">
            <v>ранее существовавшая до 01.01.2019</v>
          </cell>
          <cell r="D926">
            <v>44900</v>
          </cell>
          <cell r="E926" t="str">
            <v>925 км а/д Тюмень - Ханты-Мансийск</v>
          </cell>
          <cell r="F926" t="str">
            <v>в рамках проведения инвентаризации 2022 года
не установлен</v>
          </cell>
          <cell r="G926" t="str">
            <v xml:space="preserve">61.039714 </v>
          </cell>
          <cell r="H926" t="str">
            <v>69.195234</v>
          </cell>
          <cell r="I926" t="str">
            <v>в рамках инвентаризации 2022 года
не определена</v>
          </cell>
          <cell r="J926" t="str">
            <v>открытый</v>
          </cell>
          <cell r="K926" t="str">
            <v>бетонная плита</v>
          </cell>
          <cell r="L926">
            <v>6</v>
          </cell>
          <cell r="M926" t="str">
            <v>отсутствует</v>
          </cell>
          <cell r="N926" t="str">
            <v>отсутствует</v>
          </cell>
          <cell r="O926">
            <v>1</v>
          </cell>
          <cell r="P926">
            <v>0.75</v>
          </cell>
          <cell r="Q926" t="str">
            <v>металл</v>
          </cell>
          <cell r="U926" t="str">
            <v>-</v>
          </cell>
          <cell r="V926" t="str">
            <v>-</v>
          </cell>
          <cell r="W926" t="str">
            <v>-</v>
          </cell>
          <cell r="AA926" t="str">
            <v>-</v>
          </cell>
          <cell r="AB926" t="str">
            <v>-</v>
          </cell>
          <cell r="AC926" t="str">
            <v>-</v>
          </cell>
          <cell r="AD926" t="str">
            <v>-</v>
          </cell>
          <cell r="AH926" t="str">
            <v>ЮЛ - Югорский центрОВД филиала "Аэронавигация Севера Сибири" ФГУП "Госкорпорация по ОрВД" (ОРЛ-Т)</v>
          </cell>
          <cell r="AL926" t="str">
            <v>Югорский центрОВД филиала "Аэронавигация Севера Сибири" ФГУП "Госкорпорация по ОрВД" (ОРЛ-Т)</v>
          </cell>
        </row>
        <row r="927">
          <cell r="B927">
            <v>860</v>
          </cell>
          <cell r="C927" t="str">
            <v>ранее существовавшая до 01.01.2019</v>
          </cell>
          <cell r="D927">
            <v>44900</v>
          </cell>
          <cell r="E927" t="str">
            <v>Чехова 16</v>
          </cell>
          <cell r="F927" t="str">
            <v>в рамках проведения инвентаризации 2022 года
не установлен</v>
          </cell>
          <cell r="G927" t="str">
            <v xml:space="preserve">61.001457 </v>
          </cell>
          <cell r="H927" t="str">
            <v>69.028648</v>
          </cell>
          <cell r="I927" t="str">
            <v>в рамках инвентаризации 2022 года
не определена</v>
          </cell>
          <cell r="J927" t="str">
            <v>открытый</v>
          </cell>
          <cell r="K927" t="str">
            <v>бетонная плита</v>
          </cell>
          <cell r="L927">
            <v>10</v>
          </cell>
          <cell r="M927" t="str">
            <v>отсутствует</v>
          </cell>
          <cell r="N927" t="str">
            <v>есть</v>
          </cell>
          <cell r="O927">
            <v>2</v>
          </cell>
          <cell r="P927">
            <v>0.75</v>
          </cell>
          <cell r="Q927" t="str">
            <v>металл</v>
          </cell>
          <cell r="U927" t="str">
            <v>-</v>
          </cell>
          <cell r="V927" t="str">
            <v>-</v>
          </cell>
          <cell r="W927" t="str">
            <v>-</v>
          </cell>
          <cell r="AA927" t="str">
            <v>-</v>
          </cell>
          <cell r="AB927" t="str">
            <v>-</v>
          </cell>
          <cell r="AC927" t="str">
            <v>-</v>
          </cell>
          <cell r="AD927" t="str">
            <v>-</v>
          </cell>
          <cell r="AH927" t="str">
            <v>ЮЛ- ФГБОУ ВО "Югорский государственный университет"</v>
          </cell>
          <cell r="AL927" t="str">
            <v>ЮГУ</v>
          </cell>
        </row>
        <row r="928">
          <cell r="B928">
            <v>861</v>
          </cell>
          <cell r="C928" t="str">
            <v>ранее существовавшая до 01.01.2019</v>
          </cell>
          <cell r="D928">
            <v>44900</v>
          </cell>
          <cell r="E928" t="str">
            <v>Чехова 3</v>
          </cell>
          <cell r="F928" t="str">
            <v>в рамках проведения инвентаризации 2022 года
не установлен</v>
          </cell>
          <cell r="G928" t="str">
            <v xml:space="preserve">61.001252 </v>
          </cell>
          <cell r="H928" t="str">
            <v>69.023843</v>
          </cell>
          <cell r="I928" t="str">
            <v>в рамках инвентаризации 2022 года
не определена</v>
          </cell>
          <cell r="J928" t="str">
            <v>открытый</v>
          </cell>
          <cell r="K928" t="str">
            <v>бетонная плита</v>
          </cell>
          <cell r="L928">
            <v>6</v>
          </cell>
          <cell r="M928" t="str">
            <v>отсутствует</v>
          </cell>
          <cell r="N928" t="str">
            <v>отсутствует</v>
          </cell>
          <cell r="O928">
            <v>2</v>
          </cell>
          <cell r="P928">
            <v>0.75</v>
          </cell>
          <cell r="Q928" t="str">
            <v>металл</v>
          </cell>
          <cell r="U928" t="str">
            <v>-</v>
          </cell>
          <cell r="V928" t="str">
            <v>-</v>
          </cell>
          <cell r="W928" t="str">
            <v>-</v>
          </cell>
          <cell r="AA928" t="str">
            <v>-</v>
          </cell>
          <cell r="AB928" t="str">
            <v>-</v>
          </cell>
          <cell r="AC928" t="str">
            <v>-</v>
          </cell>
          <cell r="AD928" t="str">
            <v>-</v>
          </cell>
          <cell r="AH928" t="str">
            <v>ЮЛ - Суд ХМАО-Югры</v>
          </cell>
          <cell r="AL928" t="str">
            <v>Суд  ХМАО-Югры</v>
          </cell>
        </row>
        <row r="929">
          <cell r="B929">
            <v>862</v>
          </cell>
          <cell r="C929" t="str">
            <v>ранее существовавшая до 01.01.2019</v>
          </cell>
          <cell r="D929">
            <v>44900</v>
          </cell>
          <cell r="E929" t="str">
            <v>Гагарина 3</v>
          </cell>
          <cell r="F929" t="str">
            <v>в рамках проведения инвентаризации 2022 года
не установлен</v>
          </cell>
          <cell r="G929" t="str">
            <v xml:space="preserve">61.001077 </v>
          </cell>
          <cell r="H929" t="str">
            <v>69.021148</v>
          </cell>
          <cell r="I929" t="str">
            <v>в рамках инвентаризации 2022 года
не определена</v>
          </cell>
          <cell r="J929" t="str">
            <v>открытый</v>
          </cell>
          <cell r="K929" t="str">
            <v>бетонная плита</v>
          </cell>
          <cell r="L929">
            <v>8</v>
          </cell>
          <cell r="M929" t="str">
            <v>отсутствует</v>
          </cell>
          <cell r="N929" t="str">
            <v>есть</v>
          </cell>
          <cell r="O929">
            <v>2</v>
          </cell>
          <cell r="P929">
            <v>0.75</v>
          </cell>
          <cell r="Q929" t="str">
            <v>металл</v>
          </cell>
          <cell r="U929" t="str">
            <v>-</v>
          </cell>
          <cell r="V929" t="str">
            <v>-</v>
          </cell>
          <cell r="W929" t="str">
            <v>-</v>
          </cell>
          <cell r="AA929" t="str">
            <v>-</v>
          </cell>
          <cell r="AB929" t="str">
            <v>-</v>
          </cell>
          <cell r="AC929" t="str">
            <v>-</v>
          </cell>
          <cell r="AD929" t="str">
            <v>-</v>
          </cell>
          <cell r="AH929" t="str">
            <v>ЮЛ - АОПО ХМАО-Югры "Технолого-педогогический колледж"</v>
          </cell>
          <cell r="AL929" t="str">
            <v xml:space="preserve"> АОПО ХМАО-Югры "Технолого-педогогический колледж"</v>
          </cell>
        </row>
        <row r="930">
          <cell r="B930">
            <v>863</v>
          </cell>
          <cell r="C930" t="str">
            <v>ранее существовавшая до 01.01.2019</v>
          </cell>
          <cell r="D930">
            <v>44900</v>
          </cell>
          <cell r="E930" t="str">
            <v>Дзержинского 31</v>
          </cell>
          <cell r="F930" t="str">
            <v>в рамках проведения инвентаризации 2022 года
не установлен</v>
          </cell>
          <cell r="G930" t="str">
            <v>61.010410</v>
          </cell>
          <cell r="H930" t="str">
            <v>69.018174</v>
          </cell>
          <cell r="I930" t="str">
            <v>в рамках инвентаризации 2022 года
не определена</v>
          </cell>
          <cell r="J930" t="str">
            <v>открытый</v>
          </cell>
          <cell r="K930" t="str">
            <v>бетонная плита</v>
          </cell>
          <cell r="L930">
            <v>6</v>
          </cell>
          <cell r="M930" t="str">
            <v>отсутствует</v>
          </cell>
          <cell r="N930" t="str">
            <v>отсутствует</v>
          </cell>
          <cell r="O930">
            <v>1</v>
          </cell>
          <cell r="P930">
            <v>0.75</v>
          </cell>
          <cell r="Q930" t="str">
            <v>металл</v>
          </cell>
          <cell r="U930" t="str">
            <v>-</v>
          </cell>
          <cell r="V930" t="str">
            <v>-</v>
          </cell>
          <cell r="W930" t="str">
            <v>-</v>
          </cell>
          <cell r="AA930" t="str">
            <v>-</v>
          </cell>
          <cell r="AB930" t="str">
            <v>-</v>
          </cell>
          <cell r="AC930" t="str">
            <v>-</v>
          </cell>
          <cell r="AD930" t="str">
            <v>-</v>
          </cell>
          <cell r="AH930" t="str">
            <v>ЮЛ - ГУ РО "ФСС РФ по ХМАО-Югре"</v>
          </cell>
          <cell r="AL930" t="str">
            <v xml:space="preserve">ГУ РО "ФСС РФ по ХМАО-Югре" </v>
          </cell>
        </row>
        <row r="931">
          <cell r="B931">
            <v>864</v>
          </cell>
          <cell r="C931" t="str">
            <v>ранее существовавшая до 01.01.2019</v>
          </cell>
          <cell r="D931">
            <v>44900</v>
          </cell>
          <cell r="E931" t="str">
            <v>Пионерская 13</v>
          </cell>
          <cell r="F931" t="str">
            <v>в рамках проведения инвентаризации 2022 года
не установлен</v>
          </cell>
          <cell r="G931" t="str">
            <v xml:space="preserve">61.003406 </v>
          </cell>
          <cell r="H931" t="str">
            <v>69.008311</v>
          </cell>
          <cell r="I931" t="str">
            <v>в рамках инвентаризации 2022 года
не определена</v>
          </cell>
          <cell r="J931" t="str">
            <v>открытый</v>
          </cell>
          <cell r="K931" t="str">
            <v>бетонная плита</v>
          </cell>
          <cell r="L931">
            <v>8</v>
          </cell>
          <cell r="M931" t="str">
            <v>отсутствует</v>
          </cell>
          <cell r="N931" t="str">
            <v>отсутствует</v>
          </cell>
          <cell r="O931">
            <v>2</v>
          </cell>
          <cell r="P931">
            <v>0.75</v>
          </cell>
          <cell r="Q931" t="str">
            <v>металл</v>
          </cell>
          <cell r="U931" t="str">
            <v>-</v>
          </cell>
          <cell r="V931" t="str">
            <v>-</v>
          </cell>
          <cell r="W931" t="str">
            <v>-</v>
          </cell>
          <cell r="AA931" t="str">
            <v>-</v>
          </cell>
          <cell r="AB931" t="str">
            <v>-</v>
          </cell>
          <cell r="AC931" t="str">
            <v>-</v>
          </cell>
          <cell r="AD931" t="str">
            <v>-</v>
          </cell>
          <cell r="AH931" t="str">
            <v>ЮЛ - ООО "Золотая нива"</v>
          </cell>
          <cell r="AL931" t="str">
            <v>ООО "Золотая нива"</v>
          </cell>
        </row>
        <row r="932">
          <cell r="B932">
            <v>865</v>
          </cell>
          <cell r="C932" t="str">
            <v>ранее существовавшая до 01.01.2019</v>
          </cell>
          <cell r="D932">
            <v>44900</v>
          </cell>
          <cell r="E932" t="str">
            <v>Гагарина 38</v>
          </cell>
          <cell r="F932" t="str">
            <v>в рамках проведения инвентаризации 2022 года
не установлен</v>
          </cell>
          <cell r="G932" t="str">
            <v>60.996811</v>
          </cell>
          <cell r="H932" t="str">
            <v>69.023887</v>
          </cell>
          <cell r="I932" t="str">
            <v>в рамках инвентаризации 2022 года
не определена</v>
          </cell>
          <cell r="J932" t="str">
            <v>открытый</v>
          </cell>
          <cell r="K932" t="str">
            <v>бетонная плита</v>
          </cell>
          <cell r="L932">
            <v>6</v>
          </cell>
          <cell r="M932" t="str">
            <v>отсутствует</v>
          </cell>
          <cell r="N932" t="str">
            <v>отсутствует</v>
          </cell>
          <cell r="O932">
            <v>1</v>
          </cell>
          <cell r="P932">
            <v>0.66</v>
          </cell>
          <cell r="Q932" t="str">
            <v>пластик</v>
          </cell>
          <cell r="U932" t="str">
            <v>-</v>
          </cell>
          <cell r="V932" t="str">
            <v>-</v>
          </cell>
          <cell r="W932" t="str">
            <v>-</v>
          </cell>
          <cell r="AA932" t="str">
            <v>-</v>
          </cell>
          <cell r="AB932" t="str">
            <v>-</v>
          </cell>
          <cell r="AC932" t="str">
            <v>-</v>
          </cell>
          <cell r="AD932" t="str">
            <v>-</v>
          </cell>
          <cell r="AH932" t="str">
            <v>ФЛ - Манаков Ю.Г.</v>
          </cell>
          <cell r="AL932" t="str">
            <v xml:space="preserve"> ИЖС по ул. Гагарина 38 </v>
          </cell>
        </row>
        <row r="933">
          <cell r="B933">
            <v>866</v>
          </cell>
          <cell r="C933" t="str">
            <v>ранее существовавшая до 01.01.2019</v>
          </cell>
          <cell r="D933">
            <v>44900</v>
          </cell>
          <cell r="E933" t="str">
            <v>Гагарина 52</v>
          </cell>
          <cell r="F933" t="str">
            <v>в рамках проведения инвентаризации 2022 года
не установлен</v>
          </cell>
          <cell r="G933" t="str">
            <v xml:space="preserve">60.995437 </v>
          </cell>
          <cell r="H933" t="str">
            <v>69.023052</v>
          </cell>
          <cell r="I933" t="str">
            <v>в рамках инвентаризации 2022 года
не определена</v>
          </cell>
          <cell r="J933" t="str">
            <v>открытый</v>
          </cell>
          <cell r="K933" t="str">
            <v>асфальт</v>
          </cell>
          <cell r="L933">
            <v>6</v>
          </cell>
          <cell r="M933" t="str">
            <v>отсутствует</v>
          </cell>
          <cell r="N933" t="str">
            <v>отсутствует</v>
          </cell>
          <cell r="O933">
            <v>1</v>
          </cell>
          <cell r="P933">
            <v>1.1000000000000001</v>
          </cell>
          <cell r="Q933" t="str">
            <v>пластик</v>
          </cell>
          <cell r="U933" t="str">
            <v>-</v>
          </cell>
          <cell r="V933" t="str">
            <v>-</v>
          </cell>
          <cell r="W933" t="str">
            <v>-</v>
          </cell>
          <cell r="AA933" t="str">
            <v>-</v>
          </cell>
          <cell r="AB933" t="str">
            <v>-</v>
          </cell>
          <cell r="AC933" t="str">
            <v>-</v>
          </cell>
          <cell r="AD933" t="str">
            <v>-</v>
          </cell>
          <cell r="AH933" t="str">
            <v>МО - Администрация города Ханты-Мансийска</v>
          </cell>
          <cell r="AL933" t="str">
            <v>ИЖС ул.Гагарина, 52, 46, 48, 54а</v>
          </cell>
        </row>
        <row r="934">
          <cell r="B934">
            <v>867</v>
          </cell>
          <cell r="C934" t="str">
            <v>ранее существовавшая до 01.01.2019</v>
          </cell>
          <cell r="D934">
            <v>44900</v>
          </cell>
          <cell r="E934" t="str">
            <v>Гагарина 128</v>
          </cell>
          <cell r="F934" t="str">
            <v>в рамках проведения инвентаризации 2022 года
не установлен</v>
          </cell>
          <cell r="G934" t="str">
            <v xml:space="preserve">60.987369 </v>
          </cell>
          <cell r="H934" t="str">
            <v>69.030760</v>
          </cell>
          <cell r="I934" t="str">
            <v>в рамках инвентаризации 2022 года
не определена</v>
          </cell>
          <cell r="J934" t="str">
            <v>открытый</v>
          </cell>
          <cell r="K934" t="str">
            <v>грунт</v>
          </cell>
          <cell r="L934">
            <v>6</v>
          </cell>
          <cell r="M934" t="str">
            <v>отсутствует</v>
          </cell>
          <cell r="N934" t="str">
            <v>отсутствует</v>
          </cell>
          <cell r="O934">
            <v>1</v>
          </cell>
          <cell r="P934">
            <v>0.66</v>
          </cell>
          <cell r="Q934" t="str">
            <v>пластик</v>
          </cell>
          <cell r="U934" t="str">
            <v>-</v>
          </cell>
          <cell r="V934" t="str">
            <v>-</v>
          </cell>
          <cell r="W934" t="str">
            <v>-</v>
          </cell>
          <cell r="AA934" t="str">
            <v>-</v>
          </cell>
          <cell r="AB934" t="str">
            <v>-</v>
          </cell>
          <cell r="AC934" t="str">
            <v>-</v>
          </cell>
          <cell r="AD934" t="str">
            <v>-</v>
          </cell>
          <cell r="AH934" t="str">
            <v>СП МКД</v>
          </cell>
          <cell r="AL934" t="str">
            <v>МКД ул.Гагарина, 128</v>
          </cell>
        </row>
        <row r="935">
          <cell r="B935">
            <v>868</v>
          </cell>
          <cell r="C935" t="str">
            <v>ранее существовавшая до 01.01.2019</v>
          </cell>
          <cell r="D935">
            <v>44900</v>
          </cell>
          <cell r="E935" t="str">
            <v>Спортивная 15</v>
          </cell>
          <cell r="F935" t="str">
            <v>в рамках проведения инвентаризации 2022 года
не установлен</v>
          </cell>
          <cell r="G935" t="str">
            <v>60.985305</v>
          </cell>
          <cell r="H935" t="str">
            <v>69.031577</v>
          </cell>
          <cell r="I935" t="str">
            <v>в рамках инвентаризации 2022 года
не определена</v>
          </cell>
          <cell r="J935" t="str">
            <v>открытый</v>
          </cell>
          <cell r="K935" t="str">
            <v>бетонная плита</v>
          </cell>
          <cell r="L935">
            <v>10</v>
          </cell>
          <cell r="M935" t="str">
            <v>есть</v>
          </cell>
          <cell r="N935" t="str">
            <v>есть</v>
          </cell>
          <cell r="O935">
            <v>3</v>
          </cell>
          <cell r="P935">
            <v>1.1000000000000001</v>
          </cell>
          <cell r="Q935" t="str">
            <v>пластик</v>
          </cell>
          <cell r="U935" t="str">
            <v>-</v>
          </cell>
          <cell r="V935" t="str">
            <v>-</v>
          </cell>
          <cell r="W935" t="str">
            <v>-</v>
          </cell>
          <cell r="AA935" t="str">
            <v>-</v>
          </cell>
          <cell r="AB935" t="str">
            <v>-</v>
          </cell>
          <cell r="AC935" t="str">
            <v>-</v>
          </cell>
          <cell r="AD935" t="str">
            <v>-</v>
          </cell>
          <cell r="AH935" t="str">
            <v>ЮЛ - Гостиничный комплекс " На семи холмах"</v>
          </cell>
          <cell r="AL935" t="str">
            <v>Гостиничный комплекс " На семи холмах"</v>
          </cell>
        </row>
        <row r="936">
          <cell r="B936">
            <v>869</v>
          </cell>
          <cell r="C936" t="str">
            <v>ранее существовавшая до 01.01.2019</v>
          </cell>
          <cell r="D936">
            <v>44900</v>
          </cell>
          <cell r="E936" t="str">
            <v>Спортивная 7</v>
          </cell>
          <cell r="F936" t="str">
            <v>в рамках проведения инвентаризации 2022 года
не установлен</v>
          </cell>
          <cell r="G936" t="str">
            <v xml:space="preserve">60.985008 </v>
          </cell>
          <cell r="H936" t="str">
            <v>69.033616</v>
          </cell>
          <cell r="I936" t="str">
            <v>в рамках инвентаризации 2022 года
не определена</v>
          </cell>
          <cell r="J936" t="str">
            <v>открытый</v>
          </cell>
          <cell r="K936" t="str">
            <v>грунт</v>
          </cell>
          <cell r="L936">
            <v>6</v>
          </cell>
          <cell r="M936" t="str">
            <v>отсутствует</v>
          </cell>
          <cell r="N936" t="str">
            <v>отсутствует</v>
          </cell>
          <cell r="O936">
            <v>1</v>
          </cell>
          <cell r="P936">
            <v>0.66</v>
          </cell>
          <cell r="Q936" t="str">
            <v>пластик</v>
          </cell>
          <cell r="U936" t="str">
            <v>-</v>
          </cell>
          <cell r="V936" t="str">
            <v>-</v>
          </cell>
          <cell r="W936" t="str">
            <v>-</v>
          </cell>
          <cell r="AA936" t="str">
            <v>-</v>
          </cell>
          <cell r="AB936" t="str">
            <v>-</v>
          </cell>
          <cell r="AC936" t="str">
            <v>-</v>
          </cell>
          <cell r="AD936" t="str">
            <v>-</v>
          </cell>
          <cell r="AH936" t="str">
            <v>ЮЛ - ТФОМС ХМАО-Югры</v>
          </cell>
          <cell r="AL936" t="str">
            <v>ТФОМС ХМАО-Югры</v>
          </cell>
        </row>
        <row r="937">
          <cell r="B937">
            <v>870</v>
          </cell>
          <cell r="C937"/>
          <cell r="D937">
            <v>44900</v>
          </cell>
          <cell r="E937"/>
          <cell r="F937" t="str">
            <v>в рамках проведения инвентаризации 2022 года
не установлен</v>
          </cell>
          <cell r="G937"/>
          <cell r="H937"/>
          <cell r="I937" t="str">
            <v>в рамках инвентаризации 2022 года
не определена</v>
          </cell>
          <cell r="J937" t="str">
            <v>открытый</v>
          </cell>
          <cell r="K937"/>
          <cell r="L937"/>
          <cell r="M937"/>
          <cell r="N937"/>
          <cell r="O937"/>
          <cell r="P937"/>
          <cell r="Q937"/>
          <cell r="U937"/>
          <cell r="V937"/>
          <cell r="W937"/>
          <cell r="AA937"/>
          <cell r="AB937"/>
          <cell r="AC937"/>
          <cell r="AD937"/>
          <cell r="AH937"/>
          <cell r="AL937"/>
        </row>
        <row r="938">
          <cell r="B938">
            <v>871</v>
          </cell>
          <cell r="C938" t="str">
            <v>ранее существовавшая до 01.01.2019</v>
          </cell>
          <cell r="D938">
            <v>44900</v>
          </cell>
          <cell r="E938" t="str">
            <v>Сутормина 20</v>
          </cell>
          <cell r="F938" t="str">
            <v>в рамках проведения инвентаризации 2022 года
не установлен</v>
          </cell>
          <cell r="G938" t="str">
            <v>60.982800</v>
          </cell>
          <cell r="H938" t="str">
            <v>69.056523</v>
          </cell>
          <cell r="I938" t="str">
            <v>в рамках инвентаризации 2022 года
не определена</v>
          </cell>
          <cell r="J938" t="str">
            <v>ограниченный</v>
          </cell>
          <cell r="K938" t="str">
            <v>бетонная плита</v>
          </cell>
          <cell r="L938">
            <v>10</v>
          </cell>
          <cell r="M938" t="str">
            <v>отсутствует</v>
          </cell>
          <cell r="N938" t="str">
            <v>есть</v>
          </cell>
          <cell r="O938">
            <v>2</v>
          </cell>
          <cell r="P938">
            <v>0.66</v>
          </cell>
          <cell r="Q938" t="str">
            <v>пластик</v>
          </cell>
          <cell r="U938" t="str">
            <v>-</v>
          </cell>
          <cell r="V938" t="str">
            <v>-</v>
          </cell>
          <cell r="W938" t="str">
            <v>-</v>
          </cell>
          <cell r="AA938" t="str">
            <v>пластик</v>
          </cell>
          <cell r="AB938">
            <v>1</v>
          </cell>
          <cell r="AC938">
            <v>1</v>
          </cell>
          <cell r="AD938" t="str">
            <v>металлическая сетка ООО "Экобаланс"</v>
          </cell>
          <cell r="AH938" t="str">
            <v>ЮЛ - Строительный магазин "СОМ"</v>
          </cell>
          <cell r="AL938" t="str">
            <v>Строительный магазин "СОМ"</v>
          </cell>
        </row>
        <row r="939">
          <cell r="B939">
            <v>872</v>
          </cell>
          <cell r="C939"/>
          <cell r="D939">
            <v>44900</v>
          </cell>
          <cell r="E939"/>
          <cell r="F939" t="str">
            <v>в рамках проведения инвентаризации 2022 года
не установлен</v>
          </cell>
          <cell r="G939"/>
          <cell r="H939"/>
          <cell r="I939" t="str">
            <v>в рамках инвентаризации 2022 года
не определена</v>
          </cell>
          <cell r="J939"/>
          <cell r="K939"/>
          <cell r="L939"/>
          <cell r="M939"/>
          <cell r="N939"/>
          <cell r="O939"/>
          <cell r="P939"/>
          <cell r="Q939"/>
          <cell r="U939"/>
          <cell r="V939"/>
          <cell r="W939"/>
          <cell r="AA939"/>
          <cell r="AB939"/>
          <cell r="AC939"/>
          <cell r="AD939"/>
          <cell r="AH939"/>
          <cell r="AL939"/>
        </row>
        <row r="940">
          <cell r="B940">
            <v>873</v>
          </cell>
          <cell r="C940" t="str">
            <v>ранее существовавшая до 01.01.2019</v>
          </cell>
          <cell r="D940">
            <v>44900</v>
          </cell>
          <cell r="E940" t="str">
            <v xml:space="preserve"> Березовская 8</v>
          </cell>
          <cell r="F940" t="str">
            <v>в рамках проведения инвентаризации 2022 года
не установлен</v>
          </cell>
          <cell r="G940" t="str">
            <v>60.981534</v>
          </cell>
          <cell r="H940" t="str">
            <v>69.049211</v>
          </cell>
          <cell r="I940" t="str">
            <v>в рамках инвентаризации 2022 года
не определена</v>
          </cell>
          <cell r="J940" t="str">
            <v>открытый</v>
          </cell>
          <cell r="K940" t="str">
            <v>грунт</v>
          </cell>
          <cell r="L940">
            <v>6</v>
          </cell>
          <cell r="M940"/>
          <cell r="N940"/>
          <cell r="O940">
            <v>1</v>
          </cell>
          <cell r="P940">
            <v>1.1000000000000001</v>
          </cell>
          <cell r="Q940" t="str">
            <v>пластик</v>
          </cell>
          <cell r="U940" t="str">
            <v>-</v>
          </cell>
          <cell r="V940" t="str">
            <v>-</v>
          </cell>
          <cell r="W940" t="str">
            <v>-</v>
          </cell>
          <cell r="AA940" t="str">
            <v>-</v>
          </cell>
          <cell r="AB940" t="str">
            <v>-</v>
          </cell>
          <cell r="AC940" t="str">
            <v>-</v>
          </cell>
          <cell r="AD940" t="str">
            <v>-</v>
          </cell>
          <cell r="AH940" t="str">
            <v>МО - Администрация города Ханты-Мансийска</v>
          </cell>
          <cell r="AL940" t="str">
            <v xml:space="preserve"> ИЖС ул. Березовская, д. 8-25, ул. Гагарина, д. 177-215</v>
          </cell>
        </row>
        <row r="941">
          <cell r="B941">
            <v>874</v>
          </cell>
          <cell r="C941" t="str">
            <v>ранее существовавшая до 01.01.2019</v>
          </cell>
          <cell r="D941">
            <v>44900</v>
          </cell>
          <cell r="E941" t="str">
            <v>Посадская 17</v>
          </cell>
          <cell r="F941" t="str">
            <v>в рамках проведения инвентаризации 2022 года
не установлен</v>
          </cell>
          <cell r="G941" t="str">
            <v xml:space="preserve">60.990677 </v>
          </cell>
          <cell r="H941" t="str">
            <v>69.037874</v>
          </cell>
          <cell r="I941" t="str">
            <v>в рамках инвентаризации 2022 года
не определена</v>
          </cell>
          <cell r="J941" t="str">
            <v>открытый</v>
          </cell>
          <cell r="K941" t="str">
            <v>бетонная плита</v>
          </cell>
          <cell r="L941">
            <v>8</v>
          </cell>
          <cell r="M941" t="str">
            <v>отсутствует</v>
          </cell>
          <cell r="N941" t="str">
            <v>отсутствует</v>
          </cell>
          <cell r="O941">
            <v>2</v>
          </cell>
          <cell r="P941">
            <v>0.66</v>
          </cell>
          <cell r="Q941" t="str">
            <v>пластик</v>
          </cell>
          <cell r="U941" t="str">
            <v>-</v>
          </cell>
          <cell r="V941" t="str">
            <v>-</v>
          </cell>
          <cell r="W941" t="str">
            <v>-</v>
          </cell>
          <cell r="AA941" t="str">
            <v>-</v>
          </cell>
          <cell r="AB941" t="str">
            <v>-</v>
          </cell>
          <cell r="AC941" t="str">
            <v>-</v>
          </cell>
          <cell r="AD941" t="str">
            <v>-</v>
          </cell>
          <cell r="AH941" t="str">
            <v>ЮЛ - КУ "Центроспас - Югория"</v>
          </cell>
          <cell r="AL941" t="str">
            <v xml:space="preserve"> КУ "Центроспас - Югория"</v>
          </cell>
        </row>
        <row r="942">
          <cell r="B942">
            <v>875</v>
          </cell>
          <cell r="C942" t="str">
            <v>ранее существовавшая до 01.01.2019</v>
          </cell>
          <cell r="D942">
            <v>44900</v>
          </cell>
          <cell r="E942" t="str">
            <v>Уральская 3</v>
          </cell>
          <cell r="F942" t="str">
            <v>в рамках проведения инвентаризации 2022 года
не установлен</v>
          </cell>
          <cell r="G942" t="str">
            <v xml:space="preserve">61.030086 </v>
          </cell>
          <cell r="H942" t="str">
            <v>69.040561</v>
          </cell>
          <cell r="I942" t="str">
            <v>в рамках инвентаризации 2022 года
не определена</v>
          </cell>
          <cell r="J942" t="str">
            <v>открытый</v>
          </cell>
          <cell r="K942" t="str">
            <v>бетонная плита</v>
          </cell>
          <cell r="L942">
            <v>12</v>
          </cell>
          <cell r="M942" t="str">
            <v>есть</v>
          </cell>
          <cell r="N942" t="str">
            <v>есть</v>
          </cell>
          <cell r="O942">
            <v>3</v>
          </cell>
          <cell r="P942">
            <v>1.1000000000000001</v>
          </cell>
          <cell r="Q942" t="str">
            <v>пластик</v>
          </cell>
          <cell r="U942">
            <v>1</v>
          </cell>
          <cell r="V942">
            <v>4</v>
          </cell>
          <cell r="W942" t="str">
            <v>отсек</v>
          </cell>
          <cell r="AA942" t="str">
            <v>пластик</v>
          </cell>
          <cell r="AB942">
            <v>1</v>
          </cell>
          <cell r="AC942">
            <v>1</v>
          </cell>
          <cell r="AD942" t="str">
            <v>металлическая сетка АО "РЭС-Сервис"</v>
          </cell>
          <cell r="AH942" t="str">
            <v>МО - Администрация города Ханты-Мансийска</v>
          </cell>
          <cell r="AL942" t="str">
            <v>МКДи ИЖС ул. Уральская</v>
          </cell>
        </row>
        <row r="943">
          <cell r="B943">
            <v>876</v>
          </cell>
          <cell r="C943" t="str">
            <v>ранее существовавшая до 01.01.2019</v>
          </cell>
          <cell r="D943">
            <v>44900</v>
          </cell>
          <cell r="E943" t="str">
            <v>Студенческая 4</v>
          </cell>
          <cell r="F943" t="str">
            <v>в рамках проведения инвентаризации 2022 года
не установлен</v>
          </cell>
          <cell r="G943" t="str">
            <v xml:space="preserve">61.014422 </v>
          </cell>
          <cell r="H943" t="str">
            <v>69.061455</v>
          </cell>
          <cell r="I943" t="str">
            <v>в рамках инвентаризации 2022 года
не определена</v>
          </cell>
          <cell r="J943" t="str">
            <v>ограниченный</v>
          </cell>
          <cell r="K943" t="str">
            <v>грунт</v>
          </cell>
          <cell r="L943">
            <v>6</v>
          </cell>
          <cell r="M943" t="str">
            <v>отсутствует</v>
          </cell>
          <cell r="N943" t="str">
            <v>отсутствует</v>
          </cell>
          <cell r="O943">
            <v>1</v>
          </cell>
          <cell r="P943">
            <v>1.1000000000000001</v>
          </cell>
          <cell r="Q943" t="str">
            <v>металл</v>
          </cell>
          <cell r="U943" t="str">
            <v>-</v>
          </cell>
          <cell r="V943" t="str">
            <v>-</v>
          </cell>
          <cell r="W943" t="str">
            <v>-</v>
          </cell>
          <cell r="AA943" t="str">
            <v>-</v>
          </cell>
          <cell r="AB943" t="str">
            <v>-</v>
          </cell>
          <cell r="AC943" t="str">
            <v>-</v>
          </cell>
          <cell r="AD943" t="str">
            <v>-</v>
          </cell>
          <cell r="AH943" t="str">
            <v>ЮЛ - УФНС по ХМАО-Югре (гаражи)</v>
          </cell>
          <cell r="AL943" t="str">
            <v>УФНС по ХМАО-Югре (гаражи)</v>
          </cell>
        </row>
        <row r="944">
          <cell r="B944">
            <v>877</v>
          </cell>
          <cell r="C944" t="str">
            <v>ранее существовавшая до 01.01.2019</v>
          </cell>
          <cell r="D944">
            <v>44900</v>
          </cell>
          <cell r="E944" t="str">
            <v>Лопарева 6</v>
          </cell>
          <cell r="F944" t="str">
            <v>в рамках проведения инвентаризации 2022 года
не установлен</v>
          </cell>
          <cell r="G944" t="str">
            <v xml:space="preserve">61.005705 </v>
          </cell>
          <cell r="H944" t="str">
            <v>69.037695</v>
          </cell>
          <cell r="I944" t="str">
            <v>в рамках инвентаризации 2022 года
не определена</v>
          </cell>
          <cell r="J944" t="str">
            <v>ограниченный</v>
          </cell>
          <cell r="K944" t="str">
            <v>бетонная плита</v>
          </cell>
          <cell r="L944">
            <v>8</v>
          </cell>
          <cell r="M944" t="str">
            <v>есть</v>
          </cell>
          <cell r="N944" t="str">
            <v>отсутствует</v>
          </cell>
          <cell r="O944">
            <v>2</v>
          </cell>
          <cell r="P944">
            <v>1.1000000000000001</v>
          </cell>
          <cell r="Q944" t="str">
            <v>металл</v>
          </cell>
          <cell r="U944" t="str">
            <v>-</v>
          </cell>
          <cell r="V944" t="str">
            <v>-</v>
          </cell>
          <cell r="W944" t="str">
            <v>-</v>
          </cell>
          <cell r="AA944" t="str">
            <v>-</v>
          </cell>
          <cell r="AB944" t="str">
            <v>-</v>
          </cell>
          <cell r="AC944" t="str">
            <v>-</v>
          </cell>
          <cell r="AD944" t="str">
            <v>-</v>
          </cell>
          <cell r="AH944" t="str">
            <v>ЮЛ - БУ ХМАО-Югры "Югорская шахматная академия"</v>
          </cell>
          <cell r="AL944" t="str">
            <v>БУ ХМАО-Югры "Югорская шахматная академия"  ГУД  Билдинг</v>
          </cell>
        </row>
        <row r="945">
          <cell r="B945">
            <v>878</v>
          </cell>
          <cell r="C945" t="str">
            <v>ранее существовавшая до 01.01.2019</v>
          </cell>
          <cell r="D945">
            <v>44900</v>
          </cell>
          <cell r="E945" t="str">
            <v xml:space="preserve"> Калинина 22</v>
          </cell>
          <cell r="F945" t="str">
            <v>в рамках проведения инвентаризации 2022 года
не установлен</v>
          </cell>
          <cell r="G945" t="str">
            <v>61.003236</v>
          </cell>
          <cell r="H945" t="str">
            <v>69.032502</v>
          </cell>
          <cell r="I945" t="str">
            <v>в рамках инвентаризации 2022 года
не определена</v>
          </cell>
          <cell r="J945" t="str">
            <v>открытый</v>
          </cell>
          <cell r="K945" t="str">
            <v>контейнер заглубленного типа</v>
          </cell>
          <cell r="L945">
            <v>8</v>
          </cell>
          <cell r="M945" t="str">
            <v>отсутствует</v>
          </cell>
          <cell r="N945" t="str">
            <v>отсутствует</v>
          </cell>
          <cell r="O945">
            <v>1</v>
          </cell>
          <cell r="P945">
            <v>3</v>
          </cell>
          <cell r="Q945" t="str">
            <v>пластик</v>
          </cell>
          <cell r="U945" t="str">
            <v>-</v>
          </cell>
          <cell r="V945" t="str">
            <v>-</v>
          </cell>
          <cell r="W945" t="str">
            <v>-</v>
          </cell>
          <cell r="AA945" t="str">
            <v>-</v>
          </cell>
          <cell r="AB945" t="str">
            <v>-</v>
          </cell>
          <cell r="AC945" t="str">
            <v>-</v>
          </cell>
          <cell r="AD945" t="str">
            <v>-</v>
          </cell>
          <cell r="AH945" t="str">
            <v>СП МКД</v>
          </cell>
          <cell r="AL945" t="str">
            <v>МКД ул. Калинина, 22</v>
          </cell>
        </row>
        <row r="946">
          <cell r="B946">
            <v>879</v>
          </cell>
          <cell r="C946" t="str">
            <v>ранее существовавшая до 01.01.2019</v>
          </cell>
          <cell r="D946">
            <v>44900</v>
          </cell>
          <cell r="E946" t="str">
            <v>Дзержинского 2</v>
          </cell>
          <cell r="F946" t="str">
            <v>в рамках проведения инвентаризации 2022 года
не установлен</v>
          </cell>
          <cell r="G946" t="str">
            <v>61.002155</v>
          </cell>
          <cell r="H946" t="str">
            <v>69.026178</v>
          </cell>
          <cell r="I946" t="str">
            <v>в рамках инвентаризации 2022 года
не определена</v>
          </cell>
          <cell r="J946" t="str">
            <v>ограниченный</v>
          </cell>
          <cell r="K946" t="str">
            <v>бетонная плита</v>
          </cell>
          <cell r="L946">
            <v>8</v>
          </cell>
          <cell r="M946" t="str">
            <v>отсутствует</v>
          </cell>
          <cell r="N946" t="str">
            <v>есть</v>
          </cell>
          <cell r="O946">
            <v>2</v>
          </cell>
          <cell r="P946">
            <v>1.1000000000000001</v>
          </cell>
          <cell r="Q946" t="str">
            <v>металл</v>
          </cell>
          <cell r="U946" t="str">
            <v>-</v>
          </cell>
          <cell r="V946" t="str">
            <v>-</v>
          </cell>
          <cell r="W946" t="str">
            <v>-</v>
          </cell>
          <cell r="AA946" t="str">
            <v>-</v>
          </cell>
          <cell r="AB946" t="str">
            <v>-</v>
          </cell>
          <cell r="AC946" t="str">
            <v>-</v>
          </cell>
          <cell r="AD946" t="str">
            <v>-</v>
          </cell>
          <cell r="AH946" t="str">
            <v>ЮЛ - УФНС по ХМАО-Югре</v>
          </cell>
          <cell r="AL946" t="str">
            <v xml:space="preserve">УФНС по ХМАО-Югре </v>
          </cell>
        </row>
        <row r="947">
          <cell r="B947">
            <v>880</v>
          </cell>
          <cell r="C947" t="str">
            <v>ранее существовавшая до 01.01.2019</v>
          </cell>
          <cell r="D947">
            <v>44900</v>
          </cell>
          <cell r="E947" t="str">
            <v>Дзержинского 5А</v>
          </cell>
          <cell r="F947" t="str">
            <v>в рамках проведения инвентаризации 2022 года
не установлен</v>
          </cell>
          <cell r="G947" t="str">
            <v xml:space="preserve">61.003114 </v>
          </cell>
          <cell r="H947" t="str">
            <v>69.026250</v>
          </cell>
          <cell r="I947" t="str">
            <v>в рамках инвентаризации 2022 года
не определена</v>
          </cell>
          <cell r="J947" t="str">
            <v>ограниченный</v>
          </cell>
          <cell r="K947" t="str">
            <v>контейнер заглубленного типа</v>
          </cell>
          <cell r="L947">
            <v>6</v>
          </cell>
          <cell r="M947" t="str">
            <v>отсутствует</v>
          </cell>
          <cell r="N947" t="str">
            <v>отсутствует</v>
          </cell>
          <cell r="O947">
            <v>1</v>
          </cell>
          <cell r="P947">
            <v>3.5</v>
          </cell>
          <cell r="Q947" t="str">
            <v>пластик</v>
          </cell>
          <cell r="U947" t="str">
            <v>-</v>
          </cell>
          <cell r="V947" t="str">
            <v>-</v>
          </cell>
          <cell r="W947" t="str">
            <v>-</v>
          </cell>
          <cell r="AA947" t="str">
            <v>пластик</v>
          </cell>
          <cell r="AB947">
            <v>1</v>
          </cell>
          <cell r="AC947">
            <v>1</v>
          </cell>
          <cell r="AD947" t="str">
            <v>металлическая сетка ООО "Экобаланс"</v>
          </cell>
          <cell r="AH947" t="str">
            <v>ЮЛ - ООО "Автотрейд" (р-н "Кинза")</v>
          </cell>
          <cell r="AL947" t="str">
            <v xml:space="preserve">  ООО "Автотрейд" (р-н "Кинза")</v>
          </cell>
        </row>
        <row r="948">
          <cell r="B948">
            <v>881</v>
          </cell>
          <cell r="C948" t="str">
            <v>ранее существовавшая до 01.01.2019</v>
          </cell>
          <cell r="D948">
            <v>44900</v>
          </cell>
          <cell r="E948" t="str">
            <v>Дзержинского 6</v>
          </cell>
          <cell r="F948" t="str">
            <v>в рамках проведения инвентаризации 2022 года
не установлен</v>
          </cell>
          <cell r="G948" t="str">
            <v xml:space="preserve">61.002748 </v>
          </cell>
          <cell r="H948" t="str">
            <v>69.024750</v>
          </cell>
          <cell r="I948" t="str">
            <v>в рамках инвентаризации 2022 года
не определена</v>
          </cell>
          <cell r="J948" t="str">
            <v>ограниченный</v>
          </cell>
          <cell r="K948" t="str">
            <v>мусороприёмная камера</v>
          </cell>
          <cell r="L948">
            <v>6</v>
          </cell>
          <cell r="M948" t="str">
            <v>отсутствует</v>
          </cell>
          <cell r="N948" t="str">
            <v>отсутствует</v>
          </cell>
          <cell r="O948">
            <v>1</v>
          </cell>
          <cell r="P948">
            <v>1.1000000000000001</v>
          </cell>
          <cell r="Q948" t="str">
            <v>пакетированный сбор</v>
          </cell>
          <cell r="U948" t="str">
            <v>-</v>
          </cell>
          <cell r="V948" t="str">
            <v>-</v>
          </cell>
          <cell r="W948" t="str">
            <v>-</v>
          </cell>
          <cell r="AA948" t="str">
            <v>-</v>
          </cell>
          <cell r="AB948" t="str">
            <v>-</v>
          </cell>
          <cell r="AC948" t="str">
            <v>-</v>
          </cell>
          <cell r="AD948" t="str">
            <v>-</v>
          </cell>
          <cell r="AH948" t="str">
            <v>ЮЛ - МКУ "Управление логистики"</v>
          </cell>
          <cell r="AL948" t="str">
            <v>Административное здание</v>
          </cell>
        </row>
        <row r="949">
          <cell r="B949">
            <v>882</v>
          </cell>
          <cell r="C949" t="str">
            <v>ранее существовавшая до 01.01.2019</v>
          </cell>
          <cell r="D949">
            <v>44900</v>
          </cell>
          <cell r="E949" t="str">
            <v>Чехова 27</v>
          </cell>
          <cell r="F949" t="str">
            <v>в рамках проведения инвентаризации 2022 года
не установлен</v>
          </cell>
          <cell r="G949" t="str">
            <v xml:space="preserve">61.002874 </v>
          </cell>
          <cell r="H949" t="str">
            <v>69.035610</v>
          </cell>
          <cell r="I949" t="str">
            <v>в рамках инвентаризации 2022 года
не определена</v>
          </cell>
          <cell r="J949" t="str">
            <v>открытый</v>
          </cell>
          <cell r="K949" t="str">
            <v>контейнер заглубленного типа</v>
          </cell>
          <cell r="L949">
            <v>8</v>
          </cell>
          <cell r="M949" t="str">
            <v>отсутствует</v>
          </cell>
          <cell r="N949" t="str">
            <v>отсутствует</v>
          </cell>
          <cell r="O949">
            <v>1</v>
          </cell>
          <cell r="P949">
            <v>5</v>
          </cell>
          <cell r="Q949" t="str">
            <v>пластик</v>
          </cell>
          <cell r="U949" t="str">
            <v>-</v>
          </cell>
          <cell r="V949" t="str">
            <v>-</v>
          </cell>
          <cell r="W949" t="str">
            <v>-</v>
          </cell>
          <cell r="AA949" t="str">
            <v>-</v>
          </cell>
          <cell r="AB949" t="str">
            <v>-</v>
          </cell>
          <cell r="AC949" t="str">
            <v>-</v>
          </cell>
          <cell r="AD949" t="str">
            <v>-</v>
          </cell>
          <cell r="AH949" t="str">
            <v xml:space="preserve">СП МКД </v>
          </cell>
          <cell r="AL949" t="str">
            <v>МКД ул. Чехова 27</v>
          </cell>
        </row>
        <row r="950">
          <cell r="B950">
            <v>883</v>
          </cell>
          <cell r="C950" t="str">
            <v>ранее существовавшая до 01.01.2019</v>
          </cell>
          <cell r="D950">
            <v>44900</v>
          </cell>
          <cell r="E950" t="str">
            <v>Чехова 84</v>
          </cell>
          <cell r="F950" t="str">
            <v>в рамках проведения инвентаризации 2022 года
не установлен</v>
          </cell>
          <cell r="G950" t="str">
            <v xml:space="preserve">61.004383 </v>
          </cell>
          <cell r="H950" t="str">
            <v>69.055526</v>
          </cell>
          <cell r="I950" t="str">
            <v>в рамках инвентаризации 2022 года
не определена</v>
          </cell>
          <cell r="J950" t="str">
            <v>ограниченный</v>
          </cell>
          <cell r="K950" t="str">
            <v>бетонная плита</v>
          </cell>
          <cell r="L950">
            <v>8</v>
          </cell>
          <cell r="M950" t="str">
            <v>отсутствует</v>
          </cell>
          <cell r="N950" t="str">
            <v>есть</v>
          </cell>
          <cell r="O950">
            <v>2</v>
          </cell>
          <cell r="P950">
            <v>1.1000000000000001</v>
          </cell>
          <cell r="Q950" t="str">
            <v>пластик</v>
          </cell>
          <cell r="U950" t="str">
            <v>-</v>
          </cell>
          <cell r="V950" t="str">
            <v>-</v>
          </cell>
          <cell r="W950" t="str">
            <v>-</v>
          </cell>
          <cell r="AA950" t="str">
            <v>-</v>
          </cell>
          <cell r="AB950" t="str">
            <v>-</v>
          </cell>
          <cell r="AC950" t="str">
            <v>-</v>
          </cell>
          <cell r="AD950" t="str">
            <v>-</v>
          </cell>
          <cell r="AH950" t="str">
            <v>ИП - Гладков А.В.</v>
          </cell>
          <cell r="AL950" t="str">
            <v xml:space="preserve">ИП Гладков А.В. </v>
          </cell>
        </row>
        <row r="951">
          <cell r="B951">
            <v>884</v>
          </cell>
          <cell r="C951" t="str">
            <v>ранее существовавшая до 01.01.2019</v>
          </cell>
          <cell r="D951">
            <v>44900</v>
          </cell>
          <cell r="E951" t="str">
            <v>Шевченко 42,44</v>
          </cell>
          <cell r="F951" t="str">
            <v>в рамках проведения инвентаризации 2022 года
не установлен</v>
          </cell>
          <cell r="G951" t="str">
            <v xml:space="preserve">61.005404 </v>
          </cell>
          <cell r="H951" t="str">
            <v>69.050361</v>
          </cell>
          <cell r="I951" t="str">
            <v>в рамках инвентаризации 2022 года
не определена</v>
          </cell>
          <cell r="J951" t="str">
            <v>открытый</v>
          </cell>
          <cell r="K951" t="str">
            <v>контейнер заглубленного типа</v>
          </cell>
          <cell r="L951">
            <v>8</v>
          </cell>
          <cell r="M951" t="str">
            <v>отсутствует</v>
          </cell>
          <cell r="N951" t="str">
            <v>отсутствует</v>
          </cell>
          <cell r="O951">
            <v>1</v>
          </cell>
          <cell r="P951">
            <v>3</v>
          </cell>
          <cell r="Q951" t="str">
            <v>пластик</v>
          </cell>
          <cell r="U951" t="str">
            <v>-</v>
          </cell>
          <cell r="V951" t="str">
            <v>-</v>
          </cell>
          <cell r="W951" t="str">
            <v>-</v>
          </cell>
          <cell r="AA951" t="str">
            <v>-</v>
          </cell>
          <cell r="AB951" t="str">
            <v>-</v>
          </cell>
          <cell r="AC951" t="str">
            <v>-</v>
          </cell>
          <cell r="AD951" t="str">
            <v>-</v>
          </cell>
          <cell r="AH951" t="str">
            <v>МО - Администрация города Ханты-Мансийска</v>
          </cell>
          <cell r="AL951" t="str">
            <v>МКД ул. Шевченко 42,44</v>
          </cell>
        </row>
        <row r="952">
          <cell r="B952">
            <v>885</v>
          </cell>
          <cell r="C952" t="str">
            <v>ранее существовавшая до 01.01.2019</v>
          </cell>
          <cell r="D952">
            <v>44900</v>
          </cell>
          <cell r="E952" t="str">
            <v>Мира 107А</v>
          </cell>
          <cell r="F952" t="str">
            <v>в рамках проведения инвентаризации 2022 года
не установлен</v>
          </cell>
          <cell r="G952" t="str">
            <v xml:space="preserve">61.007720 </v>
          </cell>
          <cell r="H952" t="str">
            <v>69.055077</v>
          </cell>
          <cell r="I952" t="str">
            <v>в рамках инвентаризации 2022 года
не определена</v>
          </cell>
          <cell r="J952" t="str">
            <v>открытый</v>
          </cell>
          <cell r="K952" t="str">
            <v>бетонная плита</v>
          </cell>
          <cell r="L952">
            <v>10</v>
          </cell>
          <cell r="M952" t="str">
            <v>есть</v>
          </cell>
          <cell r="N952" t="str">
            <v>есть</v>
          </cell>
          <cell r="O952">
            <v>2</v>
          </cell>
          <cell r="P952">
            <v>1.1000000000000001</v>
          </cell>
          <cell r="Q952" t="str">
            <v>пластик</v>
          </cell>
          <cell r="U952" t="str">
            <v>-</v>
          </cell>
          <cell r="V952" t="str">
            <v>-</v>
          </cell>
          <cell r="W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H952" t="str">
            <v>СП МКД</v>
          </cell>
          <cell r="AL952" t="str">
            <v xml:space="preserve">МКД ул. Мира 107А </v>
          </cell>
        </row>
        <row r="953">
          <cell r="B953">
            <v>886</v>
          </cell>
          <cell r="C953" t="str">
            <v>ранее существовавшая до 01.01.2019</v>
          </cell>
          <cell r="D953">
            <v>44900</v>
          </cell>
          <cell r="E953" t="str">
            <v>Мира 103</v>
          </cell>
          <cell r="F953" t="str">
            <v>в рамках проведения инвентаризации 2022 года
не установлен</v>
          </cell>
          <cell r="G953" t="str">
            <v>61.008369</v>
          </cell>
          <cell r="H953" t="str">
            <v>69.056568</v>
          </cell>
          <cell r="I953" t="str">
            <v>в рамках инвентаризации 2022 года
не определена</v>
          </cell>
          <cell r="J953" t="str">
            <v>открытый</v>
          </cell>
          <cell r="K953" t="str">
            <v>бетонная плита</v>
          </cell>
          <cell r="L953">
            <v>10</v>
          </cell>
          <cell r="M953" t="str">
            <v>есть</v>
          </cell>
          <cell r="N953" t="str">
            <v>есть</v>
          </cell>
          <cell r="O953">
            <v>2</v>
          </cell>
          <cell r="P953">
            <v>1.1000000000000001</v>
          </cell>
          <cell r="Q953" t="str">
            <v>пластик</v>
          </cell>
          <cell r="U953">
            <v>1</v>
          </cell>
          <cell r="V953">
            <v>4</v>
          </cell>
          <cell r="W953" t="str">
            <v>отсек</v>
          </cell>
          <cell r="AA953" t="str">
            <v>-</v>
          </cell>
          <cell r="AB953" t="str">
            <v>-</v>
          </cell>
          <cell r="AC953" t="str">
            <v>-</v>
          </cell>
          <cell r="AD953" t="str">
            <v>-</v>
          </cell>
          <cell r="AH953" t="str">
            <v>МО - Администрация города Ханты-Мансийска</v>
          </cell>
          <cell r="AL953" t="str">
            <v>МКД ул. Мира 103, 87б</v>
          </cell>
        </row>
        <row r="954">
          <cell r="B954">
            <v>887</v>
          </cell>
          <cell r="C954"/>
          <cell r="D954">
            <v>44900</v>
          </cell>
          <cell r="E954" t="str">
            <v>мкр.Восточный</v>
          </cell>
          <cell r="F954" t="str">
            <v>в рамках проведения инвентаризации 2022 года
не установлен</v>
          </cell>
          <cell r="G954" t="str">
            <v>-</v>
          </cell>
          <cell r="H954" t="str">
            <v>-</v>
          </cell>
          <cell r="I954" t="str">
            <v>в рамках инвентаризации 2022 года
не определена</v>
          </cell>
          <cell r="J954"/>
          <cell r="K954" t="str">
            <v>бетонная плита</v>
          </cell>
          <cell r="L954">
            <v>12</v>
          </cell>
          <cell r="M954"/>
          <cell r="N954"/>
          <cell r="O954" t="str">
            <v>-</v>
          </cell>
          <cell r="P954" t="str">
            <v>-</v>
          </cell>
          <cell r="Q954"/>
          <cell r="U954"/>
          <cell r="V954"/>
          <cell r="W954"/>
          <cell r="AA954"/>
          <cell r="AB954"/>
          <cell r="AC954"/>
          <cell r="AD954"/>
          <cell r="AH954" t="str">
            <v>МО - Администрация города Ханты-Мансийска</v>
          </cell>
          <cell r="AL954" t="str">
            <v>ИЖС мкр. Восточный</v>
          </cell>
        </row>
        <row r="955">
          <cell r="B955">
            <v>888</v>
          </cell>
          <cell r="C955" t="str">
            <v>ранее существовавшая до 01.01.2019</v>
          </cell>
          <cell r="D955">
            <v>44900</v>
          </cell>
          <cell r="E955" t="str">
            <v>Солнечная 20</v>
          </cell>
          <cell r="F955" t="str">
            <v>в рамках проведения инвентаризации 2022 года
не установлен</v>
          </cell>
          <cell r="G955" t="str">
            <v>61.029056</v>
          </cell>
          <cell r="H955" t="str">
            <v>69.154179</v>
          </cell>
          <cell r="I955" t="str">
            <v>в рамках инвентаризации 2022 года
не определена</v>
          </cell>
          <cell r="J955" t="str">
            <v>ограниченный</v>
          </cell>
          <cell r="K955" t="str">
            <v>бетонная плита</v>
          </cell>
          <cell r="L955">
            <v>8</v>
          </cell>
          <cell r="M955" t="str">
            <v>отсутствует</v>
          </cell>
          <cell r="N955" t="str">
            <v>отсутствует</v>
          </cell>
          <cell r="O955">
            <v>3</v>
          </cell>
          <cell r="P955">
            <v>1.1000000000000001</v>
          </cell>
          <cell r="Q955" t="str">
            <v>пластик</v>
          </cell>
          <cell r="U955" t="str">
            <v>-</v>
          </cell>
          <cell r="V955" t="str">
            <v>-</v>
          </cell>
          <cell r="W955" t="str">
            <v>-</v>
          </cell>
          <cell r="AA955" t="str">
            <v>-</v>
          </cell>
          <cell r="AB955" t="str">
            <v>-</v>
          </cell>
          <cell r="AC955" t="str">
            <v>-</v>
          </cell>
          <cell r="AD955" t="str">
            <v>-</v>
          </cell>
          <cell r="AH955" t="str">
            <v xml:space="preserve"> ИП - Норов Ш.Б.</v>
          </cell>
          <cell r="AL955" t="str">
            <v xml:space="preserve"> ИП Норов Ш.Б.</v>
          </cell>
        </row>
        <row r="956">
          <cell r="B956">
            <v>889</v>
          </cell>
          <cell r="C956" t="str">
            <v>ранее существовавшая до 01.01.2019</v>
          </cell>
          <cell r="D956">
            <v>44900</v>
          </cell>
          <cell r="E956" t="str">
            <v>Гагарина 293</v>
          </cell>
          <cell r="F956" t="str">
            <v>в рамках проведения инвентаризации 2022 года
не установлен</v>
          </cell>
          <cell r="G956" t="str">
            <v xml:space="preserve">60.968259 </v>
          </cell>
          <cell r="H956" t="str">
            <v>69.053487</v>
          </cell>
          <cell r="I956" t="str">
            <v>в рамках инвентаризации 2022 года
не определена</v>
          </cell>
          <cell r="J956" t="str">
            <v>ограниченный</v>
          </cell>
          <cell r="K956" t="str">
            <v>бетонная плита</v>
          </cell>
          <cell r="L956">
            <v>8</v>
          </cell>
          <cell r="M956" t="str">
            <v>отсутствует</v>
          </cell>
          <cell r="N956" t="str">
            <v>отсутствует</v>
          </cell>
          <cell r="O956">
            <v>2</v>
          </cell>
          <cell r="P956">
            <v>1.1000000000000001</v>
          </cell>
          <cell r="Q956" t="str">
            <v>пластик</v>
          </cell>
          <cell r="U956" t="str">
            <v>-</v>
          </cell>
          <cell r="V956" t="str">
            <v>-</v>
          </cell>
          <cell r="W956" t="str">
            <v>-</v>
          </cell>
          <cell r="AA956" t="str">
            <v>-</v>
          </cell>
          <cell r="AB956" t="str">
            <v>-</v>
          </cell>
          <cell r="AC956" t="str">
            <v>-</v>
          </cell>
          <cell r="AD956" t="str">
            <v>-</v>
          </cell>
          <cell r="AH956" t="str">
            <v>ИП - Белкин И.</v>
          </cell>
          <cell r="AL956" t="str">
            <v>ИП Белкин И.</v>
          </cell>
        </row>
        <row r="957">
          <cell r="B957">
            <v>890</v>
          </cell>
          <cell r="C957" t="str">
            <v>ранее существовавшая до 01.01.2019</v>
          </cell>
          <cell r="D957">
            <v>44900</v>
          </cell>
          <cell r="E957" t="str">
            <v>Гагарина 114</v>
          </cell>
          <cell r="F957" t="str">
            <v>в рамках проведения инвентаризации 2022 года
не установлен</v>
          </cell>
          <cell r="G957" t="str">
            <v>60.988451</v>
          </cell>
          <cell r="H957" t="str">
            <v>69.027481</v>
          </cell>
          <cell r="I957" t="str">
            <v>в рамках инвентаризации 2022 года
не определена</v>
          </cell>
          <cell r="J957" t="str">
            <v>ограниченный</v>
          </cell>
          <cell r="K957" t="str">
            <v>бетонная плита</v>
          </cell>
          <cell r="L957">
            <v>2</v>
          </cell>
          <cell r="M957" t="str">
            <v>отсутствует</v>
          </cell>
          <cell r="N957" t="str">
            <v>отсутствует</v>
          </cell>
          <cell r="O957">
            <v>1</v>
          </cell>
          <cell r="P957">
            <v>0.66</v>
          </cell>
          <cell r="Q957" t="str">
            <v>пластик</v>
          </cell>
          <cell r="U957" t="str">
            <v>-</v>
          </cell>
          <cell r="V957" t="str">
            <v>-</v>
          </cell>
          <cell r="W957" t="str">
            <v>-</v>
          </cell>
          <cell r="AA957" t="str">
            <v>-</v>
          </cell>
          <cell r="AB957" t="str">
            <v>-</v>
          </cell>
          <cell r="AC957" t="str">
            <v>-</v>
          </cell>
          <cell r="AD957" t="str">
            <v>-</v>
          </cell>
          <cell r="AH957" t="str">
            <v>ЮЛ - П АО "Магнит"</v>
          </cell>
          <cell r="AL957" t="str">
            <v xml:space="preserve"> ПАО "Магнит"</v>
          </cell>
        </row>
        <row r="958">
          <cell r="B958">
            <v>891</v>
          </cell>
          <cell r="C958" t="str">
            <v>ранее существовавшая до 01.01.2019</v>
          </cell>
          <cell r="D958">
            <v>44900</v>
          </cell>
          <cell r="E958" t="str">
            <v xml:space="preserve"> Свободы 11</v>
          </cell>
          <cell r="F958" t="str">
            <v>в рамках проведения инвентаризации 2022 года
не установлен</v>
          </cell>
          <cell r="G958" t="str">
            <v xml:space="preserve">60.969857 </v>
          </cell>
          <cell r="H958" t="str">
            <v>69.057422</v>
          </cell>
          <cell r="I958" t="str">
            <v>в рамках инвентаризации 2022 года
не определена</v>
          </cell>
          <cell r="J958" t="str">
            <v>ограниченный</v>
          </cell>
          <cell r="K958" t="str">
            <v>бетонная плита</v>
          </cell>
          <cell r="L958">
            <v>8</v>
          </cell>
          <cell r="M958" t="str">
            <v>отсутствует</v>
          </cell>
          <cell r="N958" t="str">
            <v>отсутствует</v>
          </cell>
          <cell r="O958">
            <v>2</v>
          </cell>
          <cell r="P958">
            <v>1.1000000000000001</v>
          </cell>
          <cell r="Q958" t="str">
            <v>пластик</v>
          </cell>
          <cell r="U958" t="str">
            <v>-</v>
          </cell>
          <cell r="V958" t="str">
            <v>-</v>
          </cell>
          <cell r="W958" t="str">
            <v>-</v>
          </cell>
          <cell r="AA958" t="str">
            <v>-</v>
          </cell>
          <cell r="AB958" t="str">
            <v>-</v>
          </cell>
          <cell r="AC958" t="str">
            <v>-</v>
          </cell>
          <cell r="AD958" t="str">
            <v>-</v>
          </cell>
          <cell r="AH958" t="str">
            <v>ЮЛ - ПАО "Магнит"</v>
          </cell>
          <cell r="AL958" t="str">
            <v>ПАО "Магнит"</v>
          </cell>
        </row>
        <row r="959">
          <cell r="B959">
            <v>892</v>
          </cell>
          <cell r="C959" t="str">
            <v>ранее существовавшая до 01.01.2019</v>
          </cell>
          <cell r="D959">
            <v>44900</v>
          </cell>
          <cell r="E959" t="str">
            <v>Индустриальная 23</v>
          </cell>
          <cell r="F959" t="str">
            <v>в рамках проведения инвентаризации 2022 года
не установлен</v>
          </cell>
          <cell r="G959" t="str">
            <v xml:space="preserve">60.994944 </v>
          </cell>
          <cell r="H959" t="str">
            <v>69.149355</v>
          </cell>
          <cell r="I959" t="str">
            <v>в рамках инвентаризации 2022 года
не определена</v>
          </cell>
          <cell r="J959" t="str">
            <v>ограниченный</v>
          </cell>
          <cell r="K959" t="str">
            <v>бетонная плита</v>
          </cell>
          <cell r="L959">
            <v>6</v>
          </cell>
          <cell r="M959" t="str">
            <v>отсутствует</v>
          </cell>
          <cell r="N959" t="str">
            <v>отсутствует</v>
          </cell>
          <cell r="O959">
            <v>2</v>
          </cell>
          <cell r="P959">
            <v>1.1000000000000001</v>
          </cell>
          <cell r="Q959" t="str">
            <v>пластик</v>
          </cell>
          <cell r="U959" t="str">
            <v>-</v>
          </cell>
          <cell r="V959" t="str">
            <v>-</v>
          </cell>
          <cell r="W959" t="str">
            <v>-</v>
          </cell>
          <cell r="AA959" t="str">
            <v>-</v>
          </cell>
          <cell r="AB959" t="str">
            <v>-</v>
          </cell>
          <cell r="AC959" t="str">
            <v>-</v>
          </cell>
          <cell r="AD959" t="str">
            <v>-</v>
          </cell>
          <cell r="AH959" t="str">
            <v>ЮЛ - АО СК ВНСС (СПК)</v>
          </cell>
          <cell r="AL959" t="str">
            <v>АО СК ВНСС (СПК)</v>
          </cell>
        </row>
        <row r="960">
          <cell r="B960">
            <v>893</v>
          </cell>
          <cell r="C960"/>
          <cell r="D960">
            <v>44900</v>
          </cell>
          <cell r="E960"/>
          <cell r="F960" t="str">
            <v>в рамках проведения инвентаризации 2022 года
не установлен</v>
          </cell>
          <cell r="G960"/>
          <cell r="H960"/>
          <cell r="I960" t="str">
            <v>в рамках инвентаризации 2022 года
не определена</v>
          </cell>
          <cell r="J960"/>
          <cell r="K960"/>
          <cell r="L960"/>
          <cell r="M960"/>
          <cell r="N960"/>
          <cell r="O960"/>
          <cell r="P960"/>
          <cell r="Q960"/>
          <cell r="U960"/>
          <cell r="V960"/>
          <cell r="W960"/>
          <cell r="AA960"/>
          <cell r="AB960"/>
          <cell r="AC960"/>
          <cell r="AD960"/>
          <cell r="AH960"/>
          <cell r="AL960"/>
        </row>
        <row r="961">
          <cell r="B961">
            <v>894</v>
          </cell>
          <cell r="C961" t="str">
            <v>ранее существовавшая до 01.01.2019</v>
          </cell>
          <cell r="D961">
            <v>44900</v>
          </cell>
          <cell r="E961" t="str">
            <v>12-13 км а/д "Югра"</v>
          </cell>
          <cell r="F961" t="str">
            <v>в рамках проведения инвентаризации 2022 года
не установлен</v>
          </cell>
          <cell r="G961" t="str">
            <v xml:space="preserve">60.993606 </v>
          </cell>
          <cell r="H961" t="str">
            <v>68.932905</v>
          </cell>
          <cell r="I961" t="str">
            <v>в рамках инвентаризации 2022 года
не определена</v>
          </cell>
          <cell r="J961" t="str">
            <v>ограниченный</v>
          </cell>
          <cell r="K961" t="str">
            <v>асфальт</v>
          </cell>
          <cell r="L961">
            <v>6</v>
          </cell>
          <cell r="M961" t="str">
            <v>отсутствует</v>
          </cell>
          <cell r="N961" t="str">
            <v>отсутствует</v>
          </cell>
          <cell r="O961">
            <v>1</v>
          </cell>
          <cell r="P961">
            <v>1.1000000000000001</v>
          </cell>
          <cell r="Q961" t="str">
            <v>пластик</v>
          </cell>
          <cell r="U961" t="str">
            <v>-</v>
          </cell>
          <cell r="V961" t="str">
            <v>-</v>
          </cell>
          <cell r="W961" t="str">
            <v>-</v>
          </cell>
          <cell r="AA961" t="str">
            <v>-</v>
          </cell>
          <cell r="AB961" t="str">
            <v>-</v>
          </cell>
          <cell r="AC961" t="str">
            <v>-</v>
          </cell>
          <cell r="AD961" t="str">
            <v>-</v>
          </cell>
          <cell r="AH961" t="str">
            <v>ЮЛ - ООО "Вертикаль"</v>
          </cell>
          <cell r="AL961" t="str">
            <v>ООО "Вертикаль"</v>
          </cell>
        </row>
        <row r="962">
          <cell r="B962">
            <v>895</v>
          </cell>
          <cell r="C962" t="str">
            <v>ранее существовавшая до 01.01.2019</v>
          </cell>
          <cell r="D962">
            <v>44900</v>
          </cell>
          <cell r="E962" t="str">
            <v>Объездная 9</v>
          </cell>
          <cell r="F962" t="str">
            <v>в рамках проведения инвентаризации 2022 года
не установлен</v>
          </cell>
          <cell r="G962" t="str">
            <v xml:space="preserve">61.002791 </v>
          </cell>
          <cell r="H962" t="str">
            <v>68.988817</v>
          </cell>
          <cell r="I962" t="str">
            <v>в рамках инвентаризации 2022 года
не определена</v>
          </cell>
          <cell r="J962" t="str">
            <v>ограниченный</v>
          </cell>
          <cell r="K962" t="str">
            <v>бетонная плита</v>
          </cell>
          <cell r="L962">
            <v>16</v>
          </cell>
          <cell r="M962" t="str">
            <v>отсутствует</v>
          </cell>
          <cell r="N962" t="str">
            <v>отсутствует</v>
          </cell>
          <cell r="O962">
            <v>6</v>
          </cell>
          <cell r="P962">
            <v>1.1000000000000001</v>
          </cell>
          <cell r="Q962" t="str">
            <v>пластик</v>
          </cell>
          <cell r="U962" t="str">
            <v>-</v>
          </cell>
          <cell r="V962" t="str">
            <v>-</v>
          </cell>
          <cell r="W962" t="str">
            <v>-</v>
          </cell>
          <cell r="AA962" t="str">
            <v>-</v>
          </cell>
          <cell r="AB962" t="str">
            <v>-</v>
          </cell>
          <cell r="AC962" t="str">
            <v>-</v>
          </cell>
          <cell r="AD962" t="str">
            <v>-</v>
          </cell>
          <cell r="AH962" t="str">
            <v>ЮЛ - ООО "Лента" "Бургер Кинг"</v>
          </cell>
          <cell r="AL962" t="str">
            <v>ООО "Лента" "Бургер Кинг"</v>
          </cell>
        </row>
        <row r="963">
          <cell r="B963">
            <v>896</v>
          </cell>
          <cell r="C963"/>
          <cell r="D963">
            <v>44900</v>
          </cell>
          <cell r="E963"/>
          <cell r="F963" t="str">
            <v>в рамках проведения инвентаризации 2022 года
не установлен</v>
          </cell>
          <cell r="G963"/>
          <cell r="H963"/>
          <cell r="I963" t="str">
            <v>в рамках инвентаризации 2022 года
не определена</v>
          </cell>
          <cell r="J963"/>
          <cell r="K963"/>
          <cell r="L963"/>
          <cell r="M963"/>
          <cell r="N963"/>
          <cell r="O963"/>
          <cell r="P963"/>
          <cell r="Q963"/>
          <cell r="U963"/>
          <cell r="V963"/>
          <cell r="W963"/>
          <cell r="AA963"/>
          <cell r="AB963"/>
          <cell r="AC963"/>
          <cell r="AD963"/>
          <cell r="AH963"/>
          <cell r="AL963"/>
        </row>
        <row r="964">
          <cell r="B964">
            <v>897</v>
          </cell>
          <cell r="C964"/>
          <cell r="D964">
            <v>44900</v>
          </cell>
          <cell r="E964"/>
          <cell r="F964" t="str">
            <v>в рамках проведения инвентаризации 2022 года
не установлен</v>
          </cell>
          <cell r="G964"/>
          <cell r="H964"/>
          <cell r="I964" t="str">
            <v>в рамках инвентаризации 2022 года
не определена</v>
          </cell>
          <cell r="J964"/>
          <cell r="K964"/>
          <cell r="L964"/>
          <cell r="M964"/>
          <cell r="N964"/>
          <cell r="O964"/>
          <cell r="P964"/>
          <cell r="Q964"/>
          <cell r="U964"/>
          <cell r="V964"/>
          <cell r="W964"/>
          <cell r="AA964"/>
          <cell r="AB964"/>
          <cell r="AC964"/>
          <cell r="AD964"/>
          <cell r="AH964"/>
          <cell r="AL964"/>
        </row>
        <row r="965">
          <cell r="B965">
            <v>898</v>
          </cell>
          <cell r="C965" t="str">
            <v>ранее существовавшая до 01.01.2019</v>
          </cell>
          <cell r="D965">
            <v>44900</v>
          </cell>
          <cell r="E965" t="str">
            <v>Барабинская 6</v>
          </cell>
          <cell r="F965" t="str">
            <v>в рамках проведения инвентаризации 2022 года
не установлен</v>
          </cell>
          <cell r="G965" t="str">
            <v>60.972905</v>
          </cell>
          <cell r="H965" t="str">
            <v>69.031245</v>
          </cell>
          <cell r="I965" t="str">
            <v>в рамках инвентаризации 2022 года
не определена</v>
          </cell>
          <cell r="J965" t="str">
            <v>ограниченный</v>
          </cell>
          <cell r="K965" t="str">
            <v>грунт</v>
          </cell>
          <cell r="L965">
            <v>4</v>
          </cell>
          <cell r="M965" t="str">
            <v>отсутствует</v>
          </cell>
          <cell r="N965" t="str">
            <v>отсутствует</v>
          </cell>
          <cell r="O965">
            <v>1</v>
          </cell>
          <cell r="P965">
            <v>0.24</v>
          </cell>
          <cell r="Q965" t="str">
            <v>пластик</v>
          </cell>
          <cell r="U965" t="str">
            <v>-</v>
          </cell>
          <cell r="V965" t="str">
            <v>-</v>
          </cell>
          <cell r="W965" t="str">
            <v>-</v>
          </cell>
          <cell r="AA965" t="str">
            <v>-</v>
          </cell>
          <cell r="AB965" t="str">
            <v>-</v>
          </cell>
          <cell r="AC965" t="str">
            <v>-</v>
          </cell>
          <cell r="AD965" t="str">
            <v>-</v>
          </cell>
          <cell r="AH965" t="str">
            <v>ФЛ - Полуянова Т.В.</v>
          </cell>
          <cell r="AL965" t="str">
            <v>ИЖС ул.  Барабинская 6</v>
          </cell>
        </row>
        <row r="966">
          <cell r="B966">
            <v>899</v>
          </cell>
          <cell r="C966" t="str">
            <v>ранее существовавшая до 01.01.2019</v>
          </cell>
          <cell r="D966">
            <v>44900</v>
          </cell>
          <cell r="E966" t="str">
            <v>Березовская 45</v>
          </cell>
          <cell r="F966" t="str">
            <v>в рамках проведения инвентаризации 2022 года
не установлен</v>
          </cell>
          <cell r="G966" t="str">
            <v>60.980932</v>
          </cell>
          <cell r="H966" t="str">
            <v>69.057466</v>
          </cell>
          <cell r="I966" t="str">
            <v>в рамках инвентаризации 2022 года
не определена</v>
          </cell>
          <cell r="J966" t="str">
            <v>ограниченный</v>
          </cell>
          <cell r="K966" t="str">
            <v>грунт</v>
          </cell>
          <cell r="L966">
            <v>4</v>
          </cell>
          <cell r="M966" t="str">
            <v>отсутствует</v>
          </cell>
          <cell r="N966" t="str">
            <v>отсутствует</v>
          </cell>
          <cell r="O966">
            <v>1</v>
          </cell>
          <cell r="P966">
            <v>0.24</v>
          </cell>
          <cell r="Q966" t="str">
            <v>пластик</v>
          </cell>
          <cell r="U966" t="str">
            <v>-</v>
          </cell>
          <cell r="V966" t="str">
            <v>-</v>
          </cell>
          <cell r="W966" t="str">
            <v>-</v>
          </cell>
          <cell r="AA966" t="str">
            <v>-</v>
          </cell>
          <cell r="AB966" t="str">
            <v>-</v>
          </cell>
          <cell r="AC966" t="str">
            <v>-</v>
          </cell>
          <cell r="AD966" t="str">
            <v>-</v>
          </cell>
          <cell r="AH966" t="str">
            <v>ФЛ - Краснопеев В.В.</v>
          </cell>
          <cell r="AL966" t="str">
            <v xml:space="preserve"> ИЖС ул. Березовская 45</v>
          </cell>
        </row>
        <row r="967">
          <cell r="B967">
            <v>900</v>
          </cell>
          <cell r="C967" t="str">
            <v>ранее существовавшая до 01.01.2019</v>
          </cell>
          <cell r="D967">
            <v>44900</v>
          </cell>
          <cell r="E967" t="str">
            <v>Гагарина 154</v>
          </cell>
          <cell r="F967" t="str">
            <v>в рамках проведения инвентаризации 2022 года
не установлен</v>
          </cell>
          <cell r="G967" t="str">
            <v xml:space="preserve">60.984733 </v>
          </cell>
          <cell r="H967" t="str">
            <v>69.039428</v>
          </cell>
          <cell r="I967" t="str">
            <v>в рамках инвентаризации 2022 года
не определена</v>
          </cell>
          <cell r="J967" t="str">
            <v>ограниченный</v>
          </cell>
          <cell r="K967" t="str">
            <v>грунт</v>
          </cell>
          <cell r="L967">
            <v>4</v>
          </cell>
          <cell r="M967" t="str">
            <v>отсутствует</v>
          </cell>
          <cell r="N967" t="str">
            <v>отсутствует</v>
          </cell>
          <cell r="O967">
            <v>1</v>
          </cell>
          <cell r="P967">
            <v>0.24</v>
          </cell>
          <cell r="Q967" t="str">
            <v>пластик</v>
          </cell>
          <cell r="U967" t="str">
            <v>-</v>
          </cell>
          <cell r="V967" t="str">
            <v>-</v>
          </cell>
          <cell r="W967" t="str">
            <v>-</v>
          </cell>
          <cell r="AA967" t="str">
            <v>-</v>
          </cell>
          <cell r="AB967" t="str">
            <v>-</v>
          </cell>
          <cell r="AC967" t="str">
            <v>-</v>
          </cell>
          <cell r="AD967" t="str">
            <v>-</v>
          </cell>
          <cell r="AH967" t="str">
            <v>ФЛ - Епифанова Н.Б.</v>
          </cell>
          <cell r="AL967" t="str">
            <v xml:space="preserve"> ИЖС ул. Гагарина 154</v>
          </cell>
        </row>
        <row r="968">
          <cell r="B968">
            <v>901</v>
          </cell>
          <cell r="C968"/>
          <cell r="D968">
            <v>44900</v>
          </cell>
          <cell r="E968"/>
          <cell r="F968" t="str">
            <v>в рамках проведения инвентаризации 2022 года
не установлен</v>
          </cell>
          <cell r="G968"/>
          <cell r="H968"/>
          <cell r="I968" t="str">
            <v>в рамках инвентаризации 2022 года
не определена</v>
          </cell>
          <cell r="J968"/>
          <cell r="K968"/>
          <cell r="L968"/>
          <cell r="M968"/>
          <cell r="N968"/>
          <cell r="O968"/>
          <cell r="P968"/>
          <cell r="Q968"/>
          <cell r="U968"/>
          <cell r="V968"/>
          <cell r="W968"/>
          <cell r="AA968"/>
          <cell r="AB968"/>
          <cell r="AC968"/>
          <cell r="AD968"/>
          <cell r="AH968"/>
          <cell r="AL968"/>
        </row>
        <row r="969">
          <cell r="B969">
            <v>902</v>
          </cell>
          <cell r="C969" t="str">
            <v>ранее существовавшая до 01.01.2019</v>
          </cell>
          <cell r="D969">
            <v>44900</v>
          </cell>
          <cell r="E969" t="str">
            <v>Кирова 104</v>
          </cell>
          <cell r="F969" t="str">
            <v>в рамках проведения инвентаризации 2022 года
не установлен</v>
          </cell>
          <cell r="G969" t="str">
            <v>60.974306</v>
          </cell>
          <cell r="H969" t="str">
            <v>69.032592</v>
          </cell>
          <cell r="I969" t="str">
            <v>в рамках инвентаризации 2022 года
не определена</v>
          </cell>
          <cell r="J969" t="str">
            <v>ограниченный</v>
          </cell>
          <cell r="K969" t="str">
            <v>грунт</v>
          </cell>
          <cell r="L969">
            <v>4</v>
          </cell>
          <cell r="M969" t="str">
            <v>отсутствует</v>
          </cell>
          <cell r="N969" t="str">
            <v>отсутствует</v>
          </cell>
          <cell r="O969">
            <v>1</v>
          </cell>
          <cell r="P969">
            <v>0.12</v>
          </cell>
          <cell r="Q969" t="str">
            <v>пластик</v>
          </cell>
          <cell r="U969" t="str">
            <v>-</v>
          </cell>
          <cell r="V969" t="str">
            <v>-</v>
          </cell>
          <cell r="W969" t="str">
            <v>-</v>
          </cell>
          <cell r="AA969" t="str">
            <v>-</v>
          </cell>
          <cell r="AB969" t="str">
            <v>-</v>
          </cell>
          <cell r="AC969" t="str">
            <v>-</v>
          </cell>
          <cell r="AD969" t="str">
            <v>-</v>
          </cell>
          <cell r="AH969" t="str">
            <v>ФЛ - Тарханова С.Т.</v>
          </cell>
          <cell r="AL969" t="str">
            <v>ИЖС ул. Кирова 104</v>
          </cell>
        </row>
        <row r="970">
          <cell r="B970">
            <v>903</v>
          </cell>
          <cell r="C970" t="str">
            <v>ранее существовавшая до 01.01.2019</v>
          </cell>
          <cell r="D970">
            <v>44900</v>
          </cell>
          <cell r="E970" t="str">
            <v>Ледовая 39</v>
          </cell>
          <cell r="F970" t="str">
            <v>в рамках проведения инвентаризации 2022 года
не установлен</v>
          </cell>
          <cell r="G970" t="str">
            <v>60.971542</v>
          </cell>
          <cell r="H970" t="str">
            <v>69.034353</v>
          </cell>
          <cell r="I970" t="str">
            <v>в рамках инвентаризации 2022 года
не определена</v>
          </cell>
          <cell r="J970" t="str">
            <v>ограниченный</v>
          </cell>
          <cell r="K970" t="str">
            <v>грунт</v>
          </cell>
          <cell r="L970">
            <v>4</v>
          </cell>
          <cell r="M970" t="str">
            <v>отсутствует</v>
          </cell>
          <cell r="N970" t="str">
            <v>отсутствует</v>
          </cell>
          <cell r="O970">
            <v>1</v>
          </cell>
          <cell r="P970">
            <v>0.12</v>
          </cell>
          <cell r="Q970" t="str">
            <v>пластик</v>
          </cell>
          <cell r="U970" t="str">
            <v>-</v>
          </cell>
          <cell r="V970" t="str">
            <v>-</v>
          </cell>
          <cell r="W970" t="str">
            <v>-</v>
          </cell>
          <cell r="AA970" t="str">
            <v>-</v>
          </cell>
          <cell r="AB970" t="str">
            <v>-</v>
          </cell>
          <cell r="AC970" t="str">
            <v>-</v>
          </cell>
          <cell r="AD970" t="str">
            <v>-</v>
          </cell>
          <cell r="AH970" t="str">
            <v>ФЛ - Минина О.Б.</v>
          </cell>
          <cell r="AL970" t="str">
            <v>ИЖС ул. Ледовая 39</v>
          </cell>
        </row>
        <row r="971">
          <cell r="B971">
            <v>904</v>
          </cell>
          <cell r="C971"/>
          <cell r="D971">
            <v>44900</v>
          </cell>
          <cell r="E971"/>
          <cell r="F971" t="str">
            <v>в рамках проведения инвентаризации 2022 года
не установлен</v>
          </cell>
          <cell r="G971"/>
          <cell r="H971"/>
          <cell r="I971" t="str">
            <v>в рамках инвентаризации 2022 года
не определена</v>
          </cell>
          <cell r="J971"/>
          <cell r="K971"/>
          <cell r="L971"/>
          <cell r="M971"/>
          <cell r="N971"/>
          <cell r="O971"/>
          <cell r="P971"/>
          <cell r="Q971"/>
          <cell r="U971"/>
          <cell r="V971"/>
          <cell r="W971"/>
          <cell r="AA971"/>
          <cell r="AB971"/>
          <cell r="AC971"/>
          <cell r="AD971"/>
          <cell r="AH971"/>
          <cell r="AL971"/>
        </row>
        <row r="972">
          <cell r="B972">
            <v>905</v>
          </cell>
          <cell r="C972" t="str">
            <v>ранее существовавшая до 01.01.2019</v>
          </cell>
          <cell r="D972">
            <v>44900</v>
          </cell>
          <cell r="E972" t="str">
            <v>Октябрьская 26А</v>
          </cell>
          <cell r="F972" t="str">
            <v>в рамках проведения инвентаризации 2022 года
не установлен</v>
          </cell>
          <cell r="G972" t="str">
            <v>61.015138</v>
          </cell>
          <cell r="H972" t="str">
            <v>69.025156</v>
          </cell>
          <cell r="I972" t="str">
            <v>в рамках инвентаризации 2022 года
не определена</v>
          </cell>
          <cell r="J972" t="str">
            <v>ограниченный</v>
          </cell>
          <cell r="K972" t="str">
            <v>грунт</v>
          </cell>
          <cell r="L972">
            <v>8</v>
          </cell>
          <cell r="M972" t="str">
            <v>отсутствует</v>
          </cell>
          <cell r="N972" t="str">
            <v>отсутствует</v>
          </cell>
          <cell r="O972">
            <v>1</v>
          </cell>
          <cell r="P972">
            <v>0.12</v>
          </cell>
          <cell r="Q972" t="str">
            <v>пластик</v>
          </cell>
          <cell r="U972" t="str">
            <v>-</v>
          </cell>
          <cell r="V972" t="str">
            <v>-</v>
          </cell>
          <cell r="W972" t="str">
            <v>-</v>
          </cell>
          <cell r="AA972" t="str">
            <v>-</v>
          </cell>
          <cell r="AB972" t="str">
            <v>-</v>
          </cell>
          <cell r="AC972" t="str">
            <v>-</v>
          </cell>
          <cell r="AD972" t="str">
            <v>-</v>
          </cell>
          <cell r="AH972" t="str">
            <v>ФЛ - Попова И.В.</v>
          </cell>
          <cell r="AL972" t="str">
            <v>ИЖС ул. Октябрьская 26А</v>
          </cell>
        </row>
        <row r="973">
          <cell r="B973">
            <v>906</v>
          </cell>
          <cell r="C973" t="str">
            <v>ранее существовавшая до 01.01.2019</v>
          </cell>
          <cell r="D973">
            <v>44900</v>
          </cell>
          <cell r="E973" t="str">
            <v>Парковая 19</v>
          </cell>
          <cell r="F973" t="str">
            <v>в рамках проведения инвентаризации 2022 года
не установлен</v>
          </cell>
          <cell r="G973" t="str">
            <v>61.000632</v>
          </cell>
          <cell r="H973" t="str">
            <v>69.049606</v>
          </cell>
          <cell r="I973" t="str">
            <v>в рамках инвентаризации 2022 года
не определена</v>
          </cell>
          <cell r="J973" t="str">
            <v>ограниченный</v>
          </cell>
          <cell r="K973" t="str">
            <v>грунт</v>
          </cell>
          <cell r="L973">
            <v>8</v>
          </cell>
          <cell r="M973" t="str">
            <v>отсутствует</v>
          </cell>
          <cell r="N973" t="str">
            <v>отсутствует</v>
          </cell>
          <cell r="O973">
            <v>1</v>
          </cell>
          <cell r="P973">
            <v>0.24</v>
          </cell>
          <cell r="Q973" t="str">
            <v>пластик</v>
          </cell>
          <cell r="U973" t="str">
            <v>-</v>
          </cell>
          <cell r="V973" t="str">
            <v>-</v>
          </cell>
          <cell r="W973" t="str">
            <v>-</v>
          </cell>
          <cell r="AA973" t="str">
            <v>-</v>
          </cell>
          <cell r="AB973" t="str">
            <v>-</v>
          </cell>
          <cell r="AC973" t="str">
            <v>-</v>
          </cell>
          <cell r="AD973" t="str">
            <v>-</v>
          </cell>
          <cell r="AH973" t="str">
            <v>ФЛ - Шульженко Н.Е.</v>
          </cell>
          <cell r="AL973" t="str">
            <v>ИЖС ул. Парковая 19</v>
          </cell>
        </row>
        <row r="974">
          <cell r="B974">
            <v>907</v>
          </cell>
          <cell r="C974" t="str">
            <v>ранее существовавшая до 01.01.2019</v>
          </cell>
          <cell r="D974">
            <v>44900</v>
          </cell>
          <cell r="E974" t="str">
            <v>Родниковая 10</v>
          </cell>
          <cell r="F974" t="str">
            <v>в рамках проведения инвентаризации 2022 года
не установлен</v>
          </cell>
          <cell r="G974" t="str">
            <v>61.024971</v>
          </cell>
          <cell r="H974" t="str">
            <v>69.147064</v>
          </cell>
          <cell r="I974" t="str">
            <v>в рамках инвентаризации 2022 года
не определена</v>
          </cell>
          <cell r="J974" t="str">
            <v>ограниченный</v>
          </cell>
          <cell r="K974" t="str">
            <v>грунт</v>
          </cell>
          <cell r="L974">
            <v>8</v>
          </cell>
          <cell r="M974" t="str">
            <v>отсутствует</v>
          </cell>
          <cell r="N974" t="str">
            <v>отсутствует</v>
          </cell>
          <cell r="O974">
            <v>1</v>
          </cell>
          <cell r="P974">
            <v>0.24</v>
          </cell>
          <cell r="Q974" t="str">
            <v>пластик</v>
          </cell>
          <cell r="U974" t="str">
            <v>-</v>
          </cell>
          <cell r="V974" t="str">
            <v>-</v>
          </cell>
          <cell r="W974" t="str">
            <v>-</v>
          </cell>
          <cell r="AA974" t="str">
            <v>-</v>
          </cell>
          <cell r="AB974" t="str">
            <v>-</v>
          </cell>
          <cell r="AC974" t="str">
            <v>-</v>
          </cell>
          <cell r="AD974" t="str">
            <v>-</v>
          </cell>
          <cell r="AH974" t="str">
            <v>ФЛ - Мусеева М.Ш.</v>
          </cell>
          <cell r="AL974" t="str">
            <v xml:space="preserve"> ИЖС ул. Родниковая 10</v>
          </cell>
        </row>
        <row r="975">
          <cell r="B975">
            <v>908</v>
          </cell>
          <cell r="C975" t="str">
            <v>ранее существовавшая до 01.01.2019</v>
          </cell>
          <cell r="D975">
            <v>44900</v>
          </cell>
          <cell r="E975" t="str">
            <v>СОК Урожай, 7 линия № 162</v>
          </cell>
          <cell r="F975" t="str">
            <v>в рамках проведения инвентаризации 2022 года
не установлен</v>
          </cell>
          <cell r="G975" t="str">
            <v>61.035154</v>
          </cell>
          <cell r="H975" t="str">
            <v>69.044506</v>
          </cell>
          <cell r="I975" t="str">
            <v>в рамках инвентаризации 2022 года
не определена</v>
          </cell>
          <cell r="J975" t="str">
            <v>ограниченный</v>
          </cell>
          <cell r="K975" t="str">
            <v>грунт</v>
          </cell>
          <cell r="L975">
            <v>8</v>
          </cell>
          <cell r="M975" t="str">
            <v>отсутствует</v>
          </cell>
          <cell r="N975" t="str">
            <v>отсутствует</v>
          </cell>
          <cell r="O975">
            <v>1</v>
          </cell>
          <cell r="P975">
            <v>0.24</v>
          </cell>
          <cell r="Q975" t="str">
            <v>пластик</v>
          </cell>
          <cell r="U975" t="str">
            <v>-</v>
          </cell>
          <cell r="V975" t="str">
            <v>-</v>
          </cell>
          <cell r="W975" t="str">
            <v>-</v>
          </cell>
          <cell r="AA975" t="str">
            <v>-</v>
          </cell>
          <cell r="AB975" t="str">
            <v>-</v>
          </cell>
          <cell r="AC975" t="str">
            <v>-</v>
          </cell>
          <cell r="AD975" t="str">
            <v>-</v>
          </cell>
          <cell r="AH975" t="str">
            <v>ФЛ - Морозова М.Н.</v>
          </cell>
          <cell r="AL975" t="str">
            <v>ИЖС СОК Урожай, 7 линия № 162</v>
          </cell>
        </row>
        <row r="976">
          <cell r="B976">
            <v>909</v>
          </cell>
          <cell r="C976" t="str">
            <v>ранее существовавшая до 01.01.2019</v>
          </cell>
          <cell r="D976">
            <v>44900</v>
          </cell>
          <cell r="E976" t="str">
            <v>Учительская 9</v>
          </cell>
          <cell r="F976" t="str">
            <v>в рамках проведения инвентаризации 2022 года
не установлен</v>
          </cell>
          <cell r="G976" t="str">
            <v>61.037478</v>
          </cell>
          <cell r="H976" t="str">
            <v>69.053810</v>
          </cell>
          <cell r="I976" t="str">
            <v>в рамках инвентаризации 2022 года
не определена</v>
          </cell>
          <cell r="J976" t="str">
            <v>ограниченный</v>
          </cell>
          <cell r="K976" t="str">
            <v>грунт</v>
          </cell>
          <cell r="L976">
            <v>8</v>
          </cell>
          <cell r="M976" t="str">
            <v>отсутствует</v>
          </cell>
          <cell r="N976" t="str">
            <v>отсутствует</v>
          </cell>
          <cell r="O976">
            <v>1</v>
          </cell>
          <cell r="P976">
            <v>0.12</v>
          </cell>
          <cell r="Q976" t="str">
            <v>пластик</v>
          </cell>
          <cell r="U976" t="str">
            <v>-</v>
          </cell>
          <cell r="V976" t="str">
            <v>-</v>
          </cell>
          <cell r="W976" t="str">
            <v>-</v>
          </cell>
          <cell r="AA976" t="str">
            <v>-</v>
          </cell>
          <cell r="AB976" t="str">
            <v>-</v>
          </cell>
          <cell r="AC976" t="str">
            <v>-</v>
          </cell>
          <cell r="AD976" t="str">
            <v>-</v>
          </cell>
          <cell r="AH976" t="str">
            <v>ФЛ - Бондарев Н.П.</v>
          </cell>
          <cell r="AL976" t="str">
            <v xml:space="preserve"> ИЖС ул. Учительская 9</v>
          </cell>
        </row>
        <row r="977">
          <cell r="B977">
            <v>910</v>
          </cell>
          <cell r="C977" t="str">
            <v>ранее существовавшая до 01.01.2019</v>
          </cell>
          <cell r="D977">
            <v>44900</v>
          </cell>
          <cell r="E977" t="str">
            <v>Учительская 15</v>
          </cell>
          <cell r="F977" t="str">
            <v>в рамках проведения инвентаризации 2022 года
не установлен</v>
          </cell>
          <cell r="G977" t="str">
            <v xml:space="preserve">61.037948 </v>
          </cell>
          <cell r="H977" t="str">
            <v>69.052382</v>
          </cell>
          <cell r="I977" t="str">
            <v>в рамках инвентаризации 2022 года
не определена</v>
          </cell>
          <cell r="J977" t="str">
            <v>ограниченный</v>
          </cell>
          <cell r="K977" t="str">
            <v>грунт</v>
          </cell>
          <cell r="L977">
            <v>8</v>
          </cell>
          <cell r="M977" t="str">
            <v>отсутствует</v>
          </cell>
          <cell r="N977" t="str">
            <v>отсутствует</v>
          </cell>
          <cell r="O977">
            <v>1</v>
          </cell>
          <cell r="P977">
            <v>0.12</v>
          </cell>
          <cell r="Q977" t="str">
            <v>пластик</v>
          </cell>
          <cell r="U977" t="str">
            <v>-</v>
          </cell>
          <cell r="V977" t="str">
            <v>-</v>
          </cell>
          <cell r="W977" t="str">
            <v>-</v>
          </cell>
          <cell r="AA977" t="str">
            <v>-</v>
          </cell>
          <cell r="AB977" t="str">
            <v>-</v>
          </cell>
          <cell r="AC977" t="str">
            <v>-</v>
          </cell>
          <cell r="AD977" t="str">
            <v>-</v>
          </cell>
          <cell r="AH977" t="str">
            <v>ФЛ - Гуменный П.Л.</v>
          </cell>
          <cell r="AL977" t="str">
            <v xml:space="preserve"> ИЖС ул. Учительская 15</v>
          </cell>
        </row>
        <row r="978">
          <cell r="B978">
            <v>911</v>
          </cell>
          <cell r="C978"/>
          <cell r="D978">
            <v>44900</v>
          </cell>
          <cell r="E978"/>
          <cell r="F978" t="str">
            <v>в рамках проведения инвентаризации 2022 года
не установлен</v>
          </cell>
          <cell r="G978"/>
          <cell r="H978"/>
          <cell r="I978" t="str">
            <v>в рамках инвентаризации 2022 года
не определена</v>
          </cell>
          <cell r="J978"/>
          <cell r="K978"/>
          <cell r="L978"/>
          <cell r="M978"/>
          <cell r="N978"/>
          <cell r="O978"/>
          <cell r="P978"/>
          <cell r="Q978"/>
          <cell r="U978"/>
          <cell r="V978"/>
          <cell r="W978"/>
          <cell r="AA978"/>
          <cell r="AB978"/>
          <cell r="AC978"/>
          <cell r="AD978"/>
          <cell r="AH978"/>
          <cell r="AL978"/>
        </row>
        <row r="979">
          <cell r="B979">
            <v>912</v>
          </cell>
          <cell r="C979"/>
          <cell r="D979">
            <v>44900</v>
          </cell>
          <cell r="E979"/>
          <cell r="F979" t="str">
            <v>в рамках проведения инвентаризации 2022 года
не установлен</v>
          </cell>
          <cell r="G979"/>
          <cell r="H979"/>
          <cell r="I979" t="str">
            <v>в рамках инвентаризации 2022 года
не определена</v>
          </cell>
          <cell r="J979"/>
          <cell r="K979"/>
          <cell r="L979"/>
          <cell r="M979"/>
          <cell r="N979"/>
          <cell r="O979"/>
          <cell r="P979"/>
          <cell r="Q979"/>
          <cell r="U979"/>
          <cell r="V979"/>
          <cell r="W979"/>
          <cell r="AA979"/>
          <cell r="AB979"/>
          <cell r="AC979"/>
          <cell r="AD979"/>
          <cell r="AH979"/>
          <cell r="AL979"/>
        </row>
        <row r="980">
          <cell r="B980">
            <v>913</v>
          </cell>
          <cell r="C980" t="str">
            <v>ранее существовавшая до 01.01.2019</v>
          </cell>
          <cell r="D980">
            <v>44900</v>
          </cell>
          <cell r="E980" t="str">
            <v>К. Шагута 10</v>
          </cell>
          <cell r="F980" t="str">
            <v>в рамках проведения инвентаризации 2022 года
не установлен</v>
          </cell>
          <cell r="G980" t="str">
            <v>61.036602</v>
          </cell>
          <cell r="H980" t="str">
            <v>69.052337</v>
          </cell>
          <cell r="I980" t="str">
            <v>в рамках инвентаризации 2022 года
не определена</v>
          </cell>
          <cell r="J980" t="str">
            <v>ограниченный</v>
          </cell>
          <cell r="K980" t="str">
            <v>грунт</v>
          </cell>
          <cell r="L980">
            <v>8</v>
          </cell>
          <cell r="M980" t="str">
            <v>отсутствует</v>
          </cell>
          <cell r="N980" t="str">
            <v>отсутствует</v>
          </cell>
          <cell r="O980">
            <v>1</v>
          </cell>
          <cell r="P980">
            <v>0.24</v>
          </cell>
          <cell r="Q980" t="str">
            <v>пластик</v>
          </cell>
          <cell r="U980" t="str">
            <v>-</v>
          </cell>
          <cell r="V980" t="str">
            <v>-</v>
          </cell>
          <cell r="W980" t="str">
            <v>-</v>
          </cell>
          <cell r="AA980" t="str">
            <v>-</v>
          </cell>
          <cell r="AB980" t="str">
            <v>-</v>
          </cell>
          <cell r="AC980" t="str">
            <v>-</v>
          </cell>
          <cell r="AD980" t="str">
            <v>-</v>
          </cell>
          <cell r="AH980" t="str">
            <v>ФЛ - Ряшин М.П.</v>
          </cell>
          <cell r="AL980" t="str">
            <v xml:space="preserve"> ИЖС ул. К. Шагута 10</v>
          </cell>
        </row>
        <row r="981">
          <cell r="B981">
            <v>914</v>
          </cell>
          <cell r="C981" t="str">
            <v>ранее существовавшая до 01.01.2019</v>
          </cell>
          <cell r="D981">
            <v>44900</v>
          </cell>
          <cell r="E981" t="str">
            <v>К. Шагута 12</v>
          </cell>
          <cell r="F981" t="str">
            <v>в рамках проведения инвентаризации 2022 года
не установлен</v>
          </cell>
          <cell r="G981" t="str">
            <v>61.036811</v>
          </cell>
          <cell r="H981" t="str">
            <v>69.051744</v>
          </cell>
          <cell r="I981" t="str">
            <v>в рамках инвентаризации 2022 года
не определена</v>
          </cell>
          <cell r="J981" t="str">
            <v>ограниченный</v>
          </cell>
          <cell r="K981" t="str">
            <v>грунт</v>
          </cell>
          <cell r="L981">
            <v>8</v>
          </cell>
          <cell r="M981" t="str">
            <v>отсутствует</v>
          </cell>
          <cell r="N981" t="str">
            <v>отсутствует</v>
          </cell>
          <cell r="O981">
            <v>1</v>
          </cell>
          <cell r="P981">
            <v>0.24</v>
          </cell>
          <cell r="Q981" t="str">
            <v>пластик</v>
          </cell>
          <cell r="U981" t="str">
            <v>-</v>
          </cell>
          <cell r="V981" t="str">
            <v>-</v>
          </cell>
          <cell r="W981" t="str">
            <v>-</v>
          </cell>
          <cell r="AA981" t="str">
            <v>-</v>
          </cell>
          <cell r="AB981" t="str">
            <v>-</v>
          </cell>
          <cell r="AC981" t="str">
            <v>-</v>
          </cell>
          <cell r="AD981" t="str">
            <v>-</v>
          </cell>
          <cell r="AH981" t="str">
            <v>ФЛ - Хабибулин Р.М.</v>
          </cell>
          <cell r="AL981" t="str">
            <v>ИЖС ул. К. Шагута 12</v>
          </cell>
        </row>
        <row r="982">
          <cell r="B982">
            <v>915</v>
          </cell>
          <cell r="C982" t="str">
            <v>ранее существовавшая до 01.01.2019</v>
          </cell>
          <cell r="D982">
            <v>44900</v>
          </cell>
          <cell r="E982" t="str">
            <v>Энгельса 31, кв.2</v>
          </cell>
          <cell r="F982" t="str">
            <v>в рамках проведения инвентаризации 2022 года
не установлен</v>
          </cell>
          <cell r="G982" t="str">
            <v>61.006124</v>
          </cell>
          <cell r="H982" t="str">
            <v>69.005472</v>
          </cell>
          <cell r="I982" t="str">
            <v>в рамках инвентаризации 2022 года
не определена</v>
          </cell>
          <cell r="J982" t="str">
            <v>ограниченный</v>
          </cell>
          <cell r="K982" t="str">
            <v>грунт</v>
          </cell>
          <cell r="L982">
            <v>8</v>
          </cell>
          <cell r="M982" t="str">
            <v>отсутствует</v>
          </cell>
          <cell r="N982" t="str">
            <v>отсутствует</v>
          </cell>
          <cell r="O982">
            <v>1</v>
          </cell>
          <cell r="P982">
            <v>0.24</v>
          </cell>
          <cell r="Q982" t="str">
            <v>пластик</v>
          </cell>
          <cell r="U982" t="str">
            <v>-</v>
          </cell>
          <cell r="V982" t="str">
            <v>-</v>
          </cell>
          <cell r="W982" t="str">
            <v>-</v>
          </cell>
          <cell r="AA982" t="str">
            <v>-</v>
          </cell>
          <cell r="AB982" t="str">
            <v>-</v>
          </cell>
          <cell r="AC982" t="str">
            <v>-</v>
          </cell>
          <cell r="AD982" t="str">
            <v>-</v>
          </cell>
          <cell r="AH982" t="str">
            <v>ФЛ - Аксенова Н.Г.</v>
          </cell>
          <cell r="AL982" t="str">
            <v xml:space="preserve"> ИЖС ул. Энгельса 31, кв.2</v>
          </cell>
        </row>
        <row r="983">
          <cell r="B983">
            <v>916</v>
          </cell>
          <cell r="C983"/>
          <cell r="D983">
            <v>44900</v>
          </cell>
          <cell r="E983"/>
          <cell r="F983" t="str">
            <v>в рамках проведения инвентаризации 2022 года
не установлен</v>
          </cell>
          <cell r="G983"/>
          <cell r="H983"/>
          <cell r="I983" t="str">
            <v>в рамках инвентаризации 2022 года
не определена</v>
          </cell>
          <cell r="J983"/>
          <cell r="K983"/>
          <cell r="L983"/>
          <cell r="M983"/>
          <cell r="N983"/>
          <cell r="O983"/>
          <cell r="P983"/>
          <cell r="Q983"/>
          <cell r="U983"/>
          <cell r="V983"/>
          <cell r="W983"/>
          <cell r="AA983"/>
          <cell r="AB983"/>
          <cell r="AC983"/>
          <cell r="AD983"/>
          <cell r="AH983"/>
          <cell r="AL983"/>
        </row>
        <row r="984">
          <cell r="B984">
            <v>917</v>
          </cell>
          <cell r="C984"/>
          <cell r="D984">
            <v>44900</v>
          </cell>
          <cell r="E984"/>
          <cell r="F984" t="str">
            <v>в рамках проведения инвентаризации 2022 года
не установлен</v>
          </cell>
          <cell r="G984"/>
          <cell r="H984"/>
          <cell r="I984" t="str">
            <v>в рамках инвентаризации 2022 года
не определена</v>
          </cell>
          <cell r="J984"/>
          <cell r="K984"/>
          <cell r="L984"/>
          <cell r="M984"/>
          <cell r="N984"/>
          <cell r="O984"/>
          <cell r="P984"/>
          <cell r="Q984"/>
          <cell r="U984"/>
          <cell r="V984"/>
          <cell r="W984"/>
          <cell r="AA984"/>
          <cell r="AB984"/>
          <cell r="AC984"/>
          <cell r="AD984"/>
          <cell r="AH984"/>
          <cell r="AL984"/>
        </row>
        <row r="985">
          <cell r="B985">
            <v>918</v>
          </cell>
          <cell r="C985"/>
          <cell r="D985">
            <v>44900</v>
          </cell>
          <cell r="E985"/>
          <cell r="F985" t="str">
            <v>в рамках проведения инвентаризации 2022 года
не установлен</v>
          </cell>
          <cell r="G985"/>
          <cell r="H985"/>
          <cell r="I985" t="str">
            <v>в рамках инвентаризации 2022 года
не определена</v>
          </cell>
          <cell r="J985"/>
          <cell r="K985"/>
          <cell r="L985"/>
          <cell r="M985"/>
          <cell r="N985"/>
          <cell r="O985"/>
          <cell r="P985"/>
          <cell r="Q985"/>
          <cell r="U985"/>
          <cell r="V985"/>
          <cell r="W985"/>
          <cell r="AA985"/>
          <cell r="AB985"/>
          <cell r="AC985"/>
          <cell r="AD985"/>
          <cell r="AH985"/>
          <cell r="AL985"/>
        </row>
        <row r="986">
          <cell r="B986">
            <v>919</v>
          </cell>
          <cell r="C986" t="str">
            <v>ранее существовавшая до 01.01.2019</v>
          </cell>
          <cell r="D986">
            <v>44900</v>
          </cell>
          <cell r="E986" t="str">
            <v>Дзержинского 10</v>
          </cell>
          <cell r="F986" t="str">
            <v>в рамках проведения инвентаризации 2022 года
не установлен</v>
          </cell>
          <cell r="G986" t="str">
            <v xml:space="preserve">61.005229 </v>
          </cell>
          <cell r="H986" t="str">
            <v>69.022028</v>
          </cell>
          <cell r="I986" t="str">
            <v>в рамках инвентаризации 2022 года
не определена</v>
          </cell>
          <cell r="J986" t="str">
            <v>ограниченный</v>
          </cell>
          <cell r="K986" t="str">
            <v>асфальт</v>
          </cell>
          <cell r="L986">
            <v>6</v>
          </cell>
          <cell r="M986" t="str">
            <v>отсутствует</v>
          </cell>
          <cell r="N986" t="str">
            <v>есть</v>
          </cell>
          <cell r="O986">
            <v>1</v>
          </cell>
          <cell r="P986">
            <v>1.1000000000000001</v>
          </cell>
          <cell r="Q986" t="str">
            <v>пластик</v>
          </cell>
          <cell r="U986" t="str">
            <v>-</v>
          </cell>
          <cell r="V986" t="str">
            <v>-</v>
          </cell>
          <cell r="W986" t="str">
            <v>-</v>
          </cell>
          <cell r="AA986" t="str">
            <v>-</v>
          </cell>
          <cell r="AB986" t="str">
            <v>-</v>
          </cell>
          <cell r="AC986" t="str">
            <v>-</v>
          </cell>
          <cell r="AD986" t="str">
            <v>-</v>
          </cell>
          <cell r="AH986" t="str">
            <v>ЮЛ - ФГБУ "ЦЖКУ"</v>
          </cell>
          <cell r="AL986" t="str">
            <v>ФГБУ "ЦЖКУ"</v>
          </cell>
        </row>
        <row r="987">
          <cell r="B987">
            <v>920</v>
          </cell>
          <cell r="C987" t="str">
            <v>ранее существовавшая до 01.01.2019</v>
          </cell>
          <cell r="D987">
            <v>44900</v>
          </cell>
          <cell r="E987" t="str">
            <v>Ленина 63</v>
          </cell>
          <cell r="F987" t="str">
            <v>в рамках проведения инвентаризации 2022 года
не установлен</v>
          </cell>
          <cell r="G987" t="str">
            <v>61.007332</v>
          </cell>
          <cell r="H987" t="str">
            <v>69.027759</v>
          </cell>
          <cell r="I987" t="str">
            <v>в рамках инвентаризации 2022 года
не определена</v>
          </cell>
          <cell r="J987" t="str">
            <v>ограниченный</v>
          </cell>
          <cell r="K987" t="str">
            <v>асфальт</v>
          </cell>
          <cell r="L987">
            <v>8</v>
          </cell>
          <cell r="M987" t="str">
            <v>отсутствует</v>
          </cell>
          <cell r="N987" t="str">
            <v>есть</v>
          </cell>
          <cell r="O987">
            <v>2</v>
          </cell>
          <cell r="P987">
            <v>1.1000000000000001</v>
          </cell>
          <cell r="Q987" t="str">
            <v>пластик</v>
          </cell>
          <cell r="U987" t="str">
            <v>-</v>
          </cell>
          <cell r="V987" t="str">
            <v>-</v>
          </cell>
          <cell r="W987" t="str">
            <v>-</v>
          </cell>
          <cell r="AA987" t="str">
            <v>-</v>
          </cell>
          <cell r="AB987" t="str">
            <v>-</v>
          </cell>
          <cell r="AC987" t="str">
            <v>-</v>
          </cell>
          <cell r="AD987" t="str">
            <v>-</v>
          </cell>
          <cell r="AH987" t="str">
            <v>ЮЛ - Управление судебного департамента в ХМАО-Югре</v>
          </cell>
          <cell r="AL987" t="str">
            <v>Управление судебного департамента в ХМАО-Югре</v>
          </cell>
        </row>
        <row r="988">
          <cell r="B988">
            <v>921</v>
          </cell>
          <cell r="C988" t="str">
            <v>ранее существовавшая до 01.01.2019</v>
          </cell>
          <cell r="D988">
            <v>44900</v>
          </cell>
          <cell r="E988" t="str">
            <v xml:space="preserve"> Комсомольская 59А</v>
          </cell>
          <cell r="F988" t="str">
            <v>в рамках проведения инвентаризации 2022 года
не установлен</v>
          </cell>
          <cell r="G988" t="str">
            <v xml:space="preserve">61.007432 </v>
          </cell>
          <cell r="H988" t="str">
            <v>69.021938</v>
          </cell>
          <cell r="I988" t="str">
            <v>в рамках инвентаризации 2022 года
не определена</v>
          </cell>
          <cell r="J988" t="str">
            <v>ограниченный</v>
          </cell>
          <cell r="K988" t="str">
            <v>бетонная плита</v>
          </cell>
          <cell r="L988">
            <v>6</v>
          </cell>
          <cell r="M988" t="str">
            <v>отсутствует</v>
          </cell>
          <cell r="N988" t="str">
            <v>есть</v>
          </cell>
          <cell r="O988">
            <v>1</v>
          </cell>
          <cell r="P988">
            <v>1.1000000000000001</v>
          </cell>
          <cell r="Q988" t="str">
            <v>пластик</v>
          </cell>
          <cell r="U988" t="str">
            <v>-</v>
          </cell>
          <cell r="V988" t="str">
            <v>-</v>
          </cell>
          <cell r="W988" t="str">
            <v>-</v>
          </cell>
          <cell r="AA988" t="str">
            <v>-</v>
          </cell>
          <cell r="AB988" t="str">
            <v>-</v>
          </cell>
          <cell r="AC988" t="str">
            <v>-</v>
          </cell>
          <cell r="AD988" t="str">
            <v>-</v>
          </cell>
          <cell r="AH988" t="str">
            <v>ЮЛ - Ханты-Мансийский НПФ</v>
          </cell>
          <cell r="AL988" t="str">
            <v xml:space="preserve"> Ханты-Мансийский НПФ</v>
          </cell>
        </row>
        <row r="989">
          <cell r="B989">
            <v>922</v>
          </cell>
          <cell r="C989" t="str">
            <v>ранее существовавшая до 01.01.2019</v>
          </cell>
          <cell r="D989">
            <v>44900</v>
          </cell>
          <cell r="E989" t="str">
            <v xml:space="preserve"> Свердлова 43</v>
          </cell>
          <cell r="F989" t="str">
            <v>в рамках проведения инвентаризации 2022 года
не установлен</v>
          </cell>
          <cell r="G989" t="str">
            <v>61.013746</v>
          </cell>
          <cell r="H989" t="str">
            <v>69.023573</v>
          </cell>
          <cell r="I989" t="str">
            <v>в рамках инвентаризации 2022 года
не определена</v>
          </cell>
          <cell r="J989" t="str">
            <v>ограниченный</v>
          </cell>
          <cell r="K989" t="str">
            <v>бетонная плита</v>
          </cell>
          <cell r="L989">
            <v>8</v>
          </cell>
          <cell r="M989" t="str">
            <v>отсутствует</v>
          </cell>
          <cell r="N989" t="str">
            <v>есть</v>
          </cell>
          <cell r="O989">
            <v>2</v>
          </cell>
          <cell r="P989">
            <v>1.1000000000000001</v>
          </cell>
          <cell r="Q989" t="str">
            <v>пластик</v>
          </cell>
          <cell r="U989" t="str">
            <v>-</v>
          </cell>
          <cell r="V989" t="str">
            <v>-</v>
          </cell>
          <cell r="W989" t="str">
            <v>-</v>
          </cell>
          <cell r="AA989" t="str">
            <v>-</v>
          </cell>
          <cell r="AB989" t="str">
            <v>-</v>
          </cell>
          <cell r="AC989" t="str">
            <v>-</v>
          </cell>
          <cell r="AD989" t="str">
            <v>-</v>
          </cell>
          <cell r="AH989" t="str">
            <v>ЮЛ - ООО ДСК "Сибпромстрой"</v>
          </cell>
          <cell r="AL989" t="str">
            <v>ООО ДСК "Сибпромстрой"</v>
          </cell>
        </row>
        <row r="990">
          <cell r="B990">
            <v>923</v>
          </cell>
          <cell r="C990" t="str">
            <v>ранее существовавшая до 01.01.2019</v>
          </cell>
          <cell r="D990">
            <v>44900</v>
          </cell>
          <cell r="E990" t="str">
            <v>Механизаторов 1</v>
          </cell>
          <cell r="F990" t="str">
            <v>в рамках проведения инвентаризации 2022 года
не установлен</v>
          </cell>
          <cell r="G990" t="str">
            <v>60.999607</v>
          </cell>
          <cell r="H990" t="str">
            <v>69.000208</v>
          </cell>
          <cell r="I990" t="str">
            <v>в рамках инвентаризации 2022 года
не определена</v>
          </cell>
          <cell r="J990" t="str">
            <v>открытый</v>
          </cell>
          <cell r="K990" t="str">
            <v>бетонная плита</v>
          </cell>
          <cell r="L990">
            <v>6</v>
          </cell>
          <cell r="M990" t="str">
            <v>отсутствует</v>
          </cell>
          <cell r="N990" t="str">
            <v>есть</v>
          </cell>
          <cell r="O990">
            <v>2</v>
          </cell>
          <cell r="P990">
            <v>1.1000000000000001</v>
          </cell>
          <cell r="Q990" t="str">
            <v>пластик</v>
          </cell>
          <cell r="U990" t="str">
            <v>-</v>
          </cell>
          <cell r="V990" t="str">
            <v>-</v>
          </cell>
          <cell r="W990" t="str">
            <v>-</v>
          </cell>
          <cell r="AA990" t="str">
            <v>-</v>
          </cell>
          <cell r="AB990" t="str">
            <v>-</v>
          </cell>
          <cell r="AC990" t="str">
            <v>-</v>
          </cell>
          <cell r="AD990" t="str">
            <v>-</v>
          </cell>
          <cell r="AH990" t="str">
            <v>СП МКД</v>
          </cell>
          <cell r="AL990" t="str">
            <v>МКД ул. Механизаторов, д. 1</v>
          </cell>
        </row>
        <row r="991">
          <cell r="B991">
            <v>924</v>
          </cell>
          <cell r="C991" t="str">
            <v>ранее существовавшая до 01.01.2019</v>
          </cell>
          <cell r="D991">
            <v>44900</v>
          </cell>
          <cell r="E991" t="str">
            <v>Чехова 1А</v>
          </cell>
          <cell r="F991" t="str">
            <v>в рамках проведения инвентаризации 2022 года
не установлен</v>
          </cell>
          <cell r="G991" t="str">
            <v>61.000728</v>
          </cell>
          <cell r="H991" t="str">
            <v>69.023223</v>
          </cell>
          <cell r="I991" t="str">
            <v>в рамках инвентаризации 2022 года
не определена</v>
          </cell>
          <cell r="J991" t="str">
            <v>ограниченный</v>
          </cell>
          <cell r="K991" t="str">
            <v>бетонная плита</v>
          </cell>
          <cell r="L991">
            <v>6</v>
          </cell>
          <cell r="M991" t="str">
            <v>отсутствует</v>
          </cell>
          <cell r="N991" t="str">
            <v>отсутствует</v>
          </cell>
          <cell r="O991">
            <v>2</v>
          </cell>
          <cell r="P991">
            <v>0.75</v>
          </cell>
          <cell r="Q991" t="str">
            <v>металл</v>
          </cell>
          <cell r="U991" t="str">
            <v>-</v>
          </cell>
          <cell r="V991" t="str">
            <v>-</v>
          </cell>
          <cell r="W991" t="str">
            <v>-</v>
          </cell>
          <cell r="AA991" t="str">
            <v>-</v>
          </cell>
          <cell r="AB991" t="str">
            <v>-</v>
          </cell>
          <cell r="AC991" t="str">
            <v>-</v>
          </cell>
          <cell r="AD991" t="str">
            <v>-</v>
          </cell>
          <cell r="AH991" t="str">
            <v>ЮЛ - Прокуратура ХМАО-Югры</v>
          </cell>
          <cell r="AL991" t="str">
            <v>Прокуратура ХМАО-Югры</v>
          </cell>
        </row>
        <row r="992">
          <cell r="B992">
            <v>925</v>
          </cell>
          <cell r="C992" t="str">
            <v>ранее существовавшая до 01.01.2019</v>
          </cell>
          <cell r="D992">
            <v>44900</v>
          </cell>
          <cell r="E992" t="str">
            <v>Студенческая 15</v>
          </cell>
          <cell r="F992" t="str">
            <v>в рамках проведения инвентаризации 2022 года
не установлен</v>
          </cell>
          <cell r="G992" t="str">
            <v>61.014631</v>
          </cell>
          <cell r="H992" t="str">
            <v>69.053756</v>
          </cell>
          <cell r="I992" t="str">
            <v>в рамках инвентаризации 2022 года
не определена</v>
          </cell>
          <cell r="J992" t="str">
            <v>открытый</v>
          </cell>
          <cell r="K992" t="str">
            <v>бетонная плита</v>
          </cell>
          <cell r="L992">
            <v>6</v>
          </cell>
          <cell r="M992" t="str">
            <v>отсутствует</v>
          </cell>
          <cell r="N992" t="str">
            <v>отсутствует</v>
          </cell>
          <cell r="O992">
            <v>1</v>
          </cell>
          <cell r="P992">
            <v>1.1000000000000001</v>
          </cell>
          <cell r="Q992" t="str">
            <v>металл</v>
          </cell>
          <cell r="U992" t="str">
            <v>-</v>
          </cell>
          <cell r="V992" t="str">
            <v>-</v>
          </cell>
          <cell r="W992" t="str">
            <v>-</v>
          </cell>
          <cell r="AA992" t="str">
            <v>-</v>
          </cell>
          <cell r="AB992" t="str">
            <v>-</v>
          </cell>
          <cell r="AC992" t="str">
            <v>-</v>
          </cell>
          <cell r="AD992" t="str">
            <v>-</v>
          </cell>
          <cell r="AH992" t="str">
            <v>ЮЛ -ФГБУ ВО "ЮГУ"</v>
          </cell>
          <cell r="AL992" t="str">
            <v>Общежитие ЮГУ по ул. Студенческая, д. 15</v>
          </cell>
        </row>
        <row r="993">
          <cell r="B993">
            <v>926</v>
          </cell>
          <cell r="C993" t="str">
            <v>ранее существовавшая до 01.01.2019</v>
          </cell>
          <cell r="D993">
            <v>44900</v>
          </cell>
          <cell r="E993" t="str">
            <v>Студенческая 13</v>
          </cell>
          <cell r="F993" t="str">
            <v>в рамках проведения инвентаризации 2022 года
не установлен</v>
          </cell>
          <cell r="G993" t="str">
            <v>61.015002</v>
          </cell>
          <cell r="H993" t="str">
            <v>69.056415</v>
          </cell>
          <cell r="I993" t="str">
            <v>в рамках инвентаризации 2022 года
не определена</v>
          </cell>
          <cell r="J993" t="str">
            <v>открытый</v>
          </cell>
          <cell r="K993" t="str">
            <v>бетонная плита</v>
          </cell>
          <cell r="L993">
            <v>6</v>
          </cell>
          <cell r="M993" t="str">
            <v>есть</v>
          </cell>
          <cell r="N993" t="str">
            <v>есть</v>
          </cell>
          <cell r="O993">
            <v>2</v>
          </cell>
          <cell r="P993">
            <v>1.1000000000000001</v>
          </cell>
          <cell r="Q993" t="str">
            <v>металл</v>
          </cell>
          <cell r="U993" t="str">
            <v>-</v>
          </cell>
          <cell r="V993" t="str">
            <v>-</v>
          </cell>
          <cell r="W993" t="str">
            <v>-</v>
          </cell>
          <cell r="AA993" t="str">
            <v>пластик</v>
          </cell>
          <cell r="AB993">
            <v>1</v>
          </cell>
          <cell r="AC993">
            <v>1</v>
          </cell>
          <cell r="AD993" t="str">
            <v>металлическая сетка ООО "Экобаланс"</v>
          </cell>
          <cell r="AH993" t="str">
            <v>ЮЛ - ФГБУ ВО "ЮГУ"</v>
          </cell>
          <cell r="AL993" t="str">
            <v>Общежитие ЮГУ по ул. Студенческая, д. 13</v>
          </cell>
        </row>
        <row r="994">
          <cell r="B994">
            <v>926</v>
          </cell>
          <cell r="C994"/>
          <cell r="D994"/>
          <cell r="E994" t="str">
            <v>Студенческая 13</v>
          </cell>
          <cell r="F994"/>
          <cell r="G994"/>
          <cell r="H994"/>
          <cell r="I994"/>
          <cell r="J994"/>
          <cell r="K994"/>
          <cell r="L994"/>
          <cell r="M994"/>
          <cell r="N994"/>
          <cell r="O994">
            <v>1</v>
          </cell>
          <cell r="P994">
            <v>0.66</v>
          </cell>
          <cell r="Q994" t="str">
            <v>пластик</v>
          </cell>
          <cell r="U994"/>
          <cell r="V994"/>
          <cell r="W994"/>
          <cell r="AA994"/>
          <cell r="AB994"/>
          <cell r="AC994"/>
          <cell r="AD994"/>
          <cell r="AH994" t="str">
            <v>ЮЛ - ФГБУ ВО "ЮГУ"</v>
          </cell>
          <cell r="AL994" t="str">
            <v>Общежитие ЮГУ по ул. Студенческая, д. 13</v>
          </cell>
        </row>
        <row r="995">
          <cell r="B995">
            <v>927</v>
          </cell>
          <cell r="C995" t="str">
            <v>ранее существовавшая до 01.01.2019</v>
          </cell>
          <cell r="D995">
            <v>44900</v>
          </cell>
          <cell r="E995" t="str">
            <v>Студенческая 11</v>
          </cell>
          <cell r="F995" t="str">
            <v>в рамках проведения инвентаризации 2022 года
не установлен</v>
          </cell>
          <cell r="G995" t="str">
            <v>61.015106</v>
          </cell>
          <cell r="H995" t="str">
            <v>69.057323</v>
          </cell>
          <cell r="I995" t="str">
            <v>в рамках инвентаризации 2022 года
не определена</v>
          </cell>
          <cell r="J995" t="str">
            <v>открытый</v>
          </cell>
          <cell r="K995" t="str">
            <v>бетонная плита</v>
          </cell>
          <cell r="L995">
            <v>6</v>
          </cell>
          <cell r="M995" t="str">
            <v>есть</v>
          </cell>
          <cell r="N995" t="str">
            <v>есть</v>
          </cell>
          <cell r="O995">
            <v>2</v>
          </cell>
          <cell r="P995">
            <v>1.1000000000000001</v>
          </cell>
          <cell r="Q995" t="str">
            <v>металл</v>
          </cell>
          <cell r="U995" t="str">
            <v>-</v>
          </cell>
          <cell r="V995" t="str">
            <v>-</v>
          </cell>
          <cell r="W995" t="str">
            <v>-</v>
          </cell>
          <cell r="AA995" t="str">
            <v>пластик</v>
          </cell>
          <cell r="AB995">
            <v>1</v>
          </cell>
          <cell r="AC995">
            <v>1</v>
          </cell>
          <cell r="AD995" t="str">
            <v>металлическая сетка ООО "Экобаланс"</v>
          </cell>
          <cell r="AH995" t="str">
            <v>ЮЛ - ФГБУ ВО "ЮГУ"</v>
          </cell>
          <cell r="AL995" t="str">
            <v>Общежитие ЮГУ по ул. Студенческая, д. 11</v>
          </cell>
        </row>
        <row r="996">
          <cell r="B996">
            <v>927</v>
          </cell>
          <cell r="C996"/>
          <cell r="D996"/>
          <cell r="E996" t="str">
            <v>Студенческая 11</v>
          </cell>
          <cell r="F996"/>
          <cell r="G996"/>
          <cell r="H996"/>
          <cell r="I996"/>
          <cell r="J996"/>
          <cell r="K996"/>
          <cell r="L996"/>
          <cell r="M996"/>
          <cell r="N996"/>
          <cell r="O996">
            <v>1</v>
          </cell>
          <cell r="P996">
            <v>0.66</v>
          </cell>
          <cell r="Q996" t="str">
            <v>пластик</v>
          </cell>
          <cell r="U996"/>
          <cell r="V996"/>
          <cell r="W996"/>
          <cell r="AA996"/>
          <cell r="AB996"/>
          <cell r="AC996"/>
          <cell r="AD996"/>
          <cell r="AH996" t="str">
            <v>ЮЛ - ФГБУ ВО "ЮГУ"</v>
          </cell>
          <cell r="AL996" t="str">
            <v>Общежитие ЮГУ по ул. Студенческая, д. 11</v>
          </cell>
        </row>
        <row r="997">
          <cell r="B997">
            <v>928</v>
          </cell>
          <cell r="C997" t="str">
            <v>ранее существовавшая до 01.01.2019</v>
          </cell>
          <cell r="D997">
            <v>44900</v>
          </cell>
          <cell r="E997" t="str">
            <v>Студенческая 9</v>
          </cell>
          <cell r="F997" t="str">
            <v>в рамках проведения инвентаризации 2022 года
не установлен</v>
          </cell>
          <cell r="G997" t="str">
            <v>61.015241</v>
          </cell>
          <cell r="H997" t="str">
            <v>69.058239</v>
          </cell>
          <cell r="I997" t="str">
            <v>в рамках инвентаризации 2022 года
не определена</v>
          </cell>
          <cell r="J997" t="str">
            <v>открытый</v>
          </cell>
          <cell r="K997" t="str">
            <v>бетонная плита</v>
          </cell>
          <cell r="L997">
            <v>6</v>
          </cell>
          <cell r="M997" t="str">
            <v>есть</v>
          </cell>
          <cell r="N997" t="str">
            <v>есть</v>
          </cell>
          <cell r="O997">
            <v>2</v>
          </cell>
          <cell r="P997">
            <v>1.1000000000000001</v>
          </cell>
          <cell r="Q997" t="str">
            <v>металл</v>
          </cell>
          <cell r="U997" t="str">
            <v>-</v>
          </cell>
          <cell r="V997" t="str">
            <v>-</v>
          </cell>
          <cell r="W997" t="str">
            <v>-</v>
          </cell>
          <cell r="AA997" t="str">
            <v>пластик</v>
          </cell>
          <cell r="AB997">
            <v>1</v>
          </cell>
          <cell r="AC997">
            <v>1</v>
          </cell>
          <cell r="AD997" t="str">
            <v>металлическая сетка ООО "Экобаланс"</v>
          </cell>
          <cell r="AH997" t="str">
            <v>ЮЛ - ФГБУ ВО "ЮГУ"</v>
          </cell>
          <cell r="AL997" t="str">
            <v>Общежитие ЮГУ по ул. Студенческая, д. 9</v>
          </cell>
        </row>
        <row r="998">
          <cell r="B998">
            <v>928</v>
          </cell>
          <cell r="C998"/>
          <cell r="D998"/>
          <cell r="E998" t="str">
            <v>Студенческая 9</v>
          </cell>
          <cell r="F998"/>
          <cell r="G998"/>
          <cell r="H998"/>
          <cell r="I998"/>
          <cell r="J998"/>
          <cell r="K998"/>
          <cell r="L998"/>
          <cell r="M998"/>
          <cell r="N998"/>
          <cell r="O998">
            <v>1</v>
          </cell>
          <cell r="P998">
            <v>0.66</v>
          </cell>
          <cell r="Q998" t="str">
            <v>пластик</v>
          </cell>
          <cell r="U998"/>
          <cell r="V998"/>
          <cell r="W998"/>
          <cell r="AA998"/>
          <cell r="AB998"/>
          <cell r="AC998"/>
          <cell r="AD998"/>
          <cell r="AH998" t="str">
            <v>ЮЛ - ФГБУ ВО "ЮГУ"</v>
          </cell>
          <cell r="AL998" t="str">
            <v>Общежитие ЮГУ по ул. Студенческая, д. 9</v>
          </cell>
        </row>
        <row r="999">
          <cell r="B999">
            <v>929</v>
          </cell>
          <cell r="C999" t="str">
            <v>ранее существовавшая до 01.01.2019</v>
          </cell>
          <cell r="D999">
            <v>44900</v>
          </cell>
          <cell r="E999" t="str">
            <v>Студенческая 7</v>
          </cell>
          <cell r="F999" t="str">
            <v>в рамках проведения инвентаризации 2022 года
не установлен</v>
          </cell>
          <cell r="G999" t="str">
            <v>61.015350</v>
          </cell>
          <cell r="H999" t="str">
            <v>69.059137</v>
          </cell>
          <cell r="I999" t="str">
            <v>в рамках инвентаризации 2022 года
не определена</v>
          </cell>
          <cell r="J999" t="str">
            <v>открытый</v>
          </cell>
          <cell r="K999" t="str">
            <v>бетонная плита</v>
          </cell>
          <cell r="L999">
            <v>6</v>
          </cell>
          <cell r="M999" t="str">
            <v>есть</v>
          </cell>
          <cell r="N999" t="str">
            <v>есть</v>
          </cell>
          <cell r="O999">
            <v>2</v>
          </cell>
          <cell r="P999">
            <v>1.1000000000000001</v>
          </cell>
          <cell r="Q999" t="str">
            <v>металл</v>
          </cell>
          <cell r="U999" t="str">
            <v>-</v>
          </cell>
          <cell r="V999" t="str">
            <v>-</v>
          </cell>
          <cell r="W999" t="str">
            <v>-</v>
          </cell>
          <cell r="AA999" t="str">
            <v>пластик</v>
          </cell>
          <cell r="AB999">
            <v>1</v>
          </cell>
          <cell r="AC999">
            <v>1</v>
          </cell>
          <cell r="AD999" t="str">
            <v>металлическая сетка ООО "Экобаланс"</v>
          </cell>
          <cell r="AH999" t="str">
            <v>ЮЛ - ФГБУ ВО "ЮГУ"</v>
          </cell>
          <cell r="AL999" t="str">
            <v>Общежитие ЮГУ по ул. Студенческая, д. 7</v>
          </cell>
        </row>
        <row r="1000">
          <cell r="B1000">
            <v>929</v>
          </cell>
          <cell r="C1000"/>
          <cell r="D1000"/>
          <cell r="E1000" t="str">
            <v>Студенческая 7</v>
          </cell>
          <cell r="F1000"/>
          <cell r="G1000"/>
          <cell r="H1000"/>
          <cell r="I1000"/>
          <cell r="J1000"/>
          <cell r="K1000"/>
          <cell r="L1000"/>
          <cell r="M1000"/>
          <cell r="N1000"/>
          <cell r="O1000">
            <v>1</v>
          </cell>
          <cell r="P1000">
            <v>0.66</v>
          </cell>
          <cell r="Q1000" t="str">
            <v>пластик</v>
          </cell>
          <cell r="U1000"/>
          <cell r="V1000"/>
          <cell r="W1000"/>
          <cell r="AA1000"/>
          <cell r="AB1000"/>
          <cell r="AC1000"/>
          <cell r="AD1000"/>
          <cell r="AH1000" t="str">
            <v>ЮЛ - ФГБУ ВО "ЮГУ"</v>
          </cell>
          <cell r="AL1000" t="str">
            <v>Общежитие ЮГУ по ул. Студенческая, д. 7</v>
          </cell>
        </row>
        <row r="1001">
          <cell r="B1001">
            <v>930</v>
          </cell>
          <cell r="C1001" t="str">
            <v>ранее существовавшая до 01.01.2019</v>
          </cell>
          <cell r="D1001">
            <v>44900</v>
          </cell>
          <cell r="E1001" t="str">
            <v>Студенческая 5</v>
          </cell>
          <cell r="F1001" t="str">
            <v>в рамках проведения инвентаризации 2022 года
не установлен</v>
          </cell>
          <cell r="G1001" t="str">
            <v>61.015473</v>
          </cell>
          <cell r="H1001" t="str">
            <v>69.060054</v>
          </cell>
          <cell r="I1001" t="str">
            <v>в рамках инвентаризации 2022 года
не определена</v>
          </cell>
          <cell r="J1001" t="str">
            <v>открытый</v>
          </cell>
          <cell r="K1001" t="str">
            <v>бетонная плита</v>
          </cell>
          <cell r="L1001">
            <v>6</v>
          </cell>
          <cell r="M1001" t="str">
            <v>есть</v>
          </cell>
          <cell r="N1001" t="str">
            <v>есть</v>
          </cell>
          <cell r="O1001">
            <v>2</v>
          </cell>
          <cell r="P1001">
            <v>1.1000000000000001</v>
          </cell>
          <cell r="Q1001" t="str">
            <v>металл</v>
          </cell>
          <cell r="U1001" t="str">
            <v>-</v>
          </cell>
          <cell r="V1001" t="str">
            <v>-</v>
          </cell>
          <cell r="W1001" t="str">
            <v>-</v>
          </cell>
          <cell r="AA1001" t="str">
            <v>пластик</v>
          </cell>
          <cell r="AB1001">
            <v>1</v>
          </cell>
          <cell r="AC1001">
            <v>1</v>
          </cell>
          <cell r="AD1001" t="str">
            <v>металлическая сетка ООО "Экобаланс"</v>
          </cell>
          <cell r="AH1001" t="str">
            <v>ЮЛ - ФГБУ ВО "ЮГУ"</v>
          </cell>
          <cell r="AL1001" t="str">
            <v>Общежитие ЮГУ по ул. Студенческая, д. 5</v>
          </cell>
        </row>
        <row r="1002">
          <cell r="B1002">
            <v>930</v>
          </cell>
          <cell r="C1002"/>
          <cell r="D1002"/>
          <cell r="E1002" t="str">
            <v>Студенческая 5</v>
          </cell>
          <cell r="F1002"/>
          <cell r="G1002"/>
          <cell r="H1002"/>
          <cell r="I1002"/>
          <cell r="J1002"/>
          <cell r="K1002"/>
          <cell r="L1002"/>
          <cell r="M1002"/>
          <cell r="N1002"/>
          <cell r="O1002">
            <v>1</v>
          </cell>
          <cell r="P1002">
            <v>0.66</v>
          </cell>
          <cell r="Q1002" t="str">
            <v>пластик</v>
          </cell>
          <cell r="U1002"/>
          <cell r="V1002"/>
          <cell r="W1002"/>
          <cell r="AA1002"/>
          <cell r="AB1002"/>
          <cell r="AC1002"/>
          <cell r="AD1002"/>
          <cell r="AH1002" t="str">
            <v>ЮЛ - ФГБУ ВО "ЮГУ"</v>
          </cell>
          <cell r="AL1002" t="str">
            <v>Общежитие ЮГУ по ул. Студенческая, д. 5</v>
          </cell>
        </row>
        <row r="1003">
          <cell r="B1003">
            <v>931</v>
          </cell>
          <cell r="C1003" t="str">
            <v>ранее существовавшая до 01.01.2019</v>
          </cell>
          <cell r="D1003">
            <v>44900</v>
          </cell>
          <cell r="E1003" t="str">
            <v>Студенческая 3</v>
          </cell>
          <cell r="F1003" t="str">
            <v>в рамках проведения инвентаризации 2022 года
не установлен</v>
          </cell>
          <cell r="G1003" t="str">
            <v>61.015974</v>
          </cell>
          <cell r="H1003" t="str">
            <v>69.061419</v>
          </cell>
          <cell r="I1003" t="str">
            <v>в рамках инвентаризации 2022 года
не определена</v>
          </cell>
          <cell r="J1003" t="str">
            <v>открытый</v>
          </cell>
          <cell r="K1003" t="str">
            <v>бетонная плита</v>
          </cell>
          <cell r="L1003">
            <v>6</v>
          </cell>
          <cell r="M1003" t="str">
            <v>есть</v>
          </cell>
          <cell r="N1003" t="str">
            <v>есть</v>
          </cell>
          <cell r="O1003">
            <v>2</v>
          </cell>
          <cell r="P1003">
            <v>1.1000000000000001</v>
          </cell>
          <cell r="Q1003" t="str">
            <v>металл</v>
          </cell>
          <cell r="U1003" t="str">
            <v>-</v>
          </cell>
          <cell r="V1003" t="str">
            <v>-</v>
          </cell>
          <cell r="W1003" t="str">
            <v>-</v>
          </cell>
          <cell r="AA1003" t="str">
            <v>пластик</v>
          </cell>
          <cell r="AB1003">
            <v>1</v>
          </cell>
          <cell r="AC1003">
            <v>1</v>
          </cell>
          <cell r="AD1003" t="str">
            <v>металлическая сетка ООО "Экобаланс"</v>
          </cell>
          <cell r="AH1003" t="str">
            <v>ЮЛ - ФГБУ ВО "ЮГУ"</v>
          </cell>
          <cell r="AL1003" t="str">
            <v>Общежитие ЮГУ по ул. Студенческая, д. 3</v>
          </cell>
        </row>
        <row r="1004">
          <cell r="B1004">
            <v>932</v>
          </cell>
          <cell r="C1004" t="str">
            <v>ранее существовавшая до 01.01.2019</v>
          </cell>
          <cell r="D1004">
            <v>44900</v>
          </cell>
          <cell r="E1004" t="str">
            <v>Студенческая 1</v>
          </cell>
          <cell r="F1004" t="str">
            <v>в рамках проведения инвентаризации 2022 года
не установлен</v>
          </cell>
          <cell r="G1004" t="str">
            <v>61.015695</v>
          </cell>
          <cell r="H1004" t="str">
            <v>69.062991</v>
          </cell>
          <cell r="I1004" t="str">
            <v>в рамках инвентаризации 2022 года
не определена</v>
          </cell>
          <cell r="J1004" t="str">
            <v>открытый</v>
          </cell>
          <cell r="K1004" t="str">
            <v>бетонная плита</v>
          </cell>
          <cell r="L1004">
            <v>6</v>
          </cell>
          <cell r="M1004" t="str">
            <v>есть</v>
          </cell>
          <cell r="N1004" t="str">
            <v>есть</v>
          </cell>
          <cell r="O1004">
            <v>1</v>
          </cell>
          <cell r="P1004">
            <v>1.1000000000000001</v>
          </cell>
          <cell r="Q1004" t="str">
            <v>металл</v>
          </cell>
          <cell r="U1004" t="str">
            <v>-</v>
          </cell>
          <cell r="V1004" t="str">
            <v>-</v>
          </cell>
          <cell r="W1004" t="str">
            <v>-</v>
          </cell>
          <cell r="AA1004" t="str">
            <v>пластик</v>
          </cell>
          <cell r="AB1004">
            <v>1</v>
          </cell>
          <cell r="AC1004">
            <v>1</v>
          </cell>
          <cell r="AD1004" t="str">
            <v>металлическая сетка ООО "Экобаланс"</v>
          </cell>
          <cell r="AH1004" t="str">
            <v>ЮЛ - ФГБУ ВО "ЮГУ"</v>
          </cell>
          <cell r="AL1004" t="str">
            <v>Общежитие ЮГУ по ул. Студенческая, д. 1</v>
          </cell>
        </row>
        <row r="1005">
          <cell r="B1005">
            <v>933</v>
          </cell>
          <cell r="C1005" t="str">
            <v>ранее существовавшая до 01.01.2019</v>
          </cell>
          <cell r="D1005">
            <v>44900</v>
          </cell>
          <cell r="E1005" t="str">
            <v>Тобольский тракт, 3км</v>
          </cell>
          <cell r="F1005" t="str">
            <v>в рамках проведения инвентаризации 2022 года
не установлен</v>
          </cell>
          <cell r="G1005" t="str">
            <v xml:space="preserve">61.035191 </v>
          </cell>
          <cell r="H1005" t="str">
            <v>69.165825</v>
          </cell>
          <cell r="I1005" t="str">
            <v>в рамках инвентаризации 2022 года
не определена</v>
          </cell>
          <cell r="J1005" t="str">
            <v>открытый</v>
          </cell>
          <cell r="K1005" t="str">
            <v>грунт</v>
          </cell>
          <cell r="L1005">
            <v>2</v>
          </cell>
          <cell r="M1005" t="str">
            <v>отсутствует</v>
          </cell>
          <cell r="N1005" t="str">
            <v>отсутствует</v>
          </cell>
          <cell r="O1005">
            <v>1</v>
          </cell>
          <cell r="P1005">
            <v>1.1000000000000001</v>
          </cell>
          <cell r="Q1005" t="str">
            <v>пластик</v>
          </cell>
          <cell r="U1005" t="str">
            <v>-</v>
          </cell>
          <cell r="V1005" t="str">
            <v>-</v>
          </cell>
          <cell r="W1005" t="str">
            <v>-</v>
          </cell>
          <cell r="AA1005" t="str">
            <v>-</v>
          </cell>
          <cell r="AB1005" t="str">
            <v>-</v>
          </cell>
          <cell r="AC1005" t="str">
            <v>-</v>
          </cell>
          <cell r="AD1005" t="str">
            <v>-</v>
          </cell>
          <cell r="AH1005" t="str">
            <v>ИП - Мустафина К.А.</v>
          </cell>
          <cell r="AL1005" t="str">
            <v>ИП Мустафина К.А. (магазин "Движенец")</v>
          </cell>
        </row>
        <row r="1006">
          <cell r="B1006">
            <v>934</v>
          </cell>
          <cell r="C1006">
            <v>43880</v>
          </cell>
          <cell r="D1006">
            <v>44900</v>
          </cell>
          <cell r="E1006" t="str">
            <v>Коминтерна 22</v>
          </cell>
          <cell r="F1006" t="str">
            <v>в рамках проведения инвентаризации 2022 года
не установлен</v>
          </cell>
          <cell r="G1006" t="str">
            <v>61.003219</v>
          </cell>
          <cell r="H1006" t="str">
            <v>69.010258</v>
          </cell>
          <cell r="I1006" t="str">
            <v>в рамках инвентаризации 2022 года
не определена</v>
          </cell>
          <cell r="J1006" t="str">
            <v>ограниченный</v>
          </cell>
          <cell r="K1006" t="str">
            <v>бетонная плита</v>
          </cell>
          <cell r="L1006">
            <v>6</v>
          </cell>
          <cell r="M1006" t="str">
            <v>отсутствует</v>
          </cell>
          <cell r="N1006" t="str">
            <v>отсутствует</v>
          </cell>
          <cell r="O1006" t="str">
            <v>-</v>
          </cell>
          <cell r="P1006" t="str">
            <v>-</v>
          </cell>
          <cell r="Q1006" t="str">
            <v>-</v>
          </cell>
          <cell r="U1006" t="str">
            <v>-</v>
          </cell>
          <cell r="V1006" t="str">
            <v>-</v>
          </cell>
          <cell r="W1006" t="str">
            <v>-</v>
          </cell>
          <cell r="AA1006" t="str">
            <v>-</v>
          </cell>
          <cell r="AB1006" t="str">
            <v>-</v>
          </cell>
          <cell r="AC1006" t="str">
            <v>-</v>
          </cell>
          <cell r="AD1006" t="str">
            <v>-</v>
          </cell>
          <cell r="AH1006" t="str">
            <v>ИП - Шишкин Дмитрий Викторович</v>
          </cell>
          <cell r="AL1006" t="str">
            <v>магазин, кафе по адресу ул. Коминтерна, 22, 20А</v>
          </cell>
        </row>
        <row r="1007">
          <cell r="B1007">
            <v>935</v>
          </cell>
          <cell r="C1007">
            <v>43880</v>
          </cell>
          <cell r="D1007">
            <v>44900</v>
          </cell>
          <cell r="E1007" t="str">
            <v>Заводская 3</v>
          </cell>
          <cell r="F1007" t="str">
            <v>в рамках проведения инвентаризации 2022 года
не установлен</v>
          </cell>
          <cell r="G1007" t="str">
            <v>60.967857</v>
          </cell>
          <cell r="H1007" t="str">
            <v>69.043129</v>
          </cell>
          <cell r="I1007" t="str">
            <v>в рамках инвентаризации 2022 года
не определена</v>
          </cell>
          <cell r="J1007" t="str">
            <v>ограниченный</v>
          </cell>
          <cell r="K1007" t="str">
            <v>бетонная плита</v>
          </cell>
          <cell r="L1007">
            <v>4</v>
          </cell>
          <cell r="M1007" t="str">
            <v>отсутствует</v>
          </cell>
          <cell r="N1007" t="str">
            <v>отсутствует</v>
          </cell>
          <cell r="O1007">
            <v>1</v>
          </cell>
          <cell r="P1007">
            <v>1</v>
          </cell>
          <cell r="Q1007" t="str">
            <v>металл</v>
          </cell>
          <cell r="U1007" t="str">
            <v>-</v>
          </cell>
          <cell r="V1007" t="str">
            <v>-</v>
          </cell>
          <cell r="W1007" t="str">
            <v>-</v>
          </cell>
          <cell r="AA1007" t="str">
            <v>-</v>
          </cell>
          <cell r="AB1007" t="str">
            <v>-</v>
          </cell>
          <cell r="AC1007" t="str">
            <v>-</v>
          </cell>
          <cell r="AD1007" t="str">
            <v>-</v>
          </cell>
          <cell r="AH1007" t="str">
            <v>ЮЛ - ООО "Русский стиль"</v>
          </cell>
          <cell r="AL1007" t="str">
            <v xml:space="preserve"> магазин "Сияние Севера", по адресу ул. Заводская, 3</v>
          </cell>
        </row>
        <row r="1008">
          <cell r="B1008">
            <v>936</v>
          </cell>
          <cell r="C1008">
            <v>43880</v>
          </cell>
          <cell r="D1008">
            <v>44900</v>
          </cell>
          <cell r="E1008" t="str">
            <v>Свободы 46</v>
          </cell>
          <cell r="F1008" t="str">
            <v>в рамках проведения инвентаризации 2022 года
не установлен</v>
          </cell>
          <cell r="G1008" t="str">
            <v>60.971192</v>
          </cell>
          <cell r="H1008" t="str">
            <v>69.040588</v>
          </cell>
          <cell r="I1008" t="str">
            <v>в рамках инвентаризации 2022 года
не определена</v>
          </cell>
          <cell r="J1008" t="str">
            <v>ограниченный</v>
          </cell>
          <cell r="K1008" t="str">
            <v>бетонная плита</v>
          </cell>
          <cell r="L1008">
            <v>5</v>
          </cell>
          <cell r="M1008" t="str">
            <v>отсутствует</v>
          </cell>
          <cell r="N1008" t="str">
            <v>отсутствует</v>
          </cell>
          <cell r="O1008">
            <v>1</v>
          </cell>
          <cell r="P1008">
            <v>1</v>
          </cell>
          <cell r="Q1008" t="str">
            <v>пластик</v>
          </cell>
          <cell r="U1008" t="str">
            <v>-</v>
          </cell>
          <cell r="V1008" t="str">
            <v>-</v>
          </cell>
          <cell r="W1008" t="str">
            <v>-</v>
          </cell>
          <cell r="AA1008" t="str">
            <v>-</v>
          </cell>
          <cell r="AB1008" t="str">
            <v>-</v>
          </cell>
          <cell r="AC1008" t="str">
            <v>-</v>
          </cell>
          <cell r="AD1008" t="str">
            <v>-</v>
          </cell>
          <cell r="AH1008" t="str">
            <v>ЮЛ - ООО "Русский стиль" Сафаров А.С., ЕГРЮЛ 1058600026231, ЕГРИП 8601027202, г. Ханты-Мансийск, ул. Восточная, 41</v>
          </cell>
          <cell r="AL1008" t="str">
            <v xml:space="preserve"> магазин "Сияние Севера", по адресу ул. Свободы, 46</v>
          </cell>
        </row>
        <row r="1009">
          <cell r="B1009">
            <v>937</v>
          </cell>
          <cell r="C1009">
            <v>43936</v>
          </cell>
          <cell r="D1009">
            <v>44900</v>
          </cell>
          <cell r="E1009" t="str">
            <v>Промышленная 4</v>
          </cell>
          <cell r="F1009" t="str">
            <v>в рамках проведения инвентаризации 2022 года
не установлен</v>
          </cell>
          <cell r="G1009" t="str">
            <v>61.001930</v>
          </cell>
          <cell r="H1009" t="str">
            <v>68.997920</v>
          </cell>
          <cell r="I1009" t="str">
            <v>в рамках инвентаризации 2022 года
не определена</v>
          </cell>
          <cell r="J1009" t="str">
            <v>ограниченный</v>
          </cell>
          <cell r="K1009" t="str">
            <v>бетонная плита</v>
          </cell>
          <cell r="L1009">
            <v>4</v>
          </cell>
          <cell r="M1009" t="str">
            <v>отсутствует</v>
          </cell>
          <cell r="N1009" t="str">
            <v>отсутствует</v>
          </cell>
          <cell r="O1009">
            <v>2</v>
          </cell>
          <cell r="P1009">
            <v>0.75</v>
          </cell>
          <cell r="Q1009" t="str">
            <v>металл</v>
          </cell>
          <cell r="U1009" t="str">
            <v>-</v>
          </cell>
          <cell r="V1009" t="str">
            <v>-</v>
          </cell>
          <cell r="W1009" t="str">
            <v>-</v>
          </cell>
          <cell r="AA1009" t="str">
            <v>-</v>
          </cell>
          <cell r="AB1009" t="str">
            <v>-</v>
          </cell>
          <cell r="AC1009" t="str">
            <v>-</v>
          </cell>
          <cell r="AD1009" t="str">
            <v>-</v>
          </cell>
          <cell r="AH1009" t="str">
            <v>ИП - Чернега Владимир Васильевич</v>
          </cell>
          <cell r="AL1009" t="str">
            <v>магазин (склад канцелярских товаров, кресел, мебели) ул. Промышленная д.4</v>
          </cell>
        </row>
        <row r="1010">
          <cell r="B1010">
            <v>938</v>
          </cell>
          <cell r="C1010">
            <v>43936</v>
          </cell>
          <cell r="D1010">
            <v>44900</v>
          </cell>
          <cell r="E1010" t="str">
            <v>Строителей 1В</v>
          </cell>
          <cell r="F1010" t="str">
            <v>в рамках проведения инвентаризации 2022 года
не установлен</v>
          </cell>
          <cell r="G1010" t="str">
            <v>60.993605</v>
          </cell>
          <cell r="H1010" t="str">
            <v>69.075159</v>
          </cell>
          <cell r="I1010" t="str">
            <v>в рамках инвентаризации 2022 года
не определена</v>
          </cell>
          <cell r="J1010" t="str">
            <v>ограниченный</v>
          </cell>
          <cell r="K1010" t="str">
            <v>бетонная плита</v>
          </cell>
          <cell r="L1010">
            <v>12</v>
          </cell>
          <cell r="M1010" t="str">
            <v>отсутствует</v>
          </cell>
          <cell r="N1010" t="str">
            <v>есть</v>
          </cell>
          <cell r="O1010">
            <v>1</v>
          </cell>
          <cell r="P1010">
            <v>1.1000000000000001</v>
          </cell>
          <cell r="Q1010" t="str">
            <v>пластик</v>
          </cell>
          <cell r="U1010" t="str">
            <v>-</v>
          </cell>
          <cell r="V1010" t="str">
            <v>-</v>
          </cell>
          <cell r="W1010" t="str">
            <v>-</v>
          </cell>
          <cell r="AA1010" t="str">
            <v>-</v>
          </cell>
          <cell r="AB1010" t="str">
            <v>-</v>
          </cell>
          <cell r="AC1010" t="str">
            <v>-</v>
          </cell>
          <cell r="AD1010" t="str">
            <v>-</v>
          </cell>
          <cell r="AH1010" t="str">
            <v>ЮЛ - ООО "Топливная компания "ДИЗЕЛЬ-ГАРАНТ"</v>
          </cell>
          <cell r="AL1010" t="str">
            <v>АЗС</v>
          </cell>
        </row>
        <row r="1011">
          <cell r="B1011">
            <v>939</v>
          </cell>
          <cell r="C1011">
            <v>43938</v>
          </cell>
          <cell r="D1011">
            <v>44900</v>
          </cell>
          <cell r="E1011" t="str">
            <v>Объездная 25</v>
          </cell>
          <cell r="F1011" t="str">
            <v>в рамках проведения инвентаризации 2022 года
не установлен</v>
          </cell>
          <cell r="G1011" t="str">
            <v>60.986407</v>
          </cell>
          <cell r="H1011" t="str">
            <v>68.994675</v>
          </cell>
          <cell r="I1011" t="str">
            <v>в рамках инвентаризации 2022 года
не определена</v>
          </cell>
          <cell r="J1011" t="str">
            <v>ограниченный</v>
          </cell>
          <cell r="K1011" t="str">
            <v>асфальт</v>
          </cell>
          <cell r="L1011">
            <v>12</v>
          </cell>
          <cell r="M1011" t="str">
            <v>отсутствует</v>
          </cell>
          <cell r="N1011" t="str">
            <v>отсутствует</v>
          </cell>
          <cell r="O1011">
            <v>3</v>
          </cell>
          <cell r="P1011">
            <v>1.1000000000000001</v>
          </cell>
          <cell r="Q1011" t="str">
            <v>пластик</v>
          </cell>
          <cell r="U1011" t="str">
            <v>-</v>
          </cell>
          <cell r="V1011" t="str">
            <v>-</v>
          </cell>
          <cell r="W1011" t="str">
            <v>-</v>
          </cell>
          <cell r="AA1011" t="str">
            <v>-</v>
          </cell>
          <cell r="AB1011" t="str">
            <v>-</v>
          </cell>
          <cell r="AC1011" t="str">
            <v>-</v>
          </cell>
          <cell r="AD1011" t="str">
            <v>-</v>
          </cell>
          <cell r="AH1011" t="str">
            <v>ЮЛ - ООО "Торгсервис 86"</v>
          </cell>
          <cell r="AL1011" t="str">
            <v>магазин "Светофор" по ул. Объездная 25</v>
          </cell>
        </row>
        <row r="1012">
          <cell r="B1012">
            <v>940</v>
          </cell>
          <cell r="C1012" t="str">
            <v>ранее существовавшая до 01.01.2019</v>
          </cell>
          <cell r="D1012">
            <v>44900</v>
          </cell>
          <cell r="E1012" t="str">
            <v>ул. Олега Кошевого 2</v>
          </cell>
          <cell r="F1012" t="str">
            <v>в рамках проведения инвентаризации 2022 года
не установлен</v>
          </cell>
          <cell r="G1012" t="str">
            <v>60.976163</v>
          </cell>
          <cell r="H1012" t="str">
            <v xml:space="preserve"> 69.055120</v>
          </cell>
          <cell r="I1012" t="str">
            <v>в рамках инвентаризации 2022 года
не определена</v>
          </cell>
          <cell r="J1012" t="str">
            <v>открытый</v>
          </cell>
          <cell r="K1012" t="str">
            <v>бетонная плита</v>
          </cell>
          <cell r="L1012">
            <v>12</v>
          </cell>
          <cell r="M1012" t="str">
            <v>есть</v>
          </cell>
          <cell r="N1012" t="str">
            <v>есть</v>
          </cell>
          <cell r="O1012">
            <v>1</v>
          </cell>
          <cell r="P1012">
            <v>1.1000000000000001</v>
          </cell>
          <cell r="Q1012" t="str">
            <v>пластик</v>
          </cell>
          <cell r="U1012">
            <v>1</v>
          </cell>
          <cell r="V1012">
            <v>4</v>
          </cell>
          <cell r="W1012" t="str">
            <v>отсек</v>
          </cell>
          <cell r="AA1012" t="str">
            <v>-</v>
          </cell>
          <cell r="AB1012" t="str">
            <v>-</v>
          </cell>
          <cell r="AC1012" t="str">
            <v>-</v>
          </cell>
          <cell r="AD1012" t="str">
            <v>-</v>
          </cell>
          <cell r="AH1012" t="str">
            <v>МО - Администрация города Ханты-Мансийска</v>
          </cell>
          <cell r="AL1012" t="str">
            <v>ИЖС ул.  Олега Кошевого, д. 3,5,4,6, ул. Гагарина, д. 230</v>
          </cell>
        </row>
        <row r="1013">
          <cell r="B1013">
            <v>941</v>
          </cell>
          <cell r="C1013" t="str">
            <v>ранее существовавшая до 01.01.2019</v>
          </cell>
          <cell r="D1013">
            <v>44900</v>
          </cell>
          <cell r="E1013" t="str">
            <v>ул. Ледовая, 49</v>
          </cell>
          <cell r="F1013" t="str">
            <v>в рамках проведения инвентаризации 2022 года
не установлен</v>
          </cell>
          <cell r="G1013" t="str">
            <v xml:space="preserve">60.971325 </v>
          </cell>
          <cell r="H1013" t="str">
            <v>69.039465</v>
          </cell>
          <cell r="I1013" t="str">
            <v>в рамках инвентаризации 2022 года
не определена</v>
          </cell>
          <cell r="J1013" t="str">
            <v>открытый</v>
          </cell>
          <cell r="K1013" t="str">
            <v>бетонная плита</v>
          </cell>
          <cell r="L1013">
            <v>12</v>
          </cell>
          <cell r="M1013" t="str">
            <v>есть</v>
          </cell>
          <cell r="N1013" t="str">
            <v>есть</v>
          </cell>
          <cell r="O1013">
            <v>1</v>
          </cell>
          <cell r="P1013">
            <v>1.1000000000000001</v>
          </cell>
          <cell r="Q1013" t="str">
            <v>пластик</v>
          </cell>
          <cell r="U1013">
            <v>1</v>
          </cell>
          <cell r="V1013">
            <v>4</v>
          </cell>
          <cell r="W1013" t="str">
            <v>отсек</v>
          </cell>
          <cell r="AA1013" t="str">
            <v>-</v>
          </cell>
          <cell r="AB1013" t="str">
            <v>-</v>
          </cell>
          <cell r="AC1013" t="str">
            <v>-</v>
          </cell>
          <cell r="AD1013" t="str">
            <v>-</v>
          </cell>
          <cell r="AH1013" t="str">
            <v>МО - Администрация города Ханты-Мансийска</v>
          </cell>
          <cell r="AL1013" t="str">
            <v>ИЖС ул. Ледовая</v>
          </cell>
        </row>
        <row r="1014">
          <cell r="B1014">
            <v>941</v>
          </cell>
          <cell r="C1014">
            <v>44091</v>
          </cell>
          <cell r="D1014">
            <v>44900</v>
          </cell>
          <cell r="E1014" t="str">
            <v>ул. Ледовая, 49</v>
          </cell>
          <cell r="F1014" t="str">
            <v>в рамках проведения инвентаризации 2022 года
не установлен</v>
          </cell>
          <cell r="G1014" t="str">
            <v>60.971326</v>
          </cell>
          <cell r="H1014" t="str">
            <v>69.039466</v>
          </cell>
          <cell r="I1014" t="str">
            <v>в рамках инвентаризации 2022 года
не определена</v>
          </cell>
          <cell r="J1014" t="str">
            <v>открытый</v>
          </cell>
          <cell r="K1014" t="str">
            <v>бетонная плита</v>
          </cell>
          <cell r="L1014">
            <v>24</v>
          </cell>
          <cell r="M1014" t="str">
            <v>есть</v>
          </cell>
          <cell r="N1014" t="str">
            <v>есть</v>
          </cell>
          <cell r="O1014" t="str">
            <v>-</v>
          </cell>
          <cell r="P1014" t="str">
            <v>-</v>
          </cell>
          <cell r="Q1014" t="str">
            <v>-</v>
          </cell>
          <cell r="U1014">
            <v>1</v>
          </cell>
          <cell r="V1014">
            <v>48</v>
          </cell>
          <cell r="W1014" t="str">
            <v>площадка</v>
          </cell>
          <cell r="AA1014" t="str">
            <v>-</v>
          </cell>
          <cell r="AB1014" t="str">
            <v>-</v>
          </cell>
          <cell r="AC1014" t="str">
            <v>-</v>
          </cell>
          <cell r="AD1014" t="str">
            <v>-</v>
          </cell>
          <cell r="AH1014" t="str">
            <v>МО - Администрация города Ханты-Мансийска</v>
          </cell>
          <cell r="AL1014" t="str">
            <v>ИЖС ул. Ледовая</v>
          </cell>
        </row>
        <row r="1015">
          <cell r="B1015">
            <v>942</v>
          </cell>
          <cell r="C1015" t="str">
            <v>ранее существовавшая до 01.01.2019</v>
          </cell>
          <cell r="D1015">
            <v>44900</v>
          </cell>
          <cell r="E1015" t="str">
            <v>Гагарина 151</v>
          </cell>
          <cell r="F1015" t="str">
            <v>в рамках проведения инвентаризации 2022 года
не установлен</v>
          </cell>
          <cell r="G1015" t="str">
            <v xml:space="preserve">60.985807 </v>
          </cell>
          <cell r="H1015" t="str">
            <v>69.039864</v>
          </cell>
          <cell r="I1015" t="str">
            <v>в рамках инвентаризации 2022 года
не определена</v>
          </cell>
          <cell r="J1015" t="str">
            <v>открытый</v>
          </cell>
          <cell r="K1015" t="str">
            <v>бетонная плита</v>
          </cell>
          <cell r="L1015">
            <v>12</v>
          </cell>
          <cell r="M1015" t="str">
            <v>отсутствует</v>
          </cell>
          <cell r="N1015" t="str">
            <v>есть</v>
          </cell>
          <cell r="O1015">
            <v>2</v>
          </cell>
          <cell r="P1015">
            <v>1.1000000000000001</v>
          </cell>
          <cell r="Q1015" t="str">
            <v>пластик</v>
          </cell>
          <cell r="U1015" t="str">
            <v>-</v>
          </cell>
          <cell r="V1015" t="str">
            <v>-</v>
          </cell>
          <cell r="W1015" t="str">
            <v>-</v>
          </cell>
          <cell r="AA1015" t="str">
            <v>-</v>
          </cell>
          <cell r="AB1015" t="str">
            <v>-</v>
          </cell>
          <cell r="AC1015" t="str">
            <v>-</v>
          </cell>
          <cell r="AD1015" t="str">
            <v>-</v>
          </cell>
          <cell r="AH1015" t="str">
            <v>СП МКД</v>
          </cell>
          <cell r="AL1015" t="str">
            <v xml:space="preserve">МКД по адресу ул. Гагарина д. 151 </v>
          </cell>
        </row>
        <row r="1016">
          <cell r="B1016">
            <v>943</v>
          </cell>
          <cell r="C1016">
            <v>44005</v>
          </cell>
          <cell r="D1016">
            <v>44900</v>
          </cell>
          <cell r="E1016" t="str">
            <v>Безноскова 37</v>
          </cell>
          <cell r="F1016" t="str">
            <v>в рамках проведения инвентаризации 2022 года
не установлен</v>
          </cell>
          <cell r="G1016" t="str">
            <v>61.013803</v>
          </cell>
          <cell r="H1016" t="str">
            <v>69.029971</v>
          </cell>
          <cell r="I1016" t="str">
            <v>в рамках инвентаризации 2022 года
не определена</v>
          </cell>
          <cell r="J1016" t="str">
            <v>ограниченный</v>
          </cell>
          <cell r="K1016" t="str">
            <v>асфальт</v>
          </cell>
          <cell r="L1016">
            <v>1.5</v>
          </cell>
          <cell r="M1016" t="str">
            <v>отсутствует</v>
          </cell>
          <cell r="N1016" t="str">
            <v>о</v>
          </cell>
          <cell r="O1016">
            <v>1</v>
          </cell>
          <cell r="P1016">
            <v>0.75</v>
          </cell>
          <cell r="Q1016" t="str">
            <v>металл</v>
          </cell>
          <cell r="U1016" t="str">
            <v>-</v>
          </cell>
          <cell r="V1016" t="str">
            <v>-</v>
          </cell>
          <cell r="W1016" t="str">
            <v>-</v>
          </cell>
          <cell r="AA1016" t="str">
            <v>-</v>
          </cell>
          <cell r="AB1016" t="str">
            <v>-</v>
          </cell>
          <cell r="AC1016" t="str">
            <v>-</v>
          </cell>
          <cell r="AD1016" t="str">
            <v>-</v>
          </cell>
          <cell r="AH1016" t="str">
            <v>ИП - Ишпурзин Рустем Рашидович</v>
          </cell>
          <cell r="AL1016" t="str">
            <v>магазин Мясная лавка "Сибирские колбасы"</v>
          </cell>
        </row>
        <row r="1017">
          <cell r="B1017">
            <v>944</v>
          </cell>
          <cell r="C1017">
            <v>44012</v>
          </cell>
          <cell r="D1017">
            <v>44900</v>
          </cell>
          <cell r="E1017" t="str">
            <v>ул. Привольная, 2</v>
          </cell>
          <cell r="F1017" t="str">
            <v>в рамках проведения инвентаризации 2022 года
не установлен</v>
          </cell>
          <cell r="G1017" t="str">
            <v>61.008610</v>
          </cell>
          <cell r="H1017" t="str">
            <v>68.990757</v>
          </cell>
          <cell r="I1017" t="str">
            <v>в рамках инвентаризации 2022 года
не определена</v>
          </cell>
          <cell r="J1017" t="str">
            <v>ограниченный</v>
          </cell>
          <cell r="K1017" t="str">
            <v>бетонная плита</v>
          </cell>
          <cell r="L1017">
            <v>12</v>
          </cell>
          <cell r="M1017" t="str">
            <v>отсутствует</v>
          </cell>
          <cell r="N1017" t="str">
            <v>отсутствует</v>
          </cell>
          <cell r="O1017">
            <v>1</v>
          </cell>
          <cell r="P1017">
            <v>1.1000000000000001</v>
          </cell>
          <cell r="Q1017" t="str">
            <v>пластик</v>
          </cell>
          <cell r="U1017" t="str">
            <v>-</v>
          </cell>
          <cell r="V1017" t="str">
            <v>-</v>
          </cell>
          <cell r="W1017" t="str">
            <v>-</v>
          </cell>
          <cell r="AA1017" t="str">
            <v>-</v>
          </cell>
          <cell r="AB1017" t="str">
            <v>-</v>
          </cell>
          <cell r="AC1017" t="str">
            <v>-</v>
          </cell>
          <cell r="AD1017" t="str">
            <v>-</v>
          </cell>
          <cell r="AH1017" t="str">
            <v>ИП - Шуклин Вячеслав Анатольевич</v>
          </cell>
          <cell r="AL1017" t="str">
            <v>астосалон и гараж по ул. Привольная 2</v>
          </cell>
        </row>
        <row r="1018">
          <cell r="B1018">
            <v>945</v>
          </cell>
          <cell r="C1018">
            <v>44015</v>
          </cell>
          <cell r="D1018">
            <v>44900</v>
          </cell>
          <cell r="E1018" t="str">
            <v>ул. Свердлова, 26</v>
          </cell>
          <cell r="F1018" t="str">
            <v>в рамках проведения инвентаризации 2022 года
не установлен</v>
          </cell>
          <cell r="G1018" t="str">
            <v>61.009617</v>
          </cell>
          <cell r="H1018" t="str">
            <v>69.025276</v>
          </cell>
          <cell r="I1018" t="str">
            <v>в рамках инвентаризации 2022 года
не определена</v>
          </cell>
          <cell r="J1018" t="str">
            <v>открытый</v>
          </cell>
          <cell r="K1018" t="str">
            <v>асфальт</v>
          </cell>
          <cell r="L1018">
            <v>6</v>
          </cell>
          <cell r="M1018" t="str">
            <v>отсутствует</v>
          </cell>
          <cell r="N1018" t="str">
            <v>отсутствует</v>
          </cell>
          <cell r="O1018">
            <v>2</v>
          </cell>
          <cell r="P1018">
            <v>3</v>
          </cell>
          <cell r="Q1018" t="str">
            <v>пластик</v>
          </cell>
          <cell r="U1018" t="str">
            <v>-</v>
          </cell>
          <cell r="V1018" t="str">
            <v>-</v>
          </cell>
          <cell r="W1018" t="str">
            <v>-</v>
          </cell>
          <cell r="AA1018" t="str">
            <v>-</v>
          </cell>
          <cell r="AB1018" t="str">
            <v>-</v>
          </cell>
          <cell r="AC1018" t="str">
            <v>-</v>
          </cell>
          <cell r="AD1018" t="str">
            <v>-</v>
          </cell>
          <cell r="AH1018" t="str">
            <v>СП МКД</v>
          </cell>
          <cell r="AL1018" t="str">
            <v>МКД ул. Свердлова д. 26</v>
          </cell>
        </row>
        <row r="1019">
          <cell r="B1019">
            <v>946</v>
          </cell>
          <cell r="C1019">
            <v>44020</v>
          </cell>
          <cell r="D1019">
            <v>44900</v>
          </cell>
          <cell r="E1019" t="str">
            <v>ул. Объездная, 17</v>
          </cell>
          <cell r="F1019" t="str">
            <v>в рамках проведения инвентаризации 2022 года
не установлен</v>
          </cell>
          <cell r="G1019" t="str">
            <v>61.000335</v>
          </cell>
          <cell r="H1019" t="str">
            <v>68.986925</v>
          </cell>
          <cell r="I1019" t="str">
            <v>в рамках инвентаризации 2022 года
не определена</v>
          </cell>
          <cell r="J1019" t="str">
            <v>ограниченный</v>
          </cell>
          <cell r="K1019" t="str">
            <v>бетонная плита</v>
          </cell>
          <cell r="L1019">
            <v>2</v>
          </cell>
          <cell r="M1019" t="str">
            <v>отсутствует</v>
          </cell>
          <cell r="N1019" t="str">
            <v>отсутствует</v>
          </cell>
          <cell r="O1019">
            <v>1</v>
          </cell>
          <cell r="P1019">
            <v>1.1000000000000001</v>
          </cell>
          <cell r="Q1019" t="str">
            <v>пластик</v>
          </cell>
          <cell r="U1019" t="str">
            <v>-</v>
          </cell>
          <cell r="V1019" t="str">
            <v>-</v>
          </cell>
          <cell r="W1019" t="str">
            <v>-</v>
          </cell>
          <cell r="AA1019" t="str">
            <v>-</v>
          </cell>
          <cell r="AB1019" t="str">
            <v>-</v>
          </cell>
          <cell r="AC1019" t="str">
            <v>-</v>
          </cell>
          <cell r="AD1019" t="str">
            <v>-</v>
          </cell>
          <cell r="AH1019" t="str">
            <v>ЮЛ - ООО Торговая компания "Север"</v>
          </cell>
          <cell r="AL1019" t="str">
            <v xml:space="preserve">Торговая компания "Север" </v>
          </cell>
        </row>
        <row r="1020">
          <cell r="B1020">
            <v>947</v>
          </cell>
          <cell r="C1020">
            <v>44020</v>
          </cell>
          <cell r="D1020">
            <v>44900</v>
          </cell>
          <cell r="E1020" t="str">
            <v>ул. Малиновая, 1</v>
          </cell>
          <cell r="F1020" t="str">
            <v>в рамках проведения инвентаризации 2022 года
не установлен</v>
          </cell>
          <cell r="G1020" t="str">
            <v>61.041953</v>
          </cell>
          <cell r="H1020" t="str">
            <v>69.072105</v>
          </cell>
          <cell r="I1020" t="str">
            <v>в рамках инвентаризации 2022 года
не определена</v>
          </cell>
          <cell r="J1020" t="str">
            <v>открытый</v>
          </cell>
          <cell r="K1020" t="str">
            <v>асфальт</v>
          </cell>
          <cell r="L1020">
            <v>4</v>
          </cell>
          <cell r="M1020" t="str">
            <v>отсутствует</v>
          </cell>
          <cell r="N1020" t="str">
            <v>отсутствует</v>
          </cell>
          <cell r="O1020">
            <v>1</v>
          </cell>
          <cell r="P1020">
            <v>0.75</v>
          </cell>
          <cell r="Q1020" t="str">
            <v>металл</v>
          </cell>
          <cell r="U1020" t="str">
            <v>-</v>
          </cell>
          <cell r="V1020" t="str">
            <v>-</v>
          </cell>
          <cell r="W1020" t="str">
            <v>-</v>
          </cell>
          <cell r="AA1020" t="str">
            <v>-</v>
          </cell>
          <cell r="AB1020" t="str">
            <v>-</v>
          </cell>
          <cell r="AC1020" t="str">
            <v>-</v>
          </cell>
          <cell r="AD1020" t="str">
            <v>-</v>
          </cell>
          <cell r="AH1020" t="str">
            <v>ЮЛ - ООО "Людмила"</v>
          </cell>
          <cell r="AL1020" t="str">
            <v>продуктовый магазин  "Людмила"</v>
          </cell>
        </row>
        <row r="1021">
          <cell r="B1021">
            <v>948</v>
          </cell>
          <cell r="C1021">
            <v>44595</v>
          </cell>
          <cell r="D1021">
            <v>44900</v>
          </cell>
          <cell r="E1021" t="str">
            <v>Анны Коньковой 12</v>
          </cell>
          <cell r="F1021" t="str">
            <v>в рамках проведения инвентаризации 2022 года
не установлен</v>
          </cell>
          <cell r="G1021" t="str">
            <v>60.9704</v>
          </cell>
          <cell r="H1021" t="str">
            <v>69.0181</v>
          </cell>
          <cell r="I1021" t="str">
            <v>в рамках инвентаризации 2022 года
не определена</v>
          </cell>
          <cell r="J1021" t="str">
            <v>открытый</v>
          </cell>
          <cell r="K1021" t="str">
            <v>бетонная плита</v>
          </cell>
          <cell r="L1021">
            <v>4</v>
          </cell>
          <cell r="M1021" t="str">
            <v>отсутствует</v>
          </cell>
          <cell r="N1021" t="str">
            <v>отсутствует</v>
          </cell>
          <cell r="O1021">
            <v>1</v>
          </cell>
          <cell r="P1021">
            <v>3</v>
          </cell>
          <cell r="Q1021" t="str">
            <v>пластик</v>
          </cell>
          <cell r="U1021" t="str">
            <v>-</v>
          </cell>
          <cell r="V1021" t="str">
            <v>-</v>
          </cell>
          <cell r="W1021" t="str">
            <v>-</v>
          </cell>
          <cell r="AA1021" t="str">
            <v>-</v>
          </cell>
          <cell r="AB1021" t="str">
            <v>-</v>
          </cell>
          <cell r="AC1021" t="str">
            <v>-</v>
          </cell>
          <cell r="AD1021" t="str">
            <v>-</v>
          </cell>
          <cell r="AH1021" t="str">
            <v>СП МКД</v>
          </cell>
          <cell r="AL1021" t="str">
            <v>МКД ул. Анны Коньковой 12</v>
          </cell>
        </row>
        <row r="1022">
          <cell r="B1022">
            <v>949</v>
          </cell>
          <cell r="C1022" t="str">
            <v>ранее существовавшая до 01.01.2019</v>
          </cell>
          <cell r="D1022">
            <v>44900</v>
          </cell>
          <cell r="E1022" t="str">
            <v>ул. 60 лет Победы 1</v>
          </cell>
          <cell r="F1022" t="str">
            <v>в рамках проведения инвентаризации 2022 года
не установлен</v>
          </cell>
          <cell r="G1022" t="str">
            <v xml:space="preserve">61.035440 </v>
          </cell>
          <cell r="H1022" t="str">
            <v>69.056406</v>
          </cell>
          <cell r="I1022" t="str">
            <v>в рамках инвентаризации 2022 года
не определена</v>
          </cell>
          <cell r="J1022" t="str">
            <v>открытый</v>
          </cell>
          <cell r="K1022" t="str">
            <v>бетонная плита</v>
          </cell>
          <cell r="L1022">
            <v>12</v>
          </cell>
          <cell r="M1022" t="str">
            <v>есть</v>
          </cell>
          <cell r="N1022" t="str">
            <v>есть</v>
          </cell>
          <cell r="O1022">
            <v>4</v>
          </cell>
          <cell r="P1022">
            <v>1.1000000000000001</v>
          </cell>
          <cell r="Q1022" t="str">
            <v>пластик</v>
          </cell>
          <cell r="U1022">
            <v>2</v>
          </cell>
          <cell r="V1022">
            <v>8</v>
          </cell>
          <cell r="W1022" t="str">
            <v>бункер-накопитель</v>
          </cell>
          <cell r="AA1022" t="str">
            <v>-</v>
          </cell>
          <cell r="AB1022" t="str">
            <v>-</v>
          </cell>
          <cell r="AC1022" t="str">
            <v>-</v>
          </cell>
          <cell r="AD1022" t="str">
            <v>-</v>
          </cell>
          <cell r="AH1022" t="str">
            <v>МО - Администрация города Ханты-Мансийска</v>
          </cell>
          <cell r="AL1022" t="str">
            <v xml:space="preserve">ИЖС ул. 60 лет Победы </v>
          </cell>
        </row>
        <row r="1023">
          <cell r="B1023">
            <v>949</v>
          </cell>
          <cell r="C1023">
            <v>44085</v>
          </cell>
          <cell r="D1023">
            <v>44900</v>
          </cell>
          <cell r="E1023" t="str">
            <v>ул. 60 лет Победы 1</v>
          </cell>
          <cell r="F1023" t="str">
            <v>в рамках проведения инвентаризации 2022 года
не установлен</v>
          </cell>
          <cell r="G1023" t="str">
            <v>61.035441</v>
          </cell>
          <cell r="H1023" t="str">
            <v>69.056407</v>
          </cell>
          <cell r="I1023" t="str">
            <v>в рамках инвентаризации 2022 года
не определена</v>
          </cell>
          <cell r="J1023" t="str">
            <v>открытый</v>
          </cell>
          <cell r="K1023" t="str">
            <v>бетонная плита</v>
          </cell>
          <cell r="L1023">
            <v>24</v>
          </cell>
          <cell r="M1023" t="str">
            <v>есть</v>
          </cell>
          <cell r="N1023" t="str">
            <v>есть</v>
          </cell>
          <cell r="O1023" t="str">
            <v>-</v>
          </cell>
          <cell r="P1023" t="str">
            <v>-</v>
          </cell>
          <cell r="Q1023" t="str">
            <v>-</v>
          </cell>
          <cell r="U1023">
            <v>1</v>
          </cell>
          <cell r="V1023">
            <v>48</v>
          </cell>
          <cell r="W1023" t="str">
            <v>площадка</v>
          </cell>
          <cell r="AA1023" t="str">
            <v>-</v>
          </cell>
          <cell r="AB1023" t="str">
            <v>-</v>
          </cell>
          <cell r="AC1023" t="str">
            <v>-</v>
          </cell>
          <cell r="AD1023" t="str">
            <v>-</v>
          </cell>
          <cell r="AH1023" t="str">
            <v>МО - Администрация города Ханты-Мансийска</v>
          </cell>
          <cell r="AL1023" t="str">
            <v xml:space="preserve">ИЖС ул. 60 лет Победы </v>
          </cell>
        </row>
        <row r="1024">
          <cell r="B1024">
            <v>950</v>
          </cell>
          <cell r="C1024">
            <v>44091</v>
          </cell>
          <cell r="D1024">
            <v>44900</v>
          </cell>
          <cell r="E1024" t="str">
            <v>ул. Аграрная 24</v>
          </cell>
          <cell r="F1024" t="str">
            <v>в рамках проведения инвентаризации 2022 года
не установлен</v>
          </cell>
          <cell r="G1024" t="str">
            <v>61.039306</v>
          </cell>
          <cell r="H1024" t="str">
            <v>69.066757</v>
          </cell>
          <cell r="I1024" t="str">
            <v>в рамках инвентаризации 2022 года
не определена</v>
          </cell>
          <cell r="J1024" t="str">
            <v>ограниченный</v>
          </cell>
          <cell r="K1024" t="str">
            <v>бетонная плита</v>
          </cell>
          <cell r="L1024">
            <v>12</v>
          </cell>
          <cell r="M1024"/>
          <cell r="N1024"/>
          <cell r="O1024">
            <v>3</v>
          </cell>
          <cell r="P1024">
            <v>0.66</v>
          </cell>
          <cell r="Q1024" t="str">
            <v>пластик</v>
          </cell>
          <cell r="U1024" t="str">
            <v>-</v>
          </cell>
          <cell r="V1024" t="str">
            <v>-</v>
          </cell>
          <cell r="W1024" t="str">
            <v>-</v>
          </cell>
          <cell r="AA1024" t="str">
            <v>пластик</v>
          </cell>
          <cell r="AB1024">
            <v>1</v>
          </cell>
          <cell r="AC1024">
            <v>1</v>
          </cell>
          <cell r="AD1024" t="str">
            <v>металлическая сетка ООО "Экобаланс"</v>
          </cell>
          <cell r="AH1024" t="str">
            <v>ЮЛ - ООО "Югранефтестрой"</v>
          </cell>
          <cell r="AL1024" t="str">
            <v xml:space="preserve">ООО "Югранефтестрой" </v>
          </cell>
        </row>
        <row r="1025">
          <cell r="B1025">
            <v>951</v>
          </cell>
          <cell r="C1025"/>
          <cell r="D1025">
            <v>44900</v>
          </cell>
          <cell r="E1025" t="str">
            <v>ул. Объездная, 67</v>
          </cell>
          <cell r="F1025" t="str">
            <v>в рамках проведения инвентаризации 2022 года
не установлен</v>
          </cell>
          <cell r="G1025" t="str">
            <v>60.968911</v>
          </cell>
          <cell r="H1025" t="str">
            <v>69.029134</v>
          </cell>
          <cell r="I1025" t="str">
            <v>в рамках инвентаризации 2022 года
не определена</v>
          </cell>
          <cell r="J1025" t="str">
            <v>ограниченный</v>
          </cell>
          <cell r="K1025" t="str">
            <v>бетонная плита</v>
          </cell>
          <cell r="L1025">
            <v>12</v>
          </cell>
          <cell r="M1025" t="str">
            <v>отсутствует</v>
          </cell>
          <cell r="N1025" t="str">
            <v>есть</v>
          </cell>
          <cell r="O1025">
            <v>1</v>
          </cell>
          <cell r="P1025">
            <v>1.1000000000000001</v>
          </cell>
          <cell r="Q1025" t="str">
            <v>пластик</v>
          </cell>
          <cell r="U1025" t="str">
            <v>-</v>
          </cell>
          <cell r="V1025" t="str">
            <v>-</v>
          </cell>
          <cell r="W1025" t="str">
            <v>-</v>
          </cell>
          <cell r="AA1025" t="str">
            <v>-</v>
          </cell>
          <cell r="AB1025" t="str">
            <v>-</v>
          </cell>
          <cell r="AC1025" t="str">
            <v>-</v>
          </cell>
          <cell r="AD1025" t="str">
            <v>-</v>
          </cell>
          <cell r="AH1025" t="str">
            <v>ЮЛ - ООО "Агроторг"</v>
          </cell>
          <cell r="AL1025" t="str">
            <v>Маназаин "Пятерочка" по ул. Объездная, д. 67</v>
          </cell>
        </row>
        <row r="1026">
          <cell r="B1026">
            <v>952</v>
          </cell>
          <cell r="C1026"/>
          <cell r="D1026">
            <v>44900</v>
          </cell>
          <cell r="E1026"/>
          <cell r="F1026" t="str">
            <v>в рамках проведения инвентаризации 2022 года
не установлен</v>
          </cell>
          <cell r="G1026"/>
          <cell r="H1026"/>
          <cell r="I1026" t="str">
            <v>в рамках инвентаризации 2022 года
не определена</v>
          </cell>
          <cell r="J1026"/>
          <cell r="K1026"/>
          <cell r="L1026"/>
          <cell r="M1026"/>
          <cell r="N1026"/>
          <cell r="O1026"/>
          <cell r="P1026"/>
          <cell r="Q1026"/>
          <cell r="U1026"/>
          <cell r="V1026"/>
          <cell r="W1026"/>
          <cell r="AA1026"/>
          <cell r="AB1026"/>
          <cell r="AC1026"/>
          <cell r="AD1026"/>
          <cell r="AH1026"/>
          <cell r="AL1026"/>
        </row>
        <row r="1027">
          <cell r="B1027">
            <v>953</v>
          </cell>
          <cell r="C1027">
            <v>44110</v>
          </cell>
          <cell r="D1027">
            <v>44900</v>
          </cell>
          <cell r="E1027" t="str">
            <v>Гагарина 196</v>
          </cell>
          <cell r="F1027" t="str">
            <v>в рамках проведения инвентаризации 2022 года
не установлен</v>
          </cell>
          <cell r="G1027" t="str">
            <v>60.980977</v>
          </cell>
          <cell r="H1027" t="str">
            <v>69.045993</v>
          </cell>
          <cell r="I1027" t="str">
            <v>в рамках инвентаризации 2022 года
не определена</v>
          </cell>
          <cell r="J1027" t="str">
            <v>ограниченный</v>
          </cell>
          <cell r="K1027" t="str">
            <v>бетонная плита</v>
          </cell>
          <cell r="L1027">
            <v>6.75</v>
          </cell>
          <cell r="M1027" t="str">
            <v>отсутсвует</v>
          </cell>
          <cell r="N1027" t="str">
            <v>есть</v>
          </cell>
          <cell r="O1027">
            <v>1</v>
          </cell>
          <cell r="P1027">
            <v>0.75</v>
          </cell>
          <cell r="Q1027" t="str">
            <v>пластик</v>
          </cell>
          <cell r="U1027" t="str">
            <v>-</v>
          </cell>
          <cell r="V1027" t="str">
            <v>-</v>
          </cell>
          <cell r="W1027" t="str">
            <v>-</v>
          </cell>
          <cell r="AA1027" t="str">
            <v>-</v>
          </cell>
          <cell r="AB1027" t="str">
            <v>-</v>
          </cell>
          <cell r="AC1027" t="str">
            <v>-</v>
          </cell>
          <cell r="AD1027" t="str">
            <v>-</v>
          </cell>
          <cell r="AH1027" t="str">
            <v>ЮЛ - ООО "Элемент - Трейд"</v>
          </cell>
          <cell r="AL1027" t="str">
            <v>магазин "Монетка" по ул. Гагарина, д. 196</v>
          </cell>
        </row>
        <row r="1028">
          <cell r="B1028">
            <v>954</v>
          </cell>
          <cell r="C1028"/>
          <cell r="D1028">
            <v>44900</v>
          </cell>
          <cell r="E1028" t="str">
            <v>ул. Садовая, 15</v>
          </cell>
          <cell r="F1028" t="str">
            <v>в рамках проведения инвентаризации 2022 года
не установлен</v>
          </cell>
          <cell r="G1028" t="str">
            <v xml:space="preserve">60.976842 </v>
          </cell>
          <cell r="H1028" t="str">
            <v>69.067473</v>
          </cell>
          <cell r="I1028" t="str">
            <v>в рамках инвентаризации 2022 года
не определена</v>
          </cell>
          <cell r="J1028" t="str">
            <v>ограниченный</v>
          </cell>
          <cell r="K1028" t="str">
            <v>бетонная плита</v>
          </cell>
          <cell r="L1028">
            <v>6</v>
          </cell>
          <cell r="M1028" t="str">
            <v>отсутсвует</v>
          </cell>
          <cell r="N1028" t="str">
            <v>отсутсвует</v>
          </cell>
          <cell r="O1028">
            <v>1</v>
          </cell>
          <cell r="P1028">
            <v>0.66</v>
          </cell>
          <cell r="Q1028" t="str">
            <v>пластик</v>
          </cell>
          <cell r="U1028" t="str">
            <v>-</v>
          </cell>
          <cell r="V1028" t="str">
            <v>-</v>
          </cell>
          <cell r="W1028" t="str">
            <v>-</v>
          </cell>
          <cell r="AA1028" t="str">
            <v>-</v>
          </cell>
          <cell r="AB1028" t="str">
            <v>-</v>
          </cell>
          <cell r="AC1028" t="str">
            <v>-</v>
          </cell>
          <cell r="AD1028" t="str">
            <v>-</v>
          </cell>
          <cell r="AH1028" t="str">
            <v>ЮЛ - АУХМАО-Югры "Окружная телерадиокомпания "Югра"</v>
          </cell>
          <cell r="AL1028" t="str">
            <v>АУ ХМАО-Югры, "Окружная телерадиокомпания "Югра"</v>
          </cell>
        </row>
        <row r="1029">
          <cell r="B1029">
            <v>955</v>
          </cell>
          <cell r="C1029" t="str">
            <v>ранее существовавшая до 01.01.2019</v>
          </cell>
          <cell r="D1029">
            <v>44900</v>
          </cell>
          <cell r="E1029" t="str">
            <v>район автобусной остановки «Простоквашино»</v>
          </cell>
          <cell r="F1029" t="str">
            <v>в рамках проведения инвентаризации 2022 года
не установлен</v>
          </cell>
          <cell r="G1029" t="str">
            <v>61.018890</v>
          </cell>
          <cell r="H1029" t="str">
            <v>69.366228</v>
          </cell>
          <cell r="I1029" t="str">
            <v>в рамках инвентаризации 2022 года
не определена</v>
          </cell>
          <cell r="J1029" t="str">
            <v>открытый</v>
          </cell>
          <cell r="K1029" t="str">
            <v>грунт</v>
          </cell>
          <cell r="L1029">
            <v>24</v>
          </cell>
          <cell r="M1029" t="str">
            <v>-</v>
          </cell>
          <cell r="N1029" t="str">
            <v>-</v>
          </cell>
          <cell r="O1029">
            <v>5</v>
          </cell>
          <cell r="P1029">
            <v>1.1000000000000001</v>
          </cell>
          <cell r="Q1029" t="str">
            <v>пластик</v>
          </cell>
          <cell r="U1029" t="str">
            <v>-</v>
          </cell>
          <cell r="V1029" t="str">
            <v>-</v>
          </cell>
          <cell r="W1029" t="str">
            <v>-</v>
          </cell>
          <cell r="AA1029" t="str">
            <v>-</v>
          </cell>
          <cell r="AB1029" t="str">
            <v>-</v>
          </cell>
          <cell r="AC1029" t="str">
            <v>-</v>
          </cell>
          <cell r="AD1029" t="str">
            <v>-</v>
          </cell>
          <cell r="AH1029" t="str">
            <v>ЮЛ - СНТ "Геофизик-2", СОТ Спартак, СОТ "Связист", СОТ "Простоквашино", СНТ "Рыбник-2", ТСН СОНТ "Виктория-2", СОТ "Прогресс", СОТ "Учитель-3", СОТ "Поплавок"</v>
          </cell>
          <cell r="AL1029" t="str">
            <v>члены СНТ "Геофизик-2", СОТ Спартак, СОТ "Связист", СОТ "Простоквашино", СНТ "Рыбник-2", ТСН СОНТ "Виктория-2", СОТ "Прогресс", СОТ "Учитель-3", СОТ "Поплавок"</v>
          </cell>
        </row>
        <row r="1030">
          <cell r="B1030">
            <v>956</v>
          </cell>
          <cell r="C1030"/>
          <cell r="D1030">
            <v>44900</v>
          </cell>
          <cell r="E1030"/>
          <cell r="F1030" t="str">
            <v>в рамках проведения инвентаризации 2022 года
не установлен</v>
          </cell>
          <cell r="G1030"/>
          <cell r="H1030"/>
          <cell r="I1030" t="str">
            <v>в рамках инвентаризации 2022 года
не определена</v>
          </cell>
          <cell r="J1030"/>
          <cell r="K1030"/>
          <cell r="L1030"/>
          <cell r="M1030"/>
          <cell r="N1030"/>
          <cell r="O1030"/>
          <cell r="P1030"/>
          <cell r="Q1030"/>
          <cell r="U1030"/>
          <cell r="V1030"/>
          <cell r="W1030"/>
          <cell r="AA1030"/>
          <cell r="AB1030"/>
          <cell r="AC1030"/>
          <cell r="AD1030"/>
          <cell r="AH1030"/>
          <cell r="AL1030"/>
        </row>
        <row r="1031">
          <cell r="B1031">
            <v>957</v>
          </cell>
          <cell r="C1031">
            <v>44194</v>
          </cell>
          <cell r="D1031">
            <v>44900</v>
          </cell>
          <cell r="E1031" t="str">
            <v>ДТСН «Движенец»</v>
          </cell>
          <cell r="F1031" t="str">
            <v>в рамках проведения инвентаризации 2022 года
не установлен</v>
          </cell>
          <cell r="G1031" t="str">
            <v>61.036716</v>
          </cell>
          <cell r="H1031" t="str">
            <v>69.140385</v>
          </cell>
          <cell r="I1031" t="str">
            <v>в рамках инвентаризации 2022 года
не определена</v>
          </cell>
          <cell r="J1031" t="str">
            <v>открытый</v>
          </cell>
          <cell r="K1031" t="str">
            <v>грунт</v>
          </cell>
          <cell r="L1031">
            <v>6</v>
          </cell>
          <cell r="M1031" t="str">
            <v>отсутсвует</v>
          </cell>
          <cell r="N1031" t="str">
            <v>отсутсвует</v>
          </cell>
          <cell r="O1031">
            <v>3</v>
          </cell>
          <cell r="P1031">
            <v>1.1000000000000001</v>
          </cell>
          <cell r="Q1031" t="str">
            <v>пластик</v>
          </cell>
          <cell r="U1031" t="str">
            <v>-</v>
          </cell>
          <cell r="V1031" t="str">
            <v>-</v>
          </cell>
          <cell r="W1031" t="str">
            <v>-</v>
          </cell>
          <cell r="AA1031" t="str">
            <v>-</v>
          </cell>
          <cell r="AB1031" t="str">
            <v>-</v>
          </cell>
          <cell r="AC1031" t="str">
            <v>-</v>
          </cell>
          <cell r="AD1031" t="str">
            <v>-</v>
          </cell>
          <cell r="AH1031" t="str">
            <v>ЮЛ - ДТСН «Движенец»</v>
          </cell>
          <cell r="AL1031" t="str">
            <v>члены ДТСН «Движенец»</v>
          </cell>
        </row>
        <row r="1032">
          <cell r="B1032">
            <v>958</v>
          </cell>
          <cell r="C1032">
            <v>44194</v>
          </cell>
          <cell r="D1032">
            <v>44900</v>
          </cell>
          <cell r="E1032" t="str">
            <v>ТСН СОНТ «Парус»</v>
          </cell>
          <cell r="F1032" t="str">
            <v>в рамках проведения инвентаризации 2022 года
не установлен</v>
          </cell>
          <cell r="G1032" t="str">
            <v>61.045720</v>
          </cell>
          <cell r="H1032" t="str">
            <v>69.276891</v>
          </cell>
          <cell r="I1032" t="str">
            <v>в рамках инвентаризации 2022 года
не определена</v>
          </cell>
          <cell r="J1032" t="str">
            <v>открытый</v>
          </cell>
          <cell r="K1032" t="str">
            <v>грунт</v>
          </cell>
          <cell r="L1032">
            <v>6</v>
          </cell>
          <cell r="M1032" t="str">
            <v>отсутсвует</v>
          </cell>
          <cell r="N1032" t="str">
            <v>отсутсвует</v>
          </cell>
          <cell r="O1032">
            <v>2</v>
          </cell>
          <cell r="P1032">
            <v>1.1000000000000001</v>
          </cell>
          <cell r="Q1032" t="str">
            <v>пластик</v>
          </cell>
          <cell r="U1032" t="str">
            <v>-</v>
          </cell>
          <cell r="V1032" t="str">
            <v>-</v>
          </cell>
          <cell r="W1032" t="str">
            <v>-</v>
          </cell>
          <cell r="AA1032" t="str">
            <v>-</v>
          </cell>
          <cell r="AB1032" t="str">
            <v>-</v>
          </cell>
          <cell r="AC1032" t="str">
            <v>-</v>
          </cell>
          <cell r="AD1032" t="str">
            <v>-</v>
          </cell>
          <cell r="AH1032" t="str">
            <v>ЮЛ - ТСН СОНТ «Парус»</v>
          </cell>
          <cell r="AL1032" t="str">
            <v xml:space="preserve"> члены ТСН СОНТ «Парус»</v>
          </cell>
        </row>
        <row r="1033">
          <cell r="B1033">
            <v>959</v>
          </cell>
          <cell r="C1033">
            <v>44194</v>
          </cell>
          <cell r="D1033">
            <v>44900</v>
          </cell>
          <cell r="E1033" t="str">
            <v>СОК «Витамин»</v>
          </cell>
          <cell r="F1033" t="str">
            <v>в рамках проведения инвентаризации 2022 года
не установлен</v>
          </cell>
          <cell r="G1033" t="str">
            <v xml:space="preserve">61.046832  </v>
          </cell>
          <cell r="H1033" t="str">
            <v xml:space="preserve">69.311224 </v>
          </cell>
          <cell r="I1033" t="str">
            <v>в рамках инвентаризации 2022 года
не определена</v>
          </cell>
          <cell r="J1033" t="str">
            <v>открытый</v>
          </cell>
          <cell r="K1033" t="str">
            <v>грунт</v>
          </cell>
          <cell r="L1033">
            <v>6</v>
          </cell>
          <cell r="M1033" t="str">
            <v>отсутсвует</v>
          </cell>
          <cell r="N1033" t="str">
            <v>отсутсвует</v>
          </cell>
          <cell r="O1033">
            <v>2</v>
          </cell>
          <cell r="P1033">
            <v>1.1000000000000001</v>
          </cell>
          <cell r="Q1033" t="str">
            <v>пластик</v>
          </cell>
          <cell r="U1033" t="str">
            <v>-</v>
          </cell>
          <cell r="V1033" t="str">
            <v>-</v>
          </cell>
          <cell r="W1033" t="str">
            <v>-</v>
          </cell>
          <cell r="AA1033" t="str">
            <v>-</v>
          </cell>
          <cell r="AB1033" t="str">
            <v>-</v>
          </cell>
          <cell r="AC1033" t="str">
            <v>-</v>
          </cell>
          <cell r="AD1033" t="str">
            <v>-</v>
          </cell>
          <cell r="AH1033" t="str">
            <v>ЮЛ - СОК «Витамин»</v>
          </cell>
          <cell r="AL1033" t="str">
            <v>члены СОК «Витамин»</v>
          </cell>
        </row>
        <row r="1034">
          <cell r="B1034">
            <v>960</v>
          </cell>
          <cell r="C1034">
            <v>44194</v>
          </cell>
          <cell r="D1034">
            <v>44900</v>
          </cell>
          <cell r="E1034" t="str">
            <v>СНТ "Родник"</v>
          </cell>
          <cell r="F1034" t="str">
            <v>в рамках проведения инвентаризации 2022 года
не установлен</v>
          </cell>
          <cell r="G1034" t="str">
            <v>61.038894</v>
          </cell>
          <cell r="H1034" t="str">
            <v xml:space="preserve">69.150395 </v>
          </cell>
          <cell r="I1034" t="str">
            <v>в рамках инвентаризации 2022 года
не определена</v>
          </cell>
          <cell r="J1034" t="str">
            <v>открытый</v>
          </cell>
          <cell r="K1034" t="str">
            <v>грунт</v>
          </cell>
          <cell r="L1034">
            <v>6</v>
          </cell>
          <cell r="M1034" t="str">
            <v>отсутсвует</v>
          </cell>
          <cell r="N1034" t="str">
            <v>отсутсвует</v>
          </cell>
          <cell r="O1034">
            <v>3</v>
          </cell>
          <cell r="P1034">
            <v>1.1000000000000001</v>
          </cell>
          <cell r="Q1034" t="str">
            <v>пластик</v>
          </cell>
          <cell r="U1034" t="str">
            <v>-</v>
          </cell>
          <cell r="V1034" t="str">
            <v>-</v>
          </cell>
          <cell r="W1034" t="str">
            <v>-</v>
          </cell>
          <cell r="AA1034" t="str">
            <v>-</v>
          </cell>
          <cell r="AB1034" t="str">
            <v>-</v>
          </cell>
          <cell r="AC1034" t="str">
            <v>-</v>
          </cell>
          <cell r="AD1034" t="str">
            <v>-</v>
          </cell>
          <cell r="AH1034" t="str">
            <v>ЮЛ - СОНТ «Виктория», ТСН "СНТ "Геолог", СНТ "Родник"</v>
          </cell>
          <cell r="AL1034" t="str">
            <v>члены СОНТ «Виктория», ТСН "СНТ "Геолог", СНТ "Родник"</v>
          </cell>
        </row>
        <row r="1035">
          <cell r="B1035">
            <v>961</v>
          </cell>
          <cell r="C1035">
            <v>44194</v>
          </cell>
          <cell r="D1035">
            <v>44900</v>
          </cell>
          <cell r="E1035" t="str">
            <v>ТСН "СНТ «Аграрник»"</v>
          </cell>
          <cell r="F1035" t="str">
            <v>в рамках проведения инвентаризации 2022 года
не установлен</v>
          </cell>
          <cell r="G1035" t="str">
            <v xml:space="preserve">61.048786 </v>
          </cell>
          <cell r="H1035" t="str">
            <v>69.283286</v>
          </cell>
          <cell r="I1035" t="str">
            <v>в рамках инвентаризации 2022 года
не определена</v>
          </cell>
          <cell r="J1035" t="str">
            <v>открытый</v>
          </cell>
          <cell r="K1035" t="str">
            <v>грунт</v>
          </cell>
          <cell r="L1035">
            <v>6</v>
          </cell>
          <cell r="M1035" t="str">
            <v>отсутсвует</v>
          </cell>
          <cell r="N1035" t="str">
            <v>отсутсвует</v>
          </cell>
          <cell r="O1035">
            <v>3</v>
          </cell>
          <cell r="P1035">
            <v>1.1000000000000001</v>
          </cell>
          <cell r="Q1035" t="str">
            <v>пластик</v>
          </cell>
          <cell r="U1035" t="str">
            <v>-</v>
          </cell>
          <cell r="V1035" t="str">
            <v>-</v>
          </cell>
          <cell r="W1035" t="str">
            <v>-</v>
          </cell>
          <cell r="AA1035" t="str">
            <v>-</v>
          </cell>
          <cell r="AB1035" t="str">
            <v>-</v>
          </cell>
          <cell r="AC1035" t="str">
            <v>-</v>
          </cell>
          <cell r="AD1035" t="str">
            <v>-</v>
          </cell>
          <cell r="AH1035" t="str">
            <v>ЮЛ - ТСН "СНТ «Аграрник»"</v>
          </cell>
          <cell r="AL1035" t="str">
            <v>члены ТСН "СНТ «Аграрник»"</v>
          </cell>
        </row>
        <row r="1036">
          <cell r="B1036">
            <v>962</v>
          </cell>
          <cell r="C1036" t="str">
            <v>запланмрована к размещению (установке)</v>
          </cell>
          <cell r="D1036">
            <v>44900</v>
          </cell>
          <cell r="E1036" t="str">
            <v>СНТ "Геотранс"</v>
          </cell>
          <cell r="F1036" t="str">
            <v>в рамках проведения инвентаризации 2022 года
не установлен</v>
          </cell>
          <cell r="G1036" t="str">
            <v>-</v>
          </cell>
          <cell r="H1036" t="str">
            <v>-</v>
          </cell>
          <cell r="I1036" t="str">
            <v>в рамках инвентаризации 2022 года
не определена</v>
          </cell>
          <cell r="J1036" t="str">
            <v>-</v>
          </cell>
          <cell r="K1036" t="str">
            <v>-</v>
          </cell>
          <cell r="L1036" t="str">
            <v>-</v>
          </cell>
          <cell r="M1036" t="str">
            <v>-</v>
          </cell>
          <cell r="N1036" t="str">
            <v>-</v>
          </cell>
          <cell r="O1036" t="str">
            <v>-</v>
          </cell>
          <cell r="P1036" t="str">
            <v>-</v>
          </cell>
          <cell r="Q1036" t="str">
            <v>-</v>
          </cell>
          <cell r="U1036" t="str">
            <v>-</v>
          </cell>
          <cell r="V1036" t="str">
            <v>-</v>
          </cell>
          <cell r="W1036" t="str">
            <v>-</v>
          </cell>
          <cell r="AA1036" t="str">
            <v>-</v>
          </cell>
          <cell r="AB1036" t="str">
            <v>-</v>
          </cell>
          <cell r="AC1036" t="str">
            <v>-</v>
          </cell>
          <cell r="AD1036" t="str">
            <v>-</v>
          </cell>
          <cell r="AH1036" t="str">
            <v>-</v>
          </cell>
          <cell r="AL1036" t="str">
            <v>участники СНТ "Геотранс"</v>
          </cell>
        </row>
        <row r="1037">
          <cell r="B1037">
            <v>963</v>
          </cell>
          <cell r="C1037">
            <v>44194</v>
          </cell>
          <cell r="D1037">
            <v>44900</v>
          </cell>
          <cell r="E1037" t="str">
            <v>ТСН СОТ «Надежда»</v>
          </cell>
          <cell r="F1037" t="str">
            <v>в рамках проведения инвентаризации 2022 года
не установлен</v>
          </cell>
          <cell r="G1037" t="str">
            <v>61.036214</v>
          </cell>
          <cell r="H1037" t="str">
            <v>69.047169</v>
          </cell>
          <cell r="I1037" t="str">
            <v>в рамках инвентаризации 2022 года
не определена</v>
          </cell>
          <cell r="J1037" t="str">
            <v>открытый</v>
          </cell>
          <cell r="K1037" t="str">
            <v>грунт</v>
          </cell>
          <cell r="L1037">
            <v>6</v>
          </cell>
          <cell r="M1037" t="str">
            <v>отсутсвует</v>
          </cell>
          <cell r="N1037" t="str">
            <v>отсутсвует</v>
          </cell>
          <cell r="O1037">
            <v>3</v>
          </cell>
          <cell r="P1037">
            <v>1.1000000000000001</v>
          </cell>
          <cell r="Q1037" t="str">
            <v>пластик</v>
          </cell>
          <cell r="U1037" t="str">
            <v>-</v>
          </cell>
          <cell r="V1037" t="str">
            <v>-</v>
          </cell>
          <cell r="W1037" t="str">
            <v>-</v>
          </cell>
          <cell r="AA1037" t="str">
            <v>-</v>
          </cell>
          <cell r="AB1037" t="str">
            <v>-</v>
          </cell>
          <cell r="AC1037" t="str">
            <v>-</v>
          </cell>
          <cell r="AD1037" t="str">
            <v>-</v>
          </cell>
          <cell r="AH1037" t="str">
            <v>ЮЛ - ТСН "СНТ «Надежда»", ТСН "СНТ "Урожай"</v>
          </cell>
          <cell r="AL1037" t="str">
            <v>члены ТСН "СНТ «Надежда»", ТСН "СНТ "Урожай"</v>
          </cell>
        </row>
        <row r="1038">
          <cell r="B1038">
            <v>964</v>
          </cell>
          <cell r="C1038">
            <v>44194</v>
          </cell>
          <cell r="D1038">
            <v>44900</v>
          </cell>
          <cell r="E1038" t="str">
            <v>СОТ «Электрон»</v>
          </cell>
          <cell r="F1038" t="str">
            <v>в рамках проведения инвентаризации 2022 года
не установлен</v>
          </cell>
          <cell r="G1038" t="str">
            <v>61.041371</v>
          </cell>
          <cell r="H1038" t="str">
            <v>69.082767</v>
          </cell>
          <cell r="I1038" t="str">
            <v>в рамках инвентаризации 2022 года
не определена</v>
          </cell>
          <cell r="J1038" t="str">
            <v>открытый</v>
          </cell>
          <cell r="K1038" t="str">
            <v>грунт</v>
          </cell>
          <cell r="L1038">
            <v>4</v>
          </cell>
          <cell r="M1038" t="str">
            <v>отсутсвует</v>
          </cell>
          <cell r="N1038" t="str">
            <v>отсутсвует</v>
          </cell>
          <cell r="O1038">
            <v>2</v>
          </cell>
          <cell r="P1038">
            <v>1.1000000000000001</v>
          </cell>
          <cell r="Q1038" t="str">
            <v>пластик</v>
          </cell>
          <cell r="U1038" t="str">
            <v>-</v>
          </cell>
          <cell r="V1038" t="str">
            <v>-</v>
          </cell>
          <cell r="W1038" t="str">
            <v>-</v>
          </cell>
          <cell r="AA1038" t="str">
            <v>-</v>
          </cell>
          <cell r="AB1038" t="str">
            <v>-</v>
          </cell>
          <cell r="AC1038" t="str">
            <v>-</v>
          </cell>
          <cell r="AD1038" t="str">
            <v>-</v>
          </cell>
          <cell r="AH1038" t="str">
            <v>ЮЛ - СОТ "Электрон", СОТ "Связист-2"</v>
          </cell>
          <cell r="AL1038" t="str">
            <v>члены СОТ "Электрон", СОТ "Связист-2"</v>
          </cell>
        </row>
        <row r="1039">
          <cell r="B1039">
            <v>965</v>
          </cell>
          <cell r="C1039" t="str">
            <v>запланмрована к размещению (установке)</v>
          </cell>
          <cell r="D1039">
            <v>44900</v>
          </cell>
          <cell r="E1039" t="str">
            <v>ТСН СОНТ "Виктория-2"</v>
          </cell>
          <cell r="F1039" t="str">
            <v>в рамках проведения инвентаризации 2022 года
не установлен</v>
          </cell>
          <cell r="G1039" t="str">
            <v>-</v>
          </cell>
          <cell r="H1039" t="str">
            <v>-</v>
          </cell>
          <cell r="I1039" t="str">
            <v>в рамках инвентаризации 2022 года
не определена</v>
          </cell>
          <cell r="J1039" t="str">
            <v>-</v>
          </cell>
          <cell r="K1039" t="str">
            <v>-</v>
          </cell>
          <cell r="L1039" t="str">
            <v>-</v>
          </cell>
          <cell r="M1039" t="str">
            <v>-</v>
          </cell>
          <cell r="N1039" t="str">
            <v>-</v>
          </cell>
          <cell r="O1039" t="str">
            <v>-</v>
          </cell>
          <cell r="P1039" t="str">
            <v>-</v>
          </cell>
          <cell r="Q1039" t="str">
            <v>-</v>
          </cell>
          <cell r="U1039" t="str">
            <v>-</v>
          </cell>
          <cell r="V1039" t="str">
            <v>-</v>
          </cell>
          <cell r="W1039" t="str">
            <v>-</v>
          </cell>
          <cell r="AA1039" t="str">
            <v>-</v>
          </cell>
          <cell r="AB1039" t="str">
            <v>-</v>
          </cell>
          <cell r="AC1039" t="str">
            <v>-</v>
          </cell>
          <cell r="AD1039" t="str">
            <v>-</v>
          </cell>
          <cell r="AH1039" t="str">
            <v>-</v>
          </cell>
          <cell r="AL1039" t="str">
            <v>участники ТСН СОНТ "Виктория-2"</v>
          </cell>
        </row>
        <row r="1040">
          <cell r="B1040">
            <v>966</v>
          </cell>
          <cell r="C1040">
            <v>44194</v>
          </cell>
          <cell r="D1040">
            <v>44900</v>
          </cell>
          <cell r="E1040" t="str">
            <v>ТСН "СНТ «Геофизик»"</v>
          </cell>
          <cell r="F1040" t="str">
            <v>в рамках проведения инвентаризации 2022 года
не установлен</v>
          </cell>
          <cell r="G1040" t="str">
            <v xml:space="preserve">61.053165 </v>
          </cell>
          <cell r="H1040" t="str">
            <v>69.260203</v>
          </cell>
          <cell r="I1040" t="str">
            <v>в рамках инвентаризации 2022 года
не определена</v>
          </cell>
          <cell r="J1040" t="str">
            <v>открытый</v>
          </cell>
          <cell r="K1040" t="str">
            <v>грунт</v>
          </cell>
          <cell r="L1040">
            <v>8</v>
          </cell>
          <cell r="M1040" t="str">
            <v>отсутсвует</v>
          </cell>
          <cell r="N1040" t="str">
            <v>отсуствует</v>
          </cell>
          <cell r="O1040">
            <v>4</v>
          </cell>
          <cell r="P1040">
            <v>1.1000000000000001</v>
          </cell>
          <cell r="Q1040" t="str">
            <v>пластик</v>
          </cell>
          <cell r="U1040" t="str">
            <v>-</v>
          </cell>
          <cell r="V1040" t="str">
            <v>-</v>
          </cell>
          <cell r="W1040" t="str">
            <v>-</v>
          </cell>
          <cell r="AA1040" t="str">
            <v>-</v>
          </cell>
          <cell r="AB1040" t="str">
            <v>-</v>
          </cell>
          <cell r="AC1040" t="str">
            <v>-</v>
          </cell>
          <cell r="AD1040" t="str">
            <v>-</v>
          </cell>
          <cell r="AH1040" t="str">
            <v>ЮЛ - ТСН "СНТ "Геофизик"</v>
          </cell>
          <cell r="AL1040" t="str">
            <v>члены ТСН "СНТ "Геофизик"</v>
          </cell>
        </row>
        <row r="1041">
          <cell r="B1041">
            <v>967</v>
          </cell>
          <cell r="C1041">
            <v>44194</v>
          </cell>
          <cell r="D1041">
            <v>44900</v>
          </cell>
          <cell r="E1041" t="str">
            <v>ТСН "СНТ "«Кооператор»"</v>
          </cell>
          <cell r="F1041" t="str">
            <v>в рамках проведения инвентаризации 2022 года
не установлен</v>
          </cell>
          <cell r="G1041" t="str">
            <v xml:space="preserve">61.043371 </v>
          </cell>
          <cell r="H1041" t="str">
            <v>69.098438</v>
          </cell>
          <cell r="I1041" t="str">
            <v>в рамках инвентаризации 2022 года
не определена</v>
          </cell>
          <cell r="J1041" t="str">
            <v>открытый</v>
          </cell>
          <cell r="K1041" t="str">
            <v>грунт</v>
          </cell>
          <cell r="L1041">
            <v>4</v>
          </cell>
          <cell r="M1041" t="str">
            <v>отсутсвует</v>
          </cell>
          <cell r="N1041" t="str">
            <v>отсуствует</v>
          </cell>
          <cell r="O1041">
            <v>2</v>
          </cell>
          <cell r="P1041">
            <v>1.1000000000000001</v>
          </cell>
          <cell r="Q1041" t="str">
            <v>пластик</v>
          </cell>
          <cell r="U1041" t="str">
            <v>-</v>
          </cell>
          <cell r="V1041" t="str">
            <v>-</v>
          </cell>
          <cell r="W1041" t="str">
            <v>-</v>
          </cell>
          <cell r="AA1041" t="str">
            <v>-</v>
          </cell>
          <cell r="AB1041" t="str">
            <v>-</v>
          </cell>
          <cell r="AC1041" t="str">
            <v>-</v>
          </cell>
          <cell r="AD1041" t="str">
            <v>-</v>
          </cell>
          <cell r="AH1041" t="str">
            <v>ЮЛ - ТСН СНТ  «Кооператор»</v>
          </cell>
          <cell r="AL1041" t="str">
            <v>члены ТСН "СНТ «Кооператор»"</v>
          </cell>
        </row>
        <row r="1042">
          <cell r="B1042">
            <v>968</v>
          </cell>
          <cell r="C1042">
            <v>44194</v>
          </cell>
          <cell r="D1042">
            <v>44900</v>
          </cell>
          <cell r="E1042" t="str">
            <v>СОК «Стрижкино»</v>
          </cell>
          <cell r="F1042" t="str">
            <v>в рамках проведения инвентаризации 2022 года
не установлен</v>
          </cell>
          <cell r="G1042" t="str">
            <v>61.044082</v>
          </cell>
          <cell r="H1042" t="str">
            <v>69.106673</v>
          </cell>
          <cell r="I1042" t="str">
            <v>в рамках инвентаризации 2022 года
не определена</v>
          </cell>
          <cell r="J1042" t="str">
            <v>открытый</v>
          </cell>
          <cell r="K1042" t="str">
            <v>грунт</v>
          </cell>
          <cell r="L1042">
            <v>2</v>
          </cell>
          <cell r="M1042" t="str">
            <v>отсутсвует</v>
          </cell>
          <cell r="N1042" t="str">
            <v>отсуствует</v>
          </cell>
          <cell r="O1042">
            <v>1</v>
          </cell>
          <cell r="P1042">
            <v>1.1000000000000001</v>
          </cell>
          <cell r="Q1042" t="str">
            <v>пластик</v>
          </cell>
          <cell r="U1042" t="str">
            <v>-</v>
          </cell>
          <cell r="V1042" t="str">
            <v>-</v>
          </cell>
          <cell r="W1042" t="str">
            <v>-</v>
          </cell>
          <cell r="AA1042" t="str">
            <v>-</v>
          </cell>
          <cell r="AB1042" t="str">
            <v>-</v>
          </cell>
          <cell r="AC1042" t="str">
            <v>-</v>
          </cell>
          <cell r="AD1042" t="str">
            <v>-</v>
          </cell>
          <cell r="AH1042" t="str">
            <v>ЮЛ - СОК «Стрижкино»</v>
          </cell>
          <cell r="AL1042" t="str">
            <v>члены СОК "Стрижкино"</v>
          </cell>
        </row>
        <row r="1043">
          <cell r="B1043">
            <v>969</v>
          </cell>
          <cell r="C1043" t="str">
            <v>запланмрована к размещению (установке)</v>
          </cell>
          <cell r="D1043">
            <v>44900</v>
          </cell>
          <cell r="E1043" t="str">
            <v>СОТ "Связист-2"</v>
          </cell>
          <cell r="F1043" t="str">
            <v>в рамках проведения инвентаризации 2022 года
не установлен</v>
          </cell>
          <cell r="G1043" t="str">
            <v>-</v>
          </cell>
          <cell r="H1043" t="str">
            <v>-</v>
          </cell>
          <cell r="I1043" t="str">
            <v>в рамках инвентаризации 2022 года
не определена</v>
          </cell>
          <cell r="J1043" t="str">
            <v>-</v>
          </cell>
          <cell r="K1043" t="str">
            <v>-</v>
          </cell>
          <cell r="L1043" t="str">
            <v>-</v>
          </cell>
          <cell r="M1043" t="str">
            <v>-</v>
          </cell>
          <cell r="N1043" t="str">
            <v>-</v>
          </cell>
          <cell r="O1043" t="str">
            <v>-</v>
          </cell>
          <cell r="P1043" t="str">
            <v>-</v>
          </cell>
          <cell r="Q1043" t="str">
            <v>-</v>
          </cell>
          <cell r="U1043" t="str">
            <v>-</v>
          </cell>
          <cell r="V1043" t="str">
            <v>-</v>
          </cell>
          <cell r="W1043" t="str">
            <v>-</v>
          </cell>
          <cell r="AA1043" t="str">
            <v>-</v>
          </cell>
          <cell r="AB1043" t="str">
            <v>-</v>
          </cell>
          <cell r="AC1043" t="str">
            <v>-</v>
          </cell>
          <cell r="AD1043" t="str">
            <v>-</v>
          </cell>
          <cell r="AH1043" t="str">
            <v>-</v>
          </cell>
          <cell r="AL1043" t="str">
            <v>участники СОТ "Связист-2"</v>
          </cell>
        </row>
        <row r="1044">
          <cell r="B1044">
            <v>970</v>
          </cell>
          <cell r="C1044" t="str">
            <v>запланмрована к размещению (установке)</v>
          </cell>
          <cell r="D1044">
            <v>44900</v>
          </cell>
          <cell r="E1044" t="str">
            <v>ТСН СНТ "Урожай"</v>
          </cell>
          <cell r="F1044" t="str">
            <v>в рамках проведения инвентаризации 2022 года
не установлен</v>
          </cell>
          <cell r="G1044" t="str">
            <v>-</v>
          </cell>
          <cell r="H1044" t="str">
            <v>-</v>
          </cell>
          <cell r="I1044" t="str">
            <v>в рамках инвентаризации 2022 года
не определена</v>
          </cell>
          <cell r="J1044" t="str">
            <v>-</v>
          </cell>
          <cell r="K1044" t="str">
            <v>-</v>
          </cell>
          <cell r="L1044" t="str">
            <v>-</v>
          </cell>
          <cell r="M1044" t="str">
            <v>-</v>
          </cell>
          <cell r="N1044" t="str">
            <v>-</v>
          </cell>
          <cell r="O1044" t="str">
            <v>-</v>
          </cell>
          <cell r="P1044" t="str">
            <v>-</v>
          </cell>
          <cell r="Q1044" t="str">
            <v>-</v>
          </cell>
          <cell r="U1044" t="str">
            <v>-</v>
          </cell>
          <cell r="V1044" t="str">
            <v>-</v>
          </cell>
          <cell r="W1044" t="str">
            <v>-</v>
          </cell>
          <cell r="AA1044" t="str">
            <v>-</v>
          </cell>
          <cell r="AB1044" t="str">
            <v>-</v>
          </cell>
          <cell r="AC1044" t="str">
            <v>-</v>
          </cell>
          <cell r="AD1044" t="str">
            <v>-</v>
          </cell>
          <cell r="AH1044" t="str">
            <v>-</v>
          </cell>
          <cell r="AL1044" t="str">
            <v>участники ТСН СНТ "Урожай"</v>
          </cell>
        </row>
        <row r="1045">
          <cell r="B1045">
            <v>971</v>
          </cell>
          <cell r="C1045">
            <v>44194</v>
          </cell>
          <cell r="D1045">
            <v>44900</v>
          </cell>
          <cell r="E1045" t="str">
            <v>СОТ «Югра»</v>
          </cell>
          <cell r="F1045" t="str">
            <v>в рамках проведения инвентаризации 2022 года
не установлен</v>
          </cell>
          <cell r="G1045" t="str">
            <v>61.035926</v>
          </cell>
          <cell r="H1045" t="str">
            <v>69.047886</v>
          </cell>
          <cell r="I1045" t="str">
            <v>в рамках инвентаризации 2022 года
не определена</v>
          </cell>
          <cell r="J1045" t="str">
            <v>открытый</v>
          </cell>
          <cell r="K1045" t="str">
            <v>грунт</v>
          </cell>
          <cell r="L1045">
            <v>4</v>
          </cell>
          <cell r="M1045" t="str">
            <v>отсутсвует</v>
          </cell>
          <cell r="N1045" t="str">
            <v>отсутсвует</v>
          </cell>
          <cell r="O1045">
            <v>1</v>
          </cell>
          <cell r="P1045">
            <v>1.1000000000000001</v>
          </cell>
          <cell r="Q1045" t="str">
            <v>пластик</v>
          </cell>
          <cell r="U1045" t="str">
            <v>-</v>
          </cell>
          <cell r="V1045" t="str">
            <v>-</v>
          </cell>
          <cell r="W1045" t="str">
            <v>-</v>
          </cell>
          <cell r="AA1045" t="str">
            <v>-</v>
          </cell>
          <cell r="AB1045" t="str">
            <v>-</v>
          </cell>
          <cell r="AC1045" t="str">
            <v>-</v>
          </cell>
          <cell r="AD1045" t="str">
            <v>-</v>
          </cell>
          <cell r="AH1045" t="str">
            <v>ЮЛ - СОТ «Югра»</v>
          </cell>
          <cell r="AL1045" t="str">
            <v xml:space="preserve"> члены СОТ «Югра»</v>
          </cell>
        </row>
        <row r="1046">
          <cell r="B1046">
            <v>972</v>
          </cell>
          <cell r="C1046">
            <v>44194</v>
          </cell>
          <cell r="D1046">
            <v>44900</v>
          </cell>
          <cell r="E1046" t="str">
            <v>СОТ «Учитель»</v>
          </cell>
          <cell r="F1046" t="str">
            <v>в рамках проведения инвентаризации 2022 года
не установлен</v>
          </cell>
          <cell r="G1046" t="str">
            <v>61.031218</v>
          </cell>
          <cell r="H1046" t="str">
            <v>69.043895</v>
          </cell>
          <cell r="I1046" t="str">
            <v>в рамках инвентаризации 2022 года
не определена</v>
          </cell>
          <cell r="J1046" t="str">
            <v>открытый</v>
          </cell>
          <cell r="K1046" t="str">
            <v>грунт</v>
          </cell>
          <cell r="L1046">
            <v>4</v>
          </cell>
          <cell r="M1046" t="str">
            <v>отсутсвует</v>
          </cell>
          <cell r="N1046" t="str">
            <v>отсутсвует</v>
          </cell>
          <cell r="O1046">
            <v>1</v>
          </cell>
          <cell r="P1046">
            <v>1.1000000000000001</v>
          </cell>
          <cell r="Q1046" t="str">
            <v>пластик</v>
          </cell>
          <cell r="U1046" t="str">
            <v>-</v>
          </cell>
          <cell r="V1046" t="str">
            <v>-</v>
          </cell>
          <cell r="W1046" t="str">
            <v>-</v>
          </cell>
          <cell r="AA1046" t="str">
            <v>-</v>
          </cell>
          <cell r="AB1046" t="str">
            <v>-</v>
          </cell>
          <cell r="AC1046" t="str">
            <v>-</v>
          </cell>
          <cell r="AD1046" t="str">
            <v>-</v>
          </cell>
          <cell r="AH1046" t="str">
            <v>ЮЛ - СОТ «Учитель»</v>
          </cell>
          <cell r="AL1046" t="str">
            <v>члены СОТ «Учитель»</v>
          </cell>
        </row>
        <row r="1047">
          <cell r="B1047">
            <v>973</v>
          </cell>
          <cell r="C1047">
            <v>44194</v>
          </cell>
          <cell r="D1047">
            <v>44900</v>
          </cell>
          <cell r="E1047" t="str">
            <v>СОТ «Авиатор»</v>
          </cell>
          <cell r="F1047" t="str">
            <v>в рамках проведения инвентаризации 2022 года
не установлен</v>
          </cell>
          <cell r="G1047" t="str">
            <v>61.031781</v>
          </cell>
          <cell r="H1047" t="str">
            <v>69.140017</v>
          </cell>
          <cell r="I1047" t="str">
            <v>в рамках инвентаризации 2022 года
не определена</v>
          </cell>
          <cell r="J1047" t="str">
            <v>открытый</v>
          </cell>
          <cell r="K1047" t="str">
            <v>грунт</v>
          </cell>
          <cell r="L1047">
            <v>6</v>
          </cell>
          <cell r="M1047" t="str">
            <v>отсутсвует</v>
          </cell>
          <cell r="N1047" t="str">
            <v>отсутсвует</v>
          </cell>
          <cell r="O1047">
            <v>3</v>
          </cell>
          <cell r="P1047">
            <v>1.1000000000000001</v>
          </cell>
          <cell r="Q1047" t="str">
            <v>пластик</v>
          </cell>
          <cell r="U1047" t="str">
            <v>-</v>
          </cell>
          <cell r="V1047" t="str">
            <v>-</v>
          </cell>
          <cell r="W1047" t="str">
            <v>-</v>
          </cell>
          <cell r="AA1047" t="str">
            <v>-</v>
          </cell>
          <cell r="AB1047" t="str">
            <v>-</v>
          </cell>
          <cell r="AC1047" t="str">
            <v>-</v>
          </cell>
          <cell r="AD1047" t="str">
            <v>-</v>
          </cell>
          <cell r="AH1047" t="str">
            <v>ЮЛ - СНТ "Авиатор", СОК "Полёт"</v>
          </cell>
          <cell r="AL1047" t="str">
            <v>члены СНТ "Авиатор", СОК "Полёт"</v>
          </cell>
        </row>
        <row r="1048">
          <cell r="B1048">
            <v>974</v>
          </cell>
          <cell r="C1048" t="str">
            <v>запланмрована к размещению (установке)</v>
          </cell>
          <cell r="D1048">
            <v>44900</v>
          </cell>
          <cell r="E1048" t="str">
            <v>СОК "Полёт"</v>
          </cell>
          <cell r="F1048" t="str">
            <v>в рамках проведения инвентаризации 2022 года
не установлен</v>
          </cell>
          <cell r="G1048" t="str">
            <v>-</v>
          </cell>
          <cell r="H1048" t="str">
            <v>-</v>
          </cell>
          <cell r="I1048" t="str">
            <v>в рамках инвентаризации 2022 года
не определена</v>
          </cell>
          <cell r="J1048" t="str">
            <v>-</v>
          </cell>
          <cell r="K1048" t="str">
            <v>-</v>
          </cell>
          <cell r="L1048" t="str">
            <v>-</v>
          </cell>
          <cell r="M1048" t="str">
            <v>-</v>
          </cell>
          <cell r="N1048" t="str">
            <v>-</v>
          </cell>
          <cell r="O1048" t="str">
            <v>-</v>
          </cell>
          <cell r="P1048" t="str">
            <v>-</v>
          </cell>
          <cell r="Q1048" t="str">
            <v>-</v>
          </cell>
          <cell r="U1048" t="str">
            <v>-</v>
          </cell>
          <cell r="V1048" t="str">
            <v>-</v>
          </cell>
          <cell r="W1048" t="str">
            <v>-</v>
          </cell>
          <cell r="AA1048" t="str">
            <v>-</v>
          </cell>
          <cell r="AB1048" t="str">
            <v>-</v>
          </cell>
          <cell r="AC1048" t="str">
            <v>-</v>
          </cell>
          <cell r="AD1048" t="str">
            <v>-</v>
          </cell>
          <cell r="AH1048" t="str">
            <v>-</v>
          </cell>
          <cell r="AL1048" t="str">
            <v>участники СОК "Полёт"</v>
          </cell>
        </row>
        <row r="1049">
          <cell r="B1049">
            <v>975</v>
          </cell>
          <cell r="C1049">
            <v>44595</v>
          </cell>
          <cell r="D1049">
            <v>44900</v>
          </cell>
          <cell r="E1049" t="str">
            <v>Анны Коньковой 16</v>
          </cell>
          <cell r="F1049" t="str">
            <v>в рамках проведения инвентаризации 2022 года
не установлен</v>
          </cell>
          <cell r="G1049" t="str">
            <v>60.9705</v>
          </cell>
          <cell r="H1049" t="str">
            <v>69.0178</v>
          </cell>
          <cell r="I1049" t="str">
            <v>в рамках инвентаризации 2022 года
не определена</v>
          </cell>
          <cell r="J1049" t="str">
            <v>открытый</v>
          </cell>
          <cell r="K1049" t="str">
            <v>асфальт</v>
          </cell>
          <cell r="L1049">
            <v>12</v>
          </cell>
          <cell r="M1049" t="str">
            <v>отсутсвует</v>
          </cell>
          <cell r="N1049" t="str">
            <v>отсутсвует</v>
          </cell>
          <cell r="O1049">
            <v>1</v>
          </cell>
          <cell r="P1049">
            <v>3</v>
          </cell>
          <cell r="Q1049" t="str">
            <v>пластик</v>
          </cell>
          <cell r="U1049" t="str">
            <v>-</v>
          </cell>
          <cell r="V1049" t="str">
            <v>-</v>
          </cell>
          <cell r="W1049" t="str">
            <v>-</v>
          </cell>
          <cell r="AA1049" t="str">
            <v>-</v>
          </cell>
          <cell r="AB1049" t="str">
            <v>-</v>
          </cell>
          <cell r="AC1049" t="str">
            <v>-</v>
          </cell>
          <cell r="AD1049" t="str">
            <v>-</v>
          </cell>
          <cell r="AH1049" t="str">
            <v>СП МКД</v>
          </cell>
          <cell r="AL1049" t="str">
            <v>МКД ул. Анны Коньковой 16</v>
          </cell>
        </row>
        <row r="1050">
          <cell r="B1050">
            <v>975</v>
          </cell>
          <cell r="C1050">
            <v>44595</v>
          </cell>
          <cell r="D1050">
            <v>44900</v>
          </cell>
          <cell r="E1050" t="str">
            <v>Анны Коньковой 16</v>
          </cell>
          <cell r="F1050" t="str">
            <v>в рамках проведения инвентаризации 2022 года
не установлен</v>
          </cell>
          <cell r="G1050" t="str">
            <v>60.9705</v>
          </cell>
          <cell r="H1050" t="str">
            <v>69.0178</v>
          </cell>
          <cell r="I1050" t="str">
            <v>в рамках инвентаризации 2022 года
не определена</v>
          </cell>
          <cell r="J1050" t="str">
            <v>открытый</v>
          </cell>
          <cell r="K1050" t="str">
            <v>асфальт</v>
          </cell>
          <cell r="L1050">
            <v>12</v>
          </cell>
          <cell r="M1050" t="str">
            <v>отсутсвует</v>
          </cell>
          <cell r="N1050" t="str">
            <v>отсутсвует</v>
          </cell>
          <cell r="O1050">
            <v>2</v>
          </cell>
          <cell r="P1050">
            <v>1.1000000000000001</v>
          </cell>
          <cell r="Q1050" t="str">
            <v>пластик</v>
          </cell>
          <cell r="U1050" t="str">
            <v>-</v>
          </cell>
          <cell r="V1050" t="str">
            <v>-</v>
          </cell>
          <cell r="W1050" t="str">
            <v>-</v>
          </cell>
          <cell r="AA1050" t="str">
            <v>-</v>
          </cell>
          <cell r="AB1050" t="str">
            <v>-</v>
          </cell>
          <cell r="AC1050" t="str">
            <v>-</v>
          </cell>
          <cell r="AD1050" t="str">
            <v>-</v>
          </cell>
          <cell r="AH1050" t="str">
            <v>СП МКД</v>
          </cell>
          <cell r="AL1050" t="str">
            <v>МКД ул. Анны Коньковой 16</v>
          </cell>
        </row>
        <row r="1051">
          <cell r="B1051">
            <v>976</v>
          </cell>
          <cell r="C1051" t="str">
            <v>запланмрована к размещению (установке)</v>
          </cell>
          <cell r="D1051">
            <v>44900</v>
          </cell>
          <cell r="E1051" t="str">
            <v>ТСН СНТ "Геолог"</v>
          </cell>
          <cell r="F1051" t="str">
            <v>в рамках проведения инвентаризации 2022 года
не установлен</v>
          </cell>
          <cell r="G1051" t="str">
            <v>-</v>
          </cell>
          <cell r="H1051" t="str">
            <v>-</v>
          </cell>
          <cell r="I1051" t="str">
            <v>в рамках инвентаризации 2022 года
не определена</v>
          </cell>
          <cell r="J1051" t="str">
            <v>-</v>
          </cell>
          <cell r="K1051" t="str">
            <v>-</v>
          </cell>
          <cell r="L1051" t="str">
            <v>-</v>
          </cell>
          <cell r="M1051" t="str">
            <v>-</v>
          </cell>
          <cell r="N1051" t="str">
            <v>-</v>
          </cell>
          <cell r="O1051" t="str">
            <v>-</v>
          </cell>
          <cell r="P1051" t="str">
            <v>-</v>
          </cell>
          <cell r="Q1051" t="str">
            <v>-</v>
          </cell>
          <cell r="U1051" t="str">
            <v>-</v>
          </cell>
          <cell r="V1051" t="str">
            <v>-</v>
          </cell>
          <cell r="W1051" t="str">
            <v>-</v>
          </cell>
          <cell r="AA1051" t="str">
            <v>-</v>
          </cell>
          <cell r="AB1051" t="str">
            <v>-</v>
          </cell>
          <cell r="AC1051" t="str">
            <v>-</v>
          </cell>
          <cell r="AD1051" t="str">
            <v>-</v>
          </cell>
          <cell r="AH1051" t="str">
            <v>-</v>
          </cell>
          <cell r="AL1051" t="str">
            <v>участники ТСН СНТ "Геолог"</v>
          </cell>
        </row>
        <row r="1052">
          <cell r="B1052">
            <v>977</v>
          </cell>
          <cell r="C1052">
            <v>44194</v>
          </cell>
          <cell r="D1052">
            <v>44900</v>
          </cell>
          <cell r="E1052" t="str">
            <v>СОНТ «Кедр»</v>
          </cell>
          <cell r="F1052" t="str">
            <v>в рамках проведения инвентаризации 2022 года
не установлен</v>
          </cell>
          <cell r="G1052" t="str">
            <v>61.052274</v>
          </cell>
          <cell r="H1052" t="str">
            <v>69.267762</v>
          </cell>
          <cell r="I1052" t="str">
            <v>в рамках инвентаризации 2022 года
не определена</v>
          </cell>
          <cell r="J1052" t="str">
            <v>открытый</v>
          </cell>
          <cell r="K1052" t="str">
            <v>грунт</v>
          </cell>
          <cell r="L1052">
            <v>12</v>
          </cell>
          <cell r="M1052" t="str">
            <v>отсутсвует</v>
          </cell>
          <cell r="N1052" t="str">
            <v>отсутсвует</v>
          </cell>
          <cell r="O1052">
            <v>6</v>
          </cell>
          <cell r="P1052">
            <v>1.1000000000000001</v>
          </cell>
          <cell r="Q1052" t="str">
            <v>пластик</v>
          </cell>
          <cell r="U1052">
            <v>1</v>
          </cell>
          <cell r="V1052">
            <v>8</v>
          </cell>
          <cell r="W1052" t="str">
            <v>бункер-накопитель</v>
          </cell>
          <cell r="AA1052" t="str">
            <v>-</v>
          </cell>
          <cell r="AB1052" t="str">
            <v>-</v>
          </cell>
          <cell r="AC1052" t="str">
            <v>-</v>
          </cell>
          <cell r="AD1052" t="str">
            <v>-</v>
          </cell>
          <cell r="AH1052" t="str">
            <v>ЮЛ - СНТ "Кедр", СОК "Лесной", ТСН "СОК "Садовый", СОК "Лесной-2"</v>
          </cell>
          <cell r="AL1052" t="str">
            <v xml:space="preserve"> члены СНТ "Кедр", СОК "Лесной", ТСН "СОК "Садовый", СОК "Лесной-2"</v>
          </cell>
        </row>
        <row r="1053">
          <cell r="B1053">
            <v>978</v>
          </cell>
          <cell r="C1053" t="str">
            <v>запланмрована к размещению (установке)</v>
          </cell>
          <cell r="D1053">
            <v>44900</v>
          </cell>
          <cell r="E1053" t="str">
            <v>СОК "Лесной"</v>
          </cell>
          <cell r="F1053" t="str">
            <v>в рамках проведения инвентаризации 2022 года
не установлен</v>
          </cell>
          <cell r="G1053" t="str">
            <v>-</v>
          </cell>
          <cell r="H1053" t="str">
            <v>-</v>
          </cell>
          <cell r="I1053" t="str">
            <v>в рамках инвентаризации 2022 года
не определена</v>
          </cell>
          <cell r="J1053" t="str">
            <v>-</v>
          </cell>
          <cell r="K1053" t="str">
            <v>-</v>
          </cell>
          <cell r="L1053" t="str">
            <v>-</v>
          </cell>
          <cell r="M1053" t="str">
            <v>-</v>
          </cell>
          <cell r="N1053" t="str">
            <v>-</v>
          </cell>
          <cell r="O1053" t="str">
            <v>-</v>
          </cell>
          <cell r="P1053" t="str">
            <v>-</v>
          </cell>
          <cell r="Q1053" t="str">
            <v>-</v>
          </cell>
          <cell r="U1053" t="str">
            <v>-</v>
          </cell>
          <cell r="V1053" t="str">
            <v>-</v>
          </cell>
          <cell r="W1053" t="str">
            <v>-</v>
          </cell>
          <cell r="AA1053" t="str">
            <v>-</v>
          </cell>
          <cell r="AB1053" t="str">
            <v>-</v>
          </cell>
          <cell r="AC1053" t="str">
            <v>-</v>
          </cell>
          <cell r="AD1053" t="str">
            <v>-</v>
          </cell>
          <cell r="AH1053" t="str">
            <v>-</v>
          </cell>
          <cell r="AL1053" t="str">
            <v>участники СОК "Лесной"</v>
          </cell>
        </row>
        <row r="1054">
          <cell r="B1054">
            <v>979</v>
          </cell>
          <cell r="C1054" t="str">
            <v>запланмрована к размещению (установке)</v>
          </cell>
          <cell r="D1054">
            <v>44900</v>
          </cell>
          <cell r="E1054" t="str">
            <v>СОК "Лесной-2"</v>
          </cell>
          <cell r="F1054" t="str">
            <v>в рамках проведения инвентаризации 2022 года
не установлен</v>
          </cell>
          <cell r="G1054" t="str">
            <v>-</v>
          </cell>
          <cell r="H1054" t="str">
            <v>-</v>
          </cell>
          <cell r="I1054" t="str">
            <v>в рамках инвентаризации 2022 года
не определена</v>
          </cell>
          <cell r="J1054" t="str">
            <v>-</v>
          </cell>
          <cell r="K1054" t="str">
            <v>-</v>
          </cell>
          <cell r="L1054" t="str">
            <v>-</v>
          </cell>
          <cell r="M1054" t="str">
            <v>-</v>
          </cell>
          <cell r="N1054" t="str">
            <v>-</v>
          </cell>
          <cell r="O1054" t="str">
            <v>-</v>
          </cell>
          <cell r="P1054" t="str">
            <v>-</v>
          </cell>
          <cell r="Q1054" t="str">
            <v>-</v>
          </cell>
          <cell r="U1054" t="str">
            <v>-</v>
          </cell>
          <cell r="V1054" t="str">
            <v>-</v>
          </cell>
          <cell r="W1054" t="str">
            <v>-</v>
          </cell>
          <cell r="AA1054" t="str">
            <v>-</v>
          </cell>
          <cell r="AB1054" t="str">
            <v>-</v>
          </cell>
          <cell r="AC1054" t="str">
            <v>-</v>
          </cell>
          <cell r="AD1054" t="str">
            <v>-</v>
          </cell>
          <cell r="AH1054" t="str">
            <v>-</v>
          </cell>
          <cell r="AL1054" t="str">
            <v>участники СОК "Лесной-2"</v>
          </cell>
        </row>
        <row r="1055">
          <cell r="B1055">
            <v>980</v>
          </cell>
          <cell r="C1055" t="str">
            <v>запланмрована к размещению (установке)</v>
          </cell>
          <cell r="D1055">
            <v>44900</v>
          </cell>
          <cell r="E1055" t="str">
            <v>ТСН "СОК "Садовый"</v>
          </cell>
          <cell r="F1055" t="str">
            <v>в рамках проведения инвентаризации 2022 года
не установлен</v>
          </cell>
          <cell r="G1055" t="str">
            <v>-</v>
          </cell>
          <cell r="H1055" t="str">
            <v>-</v>
          </cell>
          <cell r="I1055" t="str">
            <v>в рамках инвентаризации 2022 года
не определена</v>
          </cell>
          <cell r="J1055" t="str">
            <v>-</v>
          </cell>
          <cell r="K1055" t="str">
            <v>-</v>
          </cell>
          <cell r="L1055" t="str">
            <v>-</v>
          </cell>
          <cell r="M1055" t="str">
            <v>-</v>
          </cell>
          <cell r="N1055" t="str">
            <v>-</v>
          </cell>
          <cell r="O1055" t="str">
            <v>-</v>
          </cell>
          <cell r="P1055" t="str">
            <v>-</v>
          </cell>
          <cell r="Q1055" t="str">
            <v>-</v>
          </cell>
          <cell r="U1055" t="str">
            <v>-</v>
          </cell>
          <cell r="V1055" t="str">
            <v>-</v>
          </cell>
          <cell r="W1055" t="str">
            <v>-</v>
          </cell>
          <cell r="AA1055" t="str">
            <v>-</v>
          </cell>
          <cell r="AB1055" t="str">
            <v>-</v>
          </cell>
          <cell r="AC1055" t="str">
            <v>-</v>
          </cell>
          <cell r="AD1055" t="str">
            <v>-</v>
          </cell>
          <cell r="AH1055" t="str">
            <v>-</v>
          </cell>
          <cell r="AL1055" t="str">
            <v>участники ТСН "СОК "Садовый"</v>
          </cell>
        </row>
        <row r="1056">
          <cell r="B1056">
            <v>981</v>
          </cell>
          <cell r="C1056">
            <v>44194</v>
          </cell>
          <cell r="D1056">
            <v>44900</v>
          </cell>
          <cell r="E1056" t="str">
            <v>СОК «Строитель»</v>
          </cell>
          <cell r="F1056" t="str">
            <v>в рамках проведения инвентаризации 2022 года
не установлен</v>
          </cell>
          <cell r="G1056" t="str">
            <v xml:space="preserve">61.048433 </v>
          </cell>
          <cell r="H1056" t="str">
            <v>69.296572</v>
          </cell>
          <cell r="I1056" t="str">
            <v>в рамках инвентаризации 2022 года
не определена</v>
          </cell>
          <cell r="J1056" t="str">
            <v>открытый</v>
          </cell>
          <cell r="K1056" t="str">
            <v>грунт</v>
          </cell>
          <cell r="L1056">
            <v>6</v>
          </cell>
          <cell r="M1056" t="str">
            <v>отсутсвует</v>
          </cell>
          <cell r="N1056" t="str">
            <v>отсутсвует</v>
          </cell>
          <cell r="O1056">
            <v>3</v>
          </cell>
          <cell r="P1056">
            <v>1.1000000000000001</v>
          </cell>
          <cell r="Q1056" t="str">
            <v>пластик</v>
          </cell>
          <cell r="U1056" t="str">
            <v>-</v>
          </cell>
          <cell r="V1056" t="str">
            <v>-</v>
          </cell>
          <cell r="W1056" t="str">
            <v>-</v>
          </cell>
          <cell r="AA1056" t="str">
            <v>-</v>
          </cell>
          <cell r="AB1056" t="str">
            <v>-</v>
          </cell>
          <cell r="AC1056" t="str">
            <v>-</v>
          </cell>
          <cell r="AD1056" t="str">
            <v>-</v>
          </cell>
          <cell r="AH1056" t="str">
            <v>ЮЛ - СОК «Строитель»</v>
          </cell>
          <cell r="AL1056" t="str">
            <v>члены СОК «Строитель»</v>
          </cell>
        </row>
        <row r="1057">
          <cell r="B1057">
            <v>982</v>
          </cell>
          <cell r="C1057">
            <v>44194</v>
          </cell>
          <cell r="D1057">
            <v>44900</v>
          </cell>
          <cell r="E1057" t="str">
            <v>СОК «Рябинушка»</v>
          </cell>
          <cell r="F1057" t="str">
            <v>в рамках проведения инвентаризации 2022 года
не установлен</v>
          </cell>
          <cell r="G1057" t="str">
            <v>61.048537</v>
          </cell>
          <cell r="H1057" t="str">
            <v>69.303289</v>
          </cell>
          <cell r="I1057" t="str">
            <v>в рамках инвентаризации 2022 года
не определена</v>
          </cell>
          <cell r="J1057" t="str">
            <v>открытый</v>
          </cell>
          <cell r="K1057" t="str">
            <v>грунт</v>
          </cell>
          <cell r="L1057">
            <v>4</v>
          </cell>
          <cell r="M1057" t="str">
            <v>отсутсвует</v>
          </cell>
          <cell r="N1057" t="str">
            <v>отсутсвует</v>
          </cell>
          <cell r="O1057">
            <v>1</v>
          </cell>
          <cell r="P1057">
            <v>1.1000000000000001</v>
          </cell>
          <cell r="Q1057" t="str">
            <v>пластик</v>
          </cell>
          <cell r="U1057" t="str">
            <v>-</v>
          </cell>
          <cell r="V1057" t="str">
            <v>-</v>
          </cell>
          <cell r="W1057" t="str">
            <v>-</v>
          </cell>
          <cell r="AA1057" t="str">
            <v>-</v>
          </cell>
          <cell r="AB1057" t="str">
            <v>-</v>
          </cell>
          <cell r="AC1057" t="str">
            <v>-</v>
          </cell>
          <cell r="AD1057" t="str">
            <v>-</v>
          </cell>
          <cell r="AH1057" t="str">
            <v>ЮЛ - СОК «Рябинушка»</v>
          </cell>
          <cell r="AL1057" t="str">
            <v>члены СОК «Рябинушка»</v>
          </cell>
        </row>
        <row r="1058">
          <cell r="B1058">
            <v>983</v>
          </cell>
          <cell r="C1058">
            <v>44194</v>
          </cell>
          <cell r="D1058">
            <v>44900</v>
          </cell>
          <cell r="E1058" t="str">
            <v>ДНТ «Разведчик»</v>
          </cell>
          <cell r="F1058" t="str">
            <v>в рамках проведения инвентаризации 2022 года
не установлен</v>
          </cell>
          <cell r="G1058" t="str">
            <v xml:space="preserve">61.044862 </v>
          </cell>
          <cell r="H1058" t="str">
            <v>69.315484</v>
          </cell>
          <cell r="I1058" t="str">
            <v>в рамках инвентаризации 2022 года
не определена</v>
          </cell>
          <cell r="J1058" t="str">
            <v>открытый</v>
          </cell>
          <cell r="K1058" t="str">
            <v>грунт</v>
          </cell>
          <cell r="L1058">
            <v>6</v>
          </cell>
          <cell r="M1058" t="str">
            <v>отсутсвует</v>
          </cell>
          <cell r="N1058" t="str">
            <v>отсутсвует</v>
          </cell>
          <cell r="O1058">
            <v>3</v>
          </cell>
          <cell r="P1058">
            <v>1.1000000000000001</v>
          </cell>
          <cell r="Q1058" t="str">
            <v>пластик</v>
          </cell>
          <cell r="U1058" t="str">
            <v>-</v>
          </cell>
          <cell r="V1058" t="str">
            <v>-</v>
          </cell>
          <cell r="W1058" t="str">
            <v>-</v>
          </cell>
          <cell r="AA1058" t="str">
            <v>-</v>
          </cell>
          <cell r="AB1058" t="str">
            <v>-</v>
          </cell>
          <cell r="AC1058" t="str">
            <v>-</v>
          </cell>
          <cell r="AD1058" t="str">
            <v>-</v>
          </cell>
          <cell r="AH1058" t="str">
            <v>ЮЛ - ДНТ «Разведчик»</v>
          </cell>
          <cell r="AL1058" t="str">
            <v>члены ДНТ «Разведчик»</v>
          </cell>
        </row>
        <row r="1059">
          <cell r="B1059">
            <v>984</v>
          </cell>
          <cell r="C1059">
            <v>44194</v>
          </cell>
          <cell r="D1059">
            <v>44900</v>
          </cell>
          <cell r="E1059" t="str">
            <v>СОНТ «Кузя»</v>
          </cell>
          <cell r="F1059" t="str">
            <v>в рамках проведения инвентаризации 2022 года
не установлен</v>
          </cell>
          <cell r="G1059" t="str">
            <v>61.034448</v>
          </cell>
          <cell r="H1059" t="str">
            <v>69.323987</v>
          </cell>
          <cell r="I1059" t="str">
            <v>в рамках инвентаризации 2022 года
не определена</v>
          </cell>
          <cell r="J1059" t="str">
            <v>открытый</v>
          </cell>
          <cell r="K1059" t="str">
            <v>грунт</v>
          </cell>
          <cell r="L1059">
            <v>4</v>
          </cell>
          <cell r="M1059" t="str">
            <v>отсутсвует</v>
          </cell>
          <cell r="N1059" t="str">
            <v>отсутсвует</v>
          </cell>
          <cell r="O1059">
            <v>1</v>
          </cell>
          <cell r="P1059">
            <v>1.1000000000000001</v>
          </cell>
          <cell r="Q1059" t="str">
            <v>пластик</v>
          </cell>
          <cell r="U1059" t="str">
            <v>-</v>
          </cell>
          <cell r="V1059" t="str">
            <v>-</v>
          </cell>
          <cell r="W1059" t="str">
            <v>-</v>
          </cell>
          <cell r="AA1059" t="str">
            <v>-</v>
          </cell>
          <cell r="AB1059" t="str">
            <v>-</v>
          </cell>
          <cell r="AC1059" t="str">
            <v>-</v>
          </cell>
          <cell r="AD1059" t="str">
            <v>-</v>
          </cell>
          <cell r="AH1059" t="str">
            <v>ЮЛ - ТСН СОНТ «Кузя», ТСН СОНТ «Дорожник-2», СОТ "Эколог, СОТ "Лимпопо", ТСН СОНТ «Белка», ТСН СНТ «Дорожник»</v>
          </cell>
          <cell r="AL1059" t="str">
            <v>члены ТСН СОНТ «Кузя», ТСН СОНТ «Дорожник-2», СОТ "Эколог, СОТ "Лимпопо", ТСН СОНТ «Белка», ТСН СНТ «Дорожник»</v>
          </cell>
        </row>
        <row r="1060">
          <cell r="B1060">
            <v>985</v>
          </cell>
          <cell r="C1060" t="str">
            <v>запланмрована к размещению (установке)</v>
          </cell>
          <cell r="D1060">
            <v>44900</v>
          </cell>
          <cell r="E1060" t="str">
            <v>ТСН СОНТ "Дорожник-2</v>
          </cell>
          <cell r="F1060" t="str">
            <v>в рамках проведения инвентаризации 2022 года
не установлен</v>
          </cell>
          <cell r="G1060" t="str">
            <v>-</v>
          </cell>
          <cell r="H1060" t="str">
            <v>-</v>
          </cell>
          <cell r="I1060" t="str">
            <v>в рамках инвентаризации 2022 года
не определена</v>
          </cell>
          <cell r="J1060" t="str">
            <v>-</v>
          </cell>
          <cell r="K1060" t="str">
            <v>-</v>
          </cell>
          <cell r="L1060" t="str">
            <v>-</v>
          </cell>
          <cell r="M1060" t="str">
            <v>-</v>
          </cell>
          <cell r="N1060" t="str">
            <v>-</v>
          </cell>
          <cell r="O1060" t="str">
            <v>-</v>
          </cell>
          <cell r="P1060" t="str">
            <v>-</v>
          </cell>
          <cell r="Q1060" t="str">
            <v>-</v>
          </cell>
          <cell r="U1060" t="str">
            <v>-</v>
          </cell>
          <cell r="V1060" t="str">
            <v>-</v>
          </cell>
          <cell r="W1060" t="str">
            <v>-</v>
          </cell>
          <cell r="AA1060" t="str">
            <v>-</v>
          </cell>
          <cell r="AB1060" t="str">
            <v>-</v>
          </cell>
          <cell r="AC1060" t="str">
            <v>-</v>
          </cell>
          <cell r="AD1060" t="str">
            <v>-</v>
          </cell>
          <cell r="AH1060" t="str">
            <v>-</v>
          </cell>
          <cell r="AL1060" t="str">
            <v>участники ТСН СОНТ "Дорожник-2</v>
          </cell>
        </row>
        <row r="1061">
          <cell r="B1061">
            <v>986</v>
          </cell>
          <cell r="C1061" t="str">
            <v>запланмрована к размещению (установке)</v>
          </cell>
          <cell r="D1061">
            <v>44900</v>
          </cell>
          <cell r="E1061" t="str">
            <v>СОТ "Эколог"</v>
          </cell>
          <cell r="F1061" t="str">
            <v>в рамках проведения инвентаризации 2022 года
не установлен</v>
          </cell>
          <cell r="G1061" t="str">
            <v>-</v>
          </cell>
          <cell r="H1061" t="str">
            <v>-</v>
          </cell>
          <cell r="I1061" t="str">
            <v>в рамках инвентаризации 2022 года
не определена</v>
          </cell>
          <cell r="J1061" t="str">
            <v>-</v>
          </cell>
          <cell r="K1061" t="str">
            <v>-</v>
          </cell>
          <cell r="L1061" t="str">
            <v>-</v>
          </cell>
          <cell r="M1061" t="str">
            <v>-</v>
          </cell>
          <cell r="N1061" t="str">
            <v>-</v>
          </cell>
          <cell r="O1061" t="str">
            <v>-</v>
          </cell>
          <cell r="P1061" t="str">
            <v>-</v>
          </cell>
          <cell r="Q1061" t="str">
            <v>-</v>
          </cell>
          <cell r="U1061" t="str">
            <v>-</v>
          </cell>
          <cell r="V1061" t="str">
            <v>-</v>
          </cell>
          <cell r="W1061" t="str">
            <v>-</v>
          </cell>
          <cell r="AA1061" t="str">
            <v>-</v>
          </cell>
          <cell r="AB1061" t="str">
            <v>-</v>
          </cell>
          <cell r="AC1061" t="str">
            <v>-</v>
          </cell>
          <cell r="AD1061" t="str">
            <v>-</v>
          </cell>
          <cell r="AH1061" t="str">
            <v>-</v>
          </cell>
          <cell r="AL1061" t="str">
            <v>участники СОТ "Эколог"</v>
          </cell>
        </row>
        <row r="1062">
          <cell r="B1062">
            <v>987</v>
          </cell>
          <cell r="C1062" t="str">
            <v>запланмрована к размещению (установке)</v>
          </cell>
          <cell r="D1062">
            <v>44900</v>
          </cell>
          <cell r="E1062" t="str">
            <v>СОТ "Лимпопо"</v>
          </cell>
          <cell r="F1062" t="str">
            <v>в рамках проведения инвентаризации 2022 года
не установлен</v>
          </cell>
          <cell r="G1062" t="str">
            <v>-</v>
          </cell>
          <cell r="H1062" t="str">
            <v>-</v>
          </cell>
          <cell r="I1062" t="str">
            <v>в рамках инвентаризации 2022 года
не определена</v>
          </cell>
          <cell r="J1062" t="str">
            <v>-</v>
          </cell>
          <cell r="K1062" t="str">
            <v>-</v>
          </cell>
          <cell r="L1062" t="str">
            <v>-</v>
          </cell>
          <cell r="M1062" t="str">
            <v>-</v>
          </cell>
          <cell r="N1062" t="str">
            <v>-</v>
          </cell>
          <cell r="O1062" t="str">
            <v>-</v>
          </cell>
          <cell r="P1062" t="str">
            <v>-</v>
          </cell>
          <cell r="Q1062" t="str">
            <v>-</v>
          </cell>
          <cell r="U1062" t="str">
            <v>-</v>
          </cell>
          <cell r="V1062" t="str">
            <v>-</v>
          </cell>
          <cell r="W1062" t="str">
            <v>-</v>
          </cell>
          <cell r="AA1062" t="str">
            <v>-</v>
          </cell>
          <cell r="AB1062" t="str">
            <v>-</v>
          </cell>
          <cell r="AC1062" t="str">
            <v>-</v>
          </cell>
          <cell r="AD1062" t="str">
            <v>-</v>
          </cell>
          <cell r="AH1062" t="str">
            <v>-</v>
          </cell>
          <cell r="AL1062" t="str">
            <v>участники СОТ "Лимпопо"</v>
          </cell>
        </row>
        <row r="1063">
          <cell r="B1063">
            <v>988</v>
          </cell>
          <cell r="C1063" t="str">
            <v>запланмрована к размещению (установке)</v>
          </cell>
          <cell r="D1063">
            <v>44900</v>
          </cell>
          <cell r="E1063" t="str">
            <v>ТСН СНТ "Дорожник"</v>
          </cell>
          <cell r="F1063" t="str">
            <v>в рамках проведения инвентаризации 2022 года
не установлен</v>
          </cell>
          <cell r="G1063" t="str">
            <v>-</v>
          </cell>
          <cell r="H1063" t="str">
            <v>-</v>
          </cell>
          <cell r="I1063" t="str">
            <v>в рамках инвентаризации 2022 года
не определена</v>
          </cell>
          <cell r="J1063" t="str">
            <v>-</v>
          </cell>
          <cell r="K1063" t="str">
            <v>-</v>
          </cell>
          <cell r="L1063" t="str">
            <v>-</v>
          </cell>
          <cell r="M1063" t="str">
            <v>-</v>
          </cell>
          <cell r="N1063" t="str">
            <v>-</v>
          </cell>
          <cell r="O1063" t="str">
            <v>-</v>
          </cell>
          <cell r="P1063" t="str">
            <v>-</v>
          </cell>
          <cell r="Q1063" t="str">
            <v>-</v>
          </cell>
          <cell r="U1063" t="str">
            <v>-</v>
          </cell>
          <cell r="V1063" t="str">
            <v>-</v>
          </cell>
          <cell r="W1063" t="str">
            <v>-</v>
          </cell>
          <cell r="AA1063" t="str">
            <v>-</v>
          </cell>
          <cell r="AB1063" t="str">
            <v>-</v>
          </cell>
          <cell r="AC1063" t="str">
            <v>-</v>
          </cell>
          <cell r="AD1063" t="str">
            <v>-</v>
          </cell>
          <cell r="AH1063" t="str">
            <v>-</v>
          </cell>
          <cell r="AL1063" t="str">
            <v>участники ТСН СНТ "Дорожник"</v>
          </cell>
        </row>
        <row r="1064">
          <cell r="B1064">
            <v>989</v>
          </cell>
          <cell r="C1064" t="str">
            <v>запланмрована к размещению (установке)</v>
          </cell>
          <cell r="D1064">
            <v>44900</v>
          </cell>
          <cell r="E1064" t="str">
            <v>ТСН СОНТ "Белка"</v>
          </cell>
          <cell r="F1064" t="str">
            <v>в рамках проведения инвентаризации 2022 года
не установлен</v>
          </cell>
          <cell r="G1064" t="str">
            <v>-</v>
          </cell>
          <cell r="H1064" t="str">
            <v>-</v>
          </cell>
          <cell r="I1064" t="str">
            <v>в рамках инвентаризации 2022 года
не определена</v>
          </cell>
          <cell r="J1064" t="str">
            <v>-</v>
          </cell>
          <cell r="K1064" t="str">
            <v>-</v>
          </cell>
          <cell r="L1064" t="str">
            <v>-</v>
          </cell>
          <cell r="M1064" t="str">
            <v>-</v>
          </cell>
          <cell r="N1064" t="str">
            <v>-</v>
          </cell>
          <cell r="O1064" t="str">
            <v>-</v>
          </cell>
          <cell r="P1064" t="str">
            <v>-</v>
          </cell>
          <cell r="Q1064" t="str">
            <v>-</v>
          </cell>
          <cell r="U1064" t="str">
            <v>-</v>
          </cell>
          <cell r="V1064" t="str">
            <v>-</v>
          </cell>
          <cell r="W1064" t="str">
            <v>-</v>
          </cell>
          <cell r="AA1064" t="str">
            <v>-</v>
          </cell>
          <cell r="AB1064" t="str">
            <v>-</v>
          </cell>
          <cell r="AC1064" t="str">
            <v>-</v>
          </cell>
          <cell r="AD1064" t="str">
            <v>-</v>
          </cell>
          <cell r="AH1064" t="str">
            <v>-</v>
          </cell>
          <cell r="AL1064" t="str">
            <v>участники ТСН СОНТ "Белка"</v>
          </cell>
        </row>
        <row r="1065">
          <cell r="B1065">
            <v>990</v>
          </cell>
          <cell r="C1065" t="str">
            <v>запланмрована к размещению (установке)</v>
          </cell>
          <cell r="D1065">
            <v>44900</v>
          </cell>
          <cell r="E1065" t="str">
            <v>ТСН СНТ "Дорожник-3"</v>
          </cell>
          <cell r="F1065" t="str">
            <v>в рамках проведения инвентаризации 2022 года
не установлен</v>
          </cell>
          <cell r="G1065" t="str">
            <v>-</v>
          </cell>
          <cell r="H1065" t="str">
            <v>-</v>
          </cell>
          <cell r="I1065" t="str">
            <v>в рамках инвентаризации 2022 года
не определена</v>
          </cell>
          <cell r="J1065" t="str">
            <v>-</v>
          </cell>
          <cell r="K1065" t="str">
            <v>-</v>
          </cell>
          <cell r="L1065" t="str">
            <v>-</v>
          </cell>
          <cell r="M1065" t="str">
            <v>-</v>
          </cell>
          <cell r="N1065" t="str">
            <v>-</v>
          </cell>
          <cell r="O1065" t="str">
            <v>-</v>
          </cell>
          <cell r="P1065" t="str">
            <v>-</v>
          </cell>
          <cell r="Q1065" t="str">
            <v>-</v>
          </cell>
          <cell r="U1065" t="str">
            <v>-</v>
          </cell>
          <cell r="V1065" t="str">
            <v>-</v>
          </cell>
          <cell r="W1065" t="str">
            <v>-</v>
          </cell>
          <cell r="AA1065" t="str">
            <v>-</v>
          </cell>
          <cell r="AB1065" t="str">
            <v>-</v>
          </cell>
          <cell r="AC1065" t="str">
            <v>-</v>
          </cell>
          <cell r="AD1065" t="str">
            <v>-</v>
          </cell>
          <cell r="AH1065" t="str">
            <v>-</v>
          </cell>
          <cell r="AL1065" t="str">
            <v>участники ТСН СНТ "Дорожник-3"</v>
          </cell>
        </row>
        <row r="1066">
          <cell r="B1066">
            <v>991</v>
          </cell>
          <cell r="C1066" t="str">
            <v>запланмрована к размещению (установке)</v>
          </cell>
          <cell r="D1066">
            <v>44900</v>
          </cell>
          <cell r="E1066" t="str">
            <v>ТСН СНТ "УПТВСиИС №2"</v>
          </cell>
          <cell r="F1066" t="str">
            <v>в рамках проведения инвентаризации 2022 года
не установлен</v>
          </cell>
          <cell r="G1066" t="str">
            <v>-</v>
          </cell>
          <cell r="H1066" t="str">
            <v>-</v>
          </cell>
          <cell r="I1066" t="str">
            <v>в рамках инвентаризации 2022 года
не определена</v>
          </cell>
          <cell r="J1066" t="str">
            <v>-</v>
          </cell>
          <cell r="K1066" t="str">
            <v>-</v>
          </cell>
          <cell r="L1066" t="str">
            <v>-</v>
          </cell>
          <cell r="M1066" t="str">
            <v>-</v>
          </cell>
          <cell r="N1066" t="str">
            <v>-</v>
          </cell>
          <cell r="O1066" t="str">
            <v>-</v>
          </cell>
          <cell r="P1066" t="str">
            <v>-</v>
          </cell>
          <cell r="Q1066" t="str">
            <v>-</v>
          </cell>
          <cell r="U1066" t="str">
            <v>-</v>
          </cell>
          <cell r="V1066" t="str">
            <v>-</v>
          </cell>
          <cell r="W1066" t="str">
            <v>-</v>
          </cell>
          <cell r="AA1066" t="str">
            <v>-</v>
          </cell>
          <cell r="AB1066" t="str">
            <v>-</v>
          </cell>
          <cell r="AC1066" t="str">
            <v>-</v>
          </cell>
          <cell r="AD1066" t="str">
            <v>-</v>
          </cell>
          <cell r="AH1066" t="str">
            <v>-</v>
          </cell>
          <cell r="AL1066" t="str">
            <v>участники ТСН СНТ "УПТВСиИС №2"</v>
          </cell>
        </row>
        <row r="1067">
          <cell r="B1067">
            <v>992</v>
          </cell>
          <cell r="C1067" t="str">
            <v>запланмрована к размещению (установке)</v>
          </cell>
          <cell r="D1067">
            <v>44900</v>
          </cell>
          <cell r="E1067" t="str">
            <v>ТСН СНТ "Ясная поляна"</v>
          </cell>
          <cell r="F1067" t="str">
            <v>в рамках проведения инвентаризации 2022 года
не установлен</v>
          </cell>
          <cell r="G1067" t="str">
            <v>-</v>
          </cell>
          <cell r="H1067" t="str">
            <v>-</v>
          </cell>
          <cell r="I1067" t="str">
            <v>в рамках инвентаризации 2022 года
не определена</v>
          </cell>
          <cell r="J1067" t="str">
            <v>-</v>
          </cell>
          <cell r="K1067" t="str">
            <v>-</v>
          </cell>
          <cell r="L1067" t="str">
            <v>-</v>
          </cell>
          <cell r="M1067" t="str">
            <v>-</v>
          </cell>
          <cell r="N1067" t="str">
            <v>-</v>
          </cell>
          <cell r="O1067" t="str">
            <v>-</v>
          </cell>
          <cell r="P1067" t="str">
            <v>-</v>
          </cell>
          <cell r="Q1067" t="str">
            <v>-</v>
          </cell>
          <cell r="U1067" t="str">
            <v>-</v>
          </cell>
          <cell r="V1067" t="str">
            <v>-</v>
          </cell>
          <cell r="W1067" t="str">
            <v>-</v>
          </cell>
          <cell r="AA1067" t="str">
            <v>-</v>
          </cell>
          <cell r="AB1067" t="str">
            <v>-</v>
          </cell>
          <cell r="AC1067" t="str">
            <v>-</v>
          </cell>
          <cell r="AD1067" t="str">
            <v>-</v>
          </cell>
          <cell r="AH1067" t="str">
            <v>-</v>
          </cell>
          <cell r="AL1067" t="str">
            <v>участники ТСН СНТ "Ясная поляна"</v>
          </cell>
        </row>
        <row r="1068">
          <cell r="B1068">
            <v>993</v>
          </cell>
          <cell r="C1068" t="str">
            <v>запланмрована к размещению (установке)</v>
          </cell>
          <cell r="D1068">
            <v>44900</v>
          </cell>
          <cell r="E1068" t="str">
            <v>ТСН СОНТ "Бытовик"</v>
          </cell>
          <cell r="F1068" t="str">
            <v>в рамках проведения инвентаризации 2022 года
не установлен</v>
          </cell>
          <cell r="G1068" t="str">
            <v>-</v>
          </cell>
          <cell r="H1068" t="str">
            <v>-</v>
          </cell>
          <cell r="I1068" t="str">
            <v>в рамках инвентаризации 2022 года
не определена</v>
          </cell>
          <cell r="J1068" t="str">
            <v>-</v>
          </cell>
          <cell r="K1068" t="str">
            <v>-</v>
          </cell>
          <cell r="L1068" t="str">
            <v>-</v>
          </cell>
          <cell r="M1068" t="str">
            <v>-</v>
          </cell>
          <cell r="N1068" t="str">
            <v>-</v>
          </cell>
          <cell r="O1068" t="str">
            <v>-</v>
          </cell>
          <cell r="P1068" t="str">
            <v>-</v>
          </cell>
          <cell r="Q1068" t="str">
            <v>-</v>
          </cell>
          <cell r="U1068" t="str">
            <v>-</v>
          </cell>
          <cell r="V1068" t="str">
            <v>-</v>
          </cell>
          <cell r="W1068" t="str">
            <v>-</v>
          </cell>
          <cell r="AA1068" t="str">
            <v>-</v>
          </cell>
          <cell r="AB1068" t="str">
            <v>-</v>
          </cell>
          <cell r="AC1068" t="str">
            <v>-</v>
          </cell>
          <cell r="AD1068" t="str">
            <v>-</v>
          </cell>
          <cell r="AH1068" t="str">
            <v>-</v>
          </cell>
          <cell r="AL1068" t="str">
            <v>участники ТСН СОНТ "Бытовик"</v>
          </cell>
        </row>
        <row r="1069">
          <cell r="B1069">
            <v>994</v>
          </cell>
          <cell r="C1069">
            <v>44194</v>
          </cell>
          <cell r="D1069">
            <v>44900</v>
          </cell>
          <cell r="E1069" t="str">
            <v>СОНТ «Фиалка»</v>
          </cell>
          <cell r="F1069" t="str">
            <v>в рамках проведения инвентаризации 2022 года
не установлен</v>
          </cell>
          <cell r="G1069" t="str">
            <v xml:space="preserve">61.019636 </v>
          </cell>
          <cell r="H1069" t="str">
            <v>69.358490</v>
          </cell>
          <cell r="I1069" t="str">
            <v>в рамках инвентаризации 2022 года
не определена</v>
          </cell>
          <cell r="J1069" t="str">
            <v>открытый</v>
          </cell>
          <cell r="K1069" t="str">
            <v>грунт</v>
          </cell>
          <cell r="L1069">
            <v>4</v>
          </cell>
          <cell r="M1069" t="str">
            <v>отсутсвует</v>
          </cell>
          <cell r="N1069" t="str">
            <v>отсутсвует</v>
          </cell>
          <cell r="O1069">
            <v>1</v>
          </cell>
          <cell r="P1069">
            <v>1.1000000000000001</v>
          </cell>
          <cell r="Q1069" t="str">
            <v>пластик</v>
          </cell>
          <cell r="U1069" t="str">
            <v>-</v>
          </cell>
          <cell r="V1069" t="str">
            <v>-</v>
          </cell>
          <cell r="W1069" t="str">
            <v>-</v>
          </cell>
          <cell r="AA1069" t="str">
            <v>-</v>
          </cell>
          <cell r="AB1069" t="str">
            <v>-</v>
          </cell>
          <cell r="AC1069" t="str">
            <v>-</v>
          </cell>
          <cell r="AD1069" t="str">
            <v>-</v>
          </cell>
          <cell r="AH1069" t="str">
            <v>ЮЛ - ТСН СНТ «Фиалка»</v>
          </cell>
          <cell r="AL1069" t="str">
            <v>члены ТСН СНТ «Фиалка»</v>
          </cell>
        </row>
        <row r="1070">
          <cell r="B1070">
            <v>995</v>
          </cell>
          <cell r="C1070">
            <v>44194</v>
          </cell>
          <cell r="D1070">
            <v>44900</v>
          </cell>
          <cell r="E1070" t="str">
            <v>СОНТ «Приозерный»</v>
          </cell>
          <cell r="F1070" t="str">
            <v>в рамках проведения инвентаризации 2022 года
не установлен</v>
          </cell>
          <cell r="G1070" t="str">
            <v xml:space="preserve">61.012321 </v>
          </cell>
          <cell r="H1070" t="str">
            <v>69.388275</v>
          </cell>
          <cell r="I1070" t="str">
            <v>в рамках инвентаризации 2022 года
не определена</v>
          </cell>
          <cell r="J1070" t="str">
            <v>открытый</v>
          </cell>
          <cell r="K1070" t="str">
            <v>грунт</v>
          </cell>
          <cell r="L1070">
            <v>4</v>
          </cell>
          <cell r="M1070" t="str">
            <v>отсутсвует</v>
          </cell>
          <cell r="N1070" t="str">
            <v>отсутсвует</v>
          </cell>
          <cell r="O1070">
            <v>1</v>
          </cell>
          <cell r="P1070">
            <v>1.1000000000000001</v>
          </cell>
          <cell r="Q1070" t="str">
            <v>пластик</v>
          </cell>
          <cell r="U1070" t="str">
            <v>-</v>
          </cell>
          <cell r="V1070" t="str">
            <v>-</v>
          </cell>
          <cell r="W1070" t="str">
            <v>-</v>
          </cell>
          <cell r="AA1070" t="str">
            <v>-</v>
          </cell>
          <cell r="AB1070" t="str">
            <v>-</v>
          </cell>
          <cell r="AC1070" t="str">
            <v>-</v>
          </cell>
          <cell r="AD1070" t="str">
            <v>-</v>
          </cell>
          <cell r="AH1070" t="str">
            <v>ЮЛ - СНТ СН «Приозерный»</v>
          </cell>
          <cell r="AL1070" t="str">
            <v>члены СНТ СН «Приозерный»</v>
          </cell>
        </row>
        <row r="1071">
          <cell r="B1071">
            <v>996</v>
          </cell>
          <cell r="C1071">
            <v>44194</v>
          </cell>
          <cell r="D1071">
            <v>44900</v>
          </cell>
          <cell r="E1071" t="str">
            <v>ТСН СОНТ «Мир»</v>
          </cell>
          <cell r="F1071" t="str">
            <v>в рамках проведения инвентаризации 2022 года
не установлен</v>
          </cell>
          <cell r="G1071" t="str">
            <v>61.010950</v>
          </cell>
          <cell r="H1071" t="str">
            <v>69.411847</v>
          </cell>
          <cell r="I1071" t="str">
            <v>в рамках инвентаризации 2022 года
не определена</v>
          </cell>
          <cell r="J1071" t="str">
            <v>открытый</v>
          </cell>
          <cell r="K1071" t="str">
            <v>грунт</v>
          </cell>
          <cell r="L1071">
            <v>8</v>
          </cell>
          <cell r="M1071" t="str">
            <v>отсутсвует</v>
          </cell>
          <cell r="N1071" t="str">
            <v>отсутсвует</v>
          </cell>
          <cell r="O1071">
            <v>2</v>
          </cell>
          <cell r="P1071">
            <v>1.1000000000000001</v>
          </cell>
          <cell r="Q1071" t="str">
            <v>пластик</v>
          </cell>
          <cell r="U1071" t="str">
            <v>-</v>
          </cell>
          <cell r="V1071" t="str">
            <v>-</v>
          </cell>
          <cell r="W1071" t="str">
            <v>-</v>
          </cell>
          <cell r="AA1071" t="str">
            <v>-</v>
          </cell>
          <cell r="AB1071" t="str">
            <v>-</v>
          </cell>
          <cell r="AC1071" t="str">
            <v>-</v>
          </cell>
          <cell r="AD1071" t="str">
            <v>-</v>
          </cell>
          <cell r="AH1071" t="str">
            <v>ЮЛ - ТСН СОНТ «Мир»</v>
          </cell>
          <cell r="AL1071" t="str">
            <v>члены ТСН СОНТ «Мир»</v>
          </cell>
        </row>
        <row r="1072">
          <cell r="B1072">
            <v>997</v>
          </cell>
          <cell r="C1072" t="str">
            <v>запланмрована к размещению (установке)</v>
          </cell>
          <cell r="D1072">
            <v>44900</v>
          </cell>
          <cell r="E1072" t="str">
            <v>СОТ "Стоматолог"</v>
          </cell>
          <cell r="F1072" t="str">
            <v>в рамках проведения инвентаризации 2022 года
не установлен</v>
          </cell>
          <cell r="G1072" t="str">
            <v>-</v>
          </cell>
          <cell r="H1072" t="str">
            <v>-</v>
          </cell>
          <cell r="I1072" t="str">
            <v>в рамках инвентаризации 2022 года
не определена</v>
          </cell>
          <cell r="J1072" t="str">
            <v>-</v>
          </cell>
          <cell r="K1072" t="str">
            <v>-</v>
          </cell>
          <cell r="L1072" t="str">
            <v>-</v>
          </cell>
          <cell r="M1072" t="str">
            <v>-</v>
          </cell>
          <cell r="N1072" t="str">
            <v>-</v>
          </cell>
          <cell r="O1072" t="str">
            <v>-</v>
          </cell>
          <cell r="P1072" t="str">
            <v>-</v>
          </cell>
          <cell r="Q1072" t="str">
            <v>-</v>
          </cell>
          <cell r="U1072" t="str">
            <v>-</v>
          </cell>
          <cell r="V1072" t="str">
            <v>-</v>
          </cell>
          <cell r="W1072" t="str">
            <v>-</v>
          </cell>
          <cell r="AA1072" t="str">
            <v>-</v>
          </cell>
          <cell r="AB1072" t="str">
            <v>-</v>
          </cell>
          <cell r="AC1072" t="str">
            <v>-</v>
          </cell>
          <cell r="AD1072" t="str">
            <v>-</v>
          </cell>
          <cell r="AH1072" t="str">
            <v>-</v>
          </cell>
          <cell r="AL1072" t="str">
            <v>участники СОТ "Стоматолог"</v>
          </cell>
        </row>
        <row r="1073">
          <cell r="B1073">
            <v>998</v>
          </cell>
          <cell r="C1073" t="str">
            <v>запланмрована к размещению (установке)</v>
          </cell>
          <cell r="D1073">
            <v>44900</v>
          </cell>
          <cell r="E1073" t="str">
            <v>СОК "Тайга"</v>
          </cell>
          <cell r="F1073" t="str">
            <v>в рамках проведения инвентаризации 2022 года
не установлен</v>
          </cell>
          <cell r="G1073" t="str">
            <v>-</v>
          </cell>
          <cell r="H1073" t="str">
            <v>-</v>
          </cell>
          <cell r="I1073" t="str">
            <v>в рамках инвентаризации 2022 года
не определена</v>
          </cell>
          <cell r="J1073" t="str">
            <v>-</v>
          </cell>
          <cell r="K1073" t="str">
            <v>-</v>
          </cell>
          <cell r="L1073" t="str">
            <v>-</v>
          </cell>
          <cell r="M1073" t="str">
            <v>-</v>
          </cell>
          <cell r="N1073" t="str">
            <v>-</v>
          </cell>
          <cell r="O1073" t="str">
            <v>-</v>
          </cell>
          <cell r="P1073" t="str">
            <v>-</v>
          </cell>
          <cell r="Q1073" t="str">
            <v>-</v>
          </cell>
          <cell r="U1073" t="str">
            <v>-</v>
          </cell>
          <cell r="V1073" t="str">
            <v>-</v>
          </cell>
          <cell r="W1073" t="str">
            <v>-</v>
          </cell>
          <cell r="AA1073" t="str">
            <v>-</v>
          </cell>
          <cell r="AB1073" t="str">
            <v>-</v>
          </cell>
          <cell r="AC1073" t="str">
            <v>-</v>
          </cell>
          <cell r="AD1073" t="str">
            <v>-</v>
          </cell>
          <cell r="AH1073" t="str">
            <v>-</v>
          </cell>
          <cell r="AL1073" t="str">
            <v>участники СОК "Тайга"</v>
          </cell>
        </row>
        <row r="1074">
          <cell r="B1074">
            <v>999</v>
          </cell>
          <cell r="C1074" t="str">
            <v>запланмрована к размещению (установке)</v>
          </cell>
          <cell r="D1074">
            <v>44900</v>
          </cell>
          <cell r="E1074" t="str">
            <v>СНТ "Экспресс"</v>
          </cell>
          <cell r="F1074" t="str">
            <v>в рамках проведения инвентаризации 2022 года
не установлен</v>
          </cell>
          <cell r="G1074" t="str">
            <v>-</v>
          </cell>
          <cell r="H1074" t="str">
            <v>-</v>
          </cell>
          <cell r="I1074" t="str">
            <v>в рамках инвентаризации 2022 года
не определена</v>
          </cell>
          <cell r="J1074" t="str">
            <v>-</v>
          </cell>
          <cell r="K1074" t="str">
            <v>-</v>
          </cell>
          <cell r="L1074" t="str">
            <v>-</v>
          </cell>
          <cell r="M1074" t="str">
            <v>-</v>
          </cell>
          <cell r="N1074" t="str">
            <v>-</v>
          </cell>
          <cell r="O1074" t="str">
            <v>-</v>
          </cell>
          <cell r="P1074" t="str">
            <v>-</v>
          </cell>
          <cell r="Q1074" t="str">
            <v>-</v>
          </cell>
          <cell r="U1074" t="str">
            <v>-</v>
          </cell>
          <cell r="V1074" t="str">
            <v>-</v>
          </cell>
          <cell r="W1074" t="str">
            <v>-</v>
          </cell>
          <cell r="AA1074" t="str">
            <v>-</v>
          </cell>
          <cell r="AB1074" t="str">
            <v>-</v>
          </cell>
          <cell r="AC1074" t="str">
            <v>-</v>
          </cell>
          <cell r="AD1074" t="str">
            <v>-</v>
          </cell>
          <cell r="AH1074" t="str">
            <v>-</v>
          </cell>
          <cell r="AL1074" t="str">
            <v>участники СНТ "Экспресс"</v>
          </cell>
        </row>
        <row r="1075">
          <cell r="B1075">
            <v>1000</v>
          </cell>
          <cell r="C1075" t="str">
            <v>запланмрована к размещению (установке)</v>
          </cell>
          <cell r="D1075">
            <v>44900</v>
          </cell>
          <cell r="E1075" t="str">
            <v>ТСН "Здоровье"</v>
          </cell>
          <cell r="F1075" t="str">
            <v>в рамках проведения инвентаризации 2022 года
не установлен</v>
          </cell>
          <cell r="G1075" t="str">
            <v>-</v>
          </cell>
          <cell r="H1075" t="str">
            <v>-</v>
          </cell>
          <cell r="I1075" t="str">
            <v>в рамках инвентаризации 2022 года
не определена</v>
          </cell>
          <cell r="J1075" t="str">
            <v>-</v>
          </cell>
          <cell r="K1075" t="str">
            <v>-</v>
          </cell>
          <cell r="L1075" t="str">
            <v>-</v>
          </cell>
          <cell r="M1075" t="str">
            <v>-</v>
          </cell>
          <cell r="N1075" t="str">
            <v>-</v>
          </cell>
          <cell r="O1075" t="str">
            <v>-</v>
          </cell>
          <cell r="P1075" t="str">
            <v>-</v>
          </cell>
          <cell r="Q1075" t="str">
            <v>-</v>
          </cell>
          <cell r="U1075" t="str">
            <v>-</v>
          </cell>
          <cell r="V1075" t="str">
            <v>-</v>
          </cell>
          <cell r="W1075" t="str">
            <v>-</v>
          </cell>
          <cell r="AA1075" t="str">
            <v>-</v>
          </cell>
          <cell r="AB1075" t="str">
            <v>-</v>
          </cell>
          <cell r="AC1075" t="str">
            <v>-</v>
          </cell>
          <cell r="AD1075" t="str">
            <v>-</v>
          </cell>
          <cell r="AH1075" t="str">
            <v>-</v>
          </cell>
          <cell r="AL1075" t="str">
            <v>участники ТСН "Здоровье"</v>
          </cell>
        </row>
        <row r="1076">
          <cell r="B1076">
            <v>1001</v>
          </cell>
          <cell r="C1076" t="str">
            <v>запланмрована к размещению (установке)</v>
          </cell>
          <cell r="D1076">
            <v>44900</v>
          </cell>
          <cell r="E1076" t="str">
            <v>ТСН СОНТ "Медик - 1, 2"</v>
          </cell>
          <cell r="F1076" t="str">
            <v>в рамках проведения инвентаризации 2022 года
не установлен</v>
          </cell>
          <cell r="G1076" t="str">
            <v>-</v>
          </cell>
          <cell r="H1076" t="str">
            <v>-</v>
          </cell>
          <cell r="I1076" t="str">
            <v>в рамках инвентаризации 2022 года
не определена</v>
          </cell>
          <cell r="J1076" t="str">
            <v>-</v>
          </cell>
          <cell r="K1076" t="str">
            <v>-</v>
          </cell>
          <cell r="L1076" t="str">
            <v>-</v>
          </cell>
          <cell r="M1076" t="str">
            <v>-</v>
          </cell>
          <cell r="N1076" t="str">
            <v>-</v>
          </cell>
          <cell r="O1076" t="str">
            <v>-</v>
          </cell>
          <cell r="P1076" t="str">
            <v>-</v>
          </cell>
          <cell r="Q1076" t="str">
            <v>-</v>
          </cell>
          <cell r="U1076" t="str">
            <v>-</v>
          </cell>
          <cell r="V1076" t="str">
            <v>-</v>
          </cell>
          <cell r="W1076" t="str">
            <v>-</v>
          </cell>
          <cell r="AA1076" t="str">
            <v>-</v>
          </cell>
          <cell r="AB1076" t="str">
            <v>-</v>
          </cell>
          <cell r="AC1076" t="str">
            <v>-</v>
          </cell>
          <cell r="AD1076" t="str">
            <v>-</v>
          </cell>
          <cell r="AH1076" t="str">
            <v>-</v>
          </cell>
          <cell r="AL1076" t="str">
            <v>участники ТСН СОНТ "Медик - 1, 2"</v>
          </cell>
        </row>
        <row r="1077">
          <cell r="B1077">
            <v>1002</v>
          </cell>
          <cell r="C1077">
            <v>44194</v>
          </cell>
          <cell r="D1077">
            <v>44900</v>
          </cell>
          <cell r="E1077" t="str">
            <v>ТСН СОНТ "Тайга-2"</v>
          </cell>
          <cell r="F1077" t="str">
            <v>в рамках проведения инвентаризации 2022 года
не установлен</v>
          </cell>
          <cell r="G1077" t="str">
            <v>61.022374</v>
          </cell>
          <cell r="H1077" t="str">
            <v>69.359148</v>
          </cell>
          <cell r="I1077" t="str">
            <v>в рамках инвентаризации 2022 года
не определена</v>
          </cell>
          <cell r="J1077" t="str">
            <v>открытый</v>
          </cell>
          <cell r="K1077" t="str">
            <v>грунт</v>
          </cell>
          <cell r="L1077">
            <v>4</v>
          </cell>
          <cell r="M1077" t="str">
            <v>отсутсвует</v>
          </cell>
          <cell r="N1077" t="str">
            <v>отсутсвует</v>
          </cell>
          <cell r="O1077">
            <v>1</v>
          </cell>
          <cell r="P1077">
            <v>1.1000000000000001</v>
          </cell>
          <cell r="Q1077" t="str">
            <v>пластик</v>
          </cell>
          <cell r="U1077" t="str">
            <v>-</v>
          </cell>
          <cell r="V1077" t="str">
            <v>-</v>
          </cell>
          <cell r="W1077" t="str">
            <v>-</v>
          </cell>
          <cell r="AA1077" t="str">
            <v>-</v>
          </cell>
          <cell r="AB1077" t="str">
            <v>-</v>
          </cell>
          <cell r="AC1077" t="str">
            <v>-</v>
          </cell>
          <cell r="AD1077" t="str">
            <v>-</v>
          </cell>
          <cell r="AH1077" t="str">
            <v>ЮЛ - ТСН СОНТ "Тайга-2", ТСН СОНТ "Следопыт"</v>
          </cell>
          <cell r="AL1077" t="str">
            <v>члены ТСН СОНТ "Тайга-2", ТСН СОНТ "Следопыт"</v>
          </cell>
        </row>
        <row r="1078">
          <cell r="B1078">
            <v>1003</v>
          </cell>
          <cell r="C1078" t="str">
            <v>запланмрована к размещению (установке)</v>
          </cell>
          <cell r="D1078">
            <v>44900</v>
          </cell>
          <cell r="E1078" t="str">
            <v>ТСН СОНТ "Следопыт"</v>
          </cell>
          <cell r="F1078" t="str">
            <v>в рамках проведения инвентаризации 2022 года
не установлен</v>
          </cell>
          <cell r="G1078" t="str">
            <v>-</v>
          </cell>
          <cell r="H1078" t="str">
            <v>-</v>
          </cell>
          <cell r="I1078" t="str">
            <v>в рамках инвентаризации 2022 года
не определена</v>
          </cell>
          <cell r="J1078" t="str">
            <v>-</v>
          </cell>
          <cell r="K1078" t="str">
            <v>-</v>
          </cell>
          <cell r="L1078" t="str">
            <v>-</v>
          </cell>
          <cell r="M1078" t="str">
            <v>-</v>
          </cell>
          <cell r="N1078" t="str">
            <v>-</v>
          </cell>
          <cell r="O1078" t="str">
            <v>-</v>
          </cell>
          <cell r="P1078" t="str">
            <v>-</v>
          </cell>
          <cell r="Q1078" t="str">
            <v>-</v>
          </cell>
          <cell r="U1078" t="str">
            <v>-</v>
          </cell>
          <cell r="V1078" t="str">
            <v>-</v>
          </cell>
          <cell r="W1078" t="str">
            <v>-</v>
          </cell>
          <cell r="AA1078" t="str">
            <v>-</v>
          </cell>
          <cell r="AB1078" t="str">
            <v>-</v>
          </cell>
          <cell r="AC1078" t="str">
            <v>-</v>
          </cell>
          <cell r="AD1078" t="str">
            <v>-</v>
          </cell>
          <cell r="AH1078" t="str">
            <v>-</v>
          </cell>
          <cell r="AL1078" t="str">
            <v>участники ТСН СОНТ "Следопыт"</v>
          </cell>
        </row>
        <row r="1079">
          <cell r="B1079">
            <v>1004</v>
          </cell>
          <cell r="C1079" t="str">
            <v>запланмрована к размещению (установке)</v>
          </cell>
          <cell r="D1079">
            <v>44900</v>
          </cell>
          <cell r="E1079" t="str">
            <v>СОТ «Церковь»</v>
          </cell>
          <cell r="F1079" t="str">
            <v>в рамках проведения инвентаризации 2022 года
не установлен</v>
          </cell>
          <cell r="G1079" t="str">
            <v>-</v>
          </cell>
          <cell r="H1079" t="str">
            <v>-</v>
          </cell>
          <cell r="I1079" t="str">
            <v>в рамках инвентаризации 2022 года
не определена</v>
          </cell>
          <cell r="J1079" t="str">
            <v>-</v>
          </cell>
          <cell r="K1079" t="str">
            <v>-</v>
          </cell>
          <cell r="L1079" t="str">
            <v>-</v>
          </cell>
          <cell r="M1079" t="str">
            <v>-</v>
          </cell>
          <cell r="N1079" t="str">
            <v>-</v>
          </cell>
          <cell r="O1079" t="str">
            <v>-</v>
          </cell>
          <cell r="P1079" t="str">
            <v>-</v>
          </cell>
          <cell r="Q1079" t="str">
            <v>-</v>
          </cell>
          <cell r="U1079" t="str">
            <v>-</v>
          </cell>
          <cell r="V1079" t="str">
            <v>-</v>
          </cell>
          <cell r="W1079" t="str">
            <v>-</v>
          </cell>
          <cell r="AA1079" t="str">
            <v>-</v>
          </cell>
          <cell r="AB1079" t="str">
            <v>-</v>
          </cell>
          <cell r="AC1079" t="str">
            <v>-</v>
          </cell>
          <cell r="AD1079" t="str">
            <v>-</v>
          </cell>
          <cell r="AH1079" t="str">
            <v>-</v>
          </cell>
          <cell r="AL1079" t="str">
            <v>участники СОТ «Церковь»</v>
          </cell>
        </row>
        <row r="1080">
          <cell r="B1080">
            <v>1005</v>
          </cell>
          <cell r="C1080" t="str">
            <v>запланмрована к размещению (установке)</v>
          </cell>
          <cell r="D1080">
            <v>44900</v>
          </cell>
          <cell r="E1080" t="str">
            <v>СНТ "Автомобилист"</v>
          </cell>
          <cell r="F1080" t="str">
            <v>в рамках проведения инвентаризации 2022 года
не установлен</v>
          </cell>
          <cell r="G1080" t="str">
            <v>-</v>
          </cell>
          <cell r="H1080" t="str">
            <v>-</v>
          </cell>
          <cell r="I1080" t="str">
            <v>в рамках инвентаризации 2022 года
не определена</v>
          </cell>
          <cell r="J1080" t="str">
            <v>-</v>
          </cell>
          <cell r="K1080" t="str">
            <v>-</v>
          </cell>
          <cell r="L1080" t="str">
            <v>-</v>
          </cell>
          <cell r="M1080" t="str">
            <v>-</v>
          </cell>
          <cell r="N1080" t="str">
            <v>-</v>
          </cell>
          <cell r="O1080" t="str">
            <v>-</v>
          </cell>
          <cell r="P1080" t="str">
            <v>-</v>
          </cell>
          <cell r="Q1080" t="str">
            <v>-</v>
          </cell>
          <cell r="U1080" t="str">
            <v>-</v>
          </cell>
          <cell r="V1080" t="str">
            <v>-</v>
          </cell>
          <cell r="W1080" t="str">
            <v>-</v>
          </cell>
          <cell r="AA1080" t="str">
            <v>-</v>
          </cell>
          <cell r="AB1080" t="str">
            <v>-</v>
          </cell>
          <cell r="AC1080" t="str">
            <v>-</v>
          </cell>
          <cell r="AD1080" t="str">
            <v>-</v>
          </cell>
          <cell r="AH1080" t="str">
            <v>-</v>
          </cell>
          <cell r="AL1080" t="str">
            <v>участники СНТ "Автомобилист"</v>
          </cell>
        </row>
        <row r="1081">
          <cell r="B1081">
            <v>1006</v>
          </cell>
          <cell r="C1081" t="str">
            <v>запланмрована к размещению (установке)</v>
          </cell>
          <cell r="D1081">
            <v>44900</v>
          </cell>
          <cell r="E1081" t="str">
            <v>ТСН "СОК "Коммунальник"</v>
          </cell>
          <cell r="F1081" t="str">
            <v>в рамках проведения инвентаризации 2022 года
не установлен</v>
          </cell>
          <cell r="G1081" t="str">
            <v>-</v>
          </cell>
          <cell r="H1081" t="str">
            <v>-</v>
          </cell>
          <cell r="I1081" t="str">
            <v>в рамках инвентаризации 2022 года
не определена</v>
          </cell>
          <cell r="J1081" t="str">
            <v>-</v>
          </cell>
          <cell r="K1081" t="str">
            <v>-</v>
          </cell>
          <cell r="L1081" t="str">
            <v>-</v>
          </cell>
          <cell r="M1081" t="str">
            <v>-</v>
          </cell>
          <cell r="N1081" t="str">
            <v>-</v>
          </cell>
          <cell r="O1081" t="str">
            <v>-</v>
          </cell>
          <cell r="P1081" t="str">
            <v>-</v>
          </cell>
          <cell r="Q1081" t="str">
            <v>-</v>
          </cell>
          <cell r="U1081" t="str">
            <v>-</v>
          </cell>
          <cell r="V1081" t="str">
            <v>-</v>
          </cell>
          <cell r="W1081" t="str">
            <v>-</v>
          </cell>
          <cell r="AA1081" t="str">
            <v>-</v>
          </cell>
          <cell r="AB1081" t="str">
            <v>-</v>
          </cell>
          <cell r="AC1081" t="str">
            <v>-</v>
          </cell>
          <cell r="AD1081" t="str">
            <v>-</v>
          </cell>
          <cell r="AH1081" t="str">
            <v>-</v>
          </cell>
          <cell r="AL1081" t="str">
            <v>участники ТСН "СОК "Коммунальник"</v>
          </cell>
        </row>
        <row r="1082">
          <cell r="B1082">
            <v>1007</v>
          </cell>
          <cell r="C1082" t="str">
            <v>запланмрована к размещению (установке)</v>
          </cell>
          <cell r="D1082">
            <v>44900</v>
          </cell>
          <cell r="E1082" t="str">
            <v>ТСН СНТ "Маяк"</v>
          </cell>
          <cell r="F1082" t="str">
            <v>в рамках проведения инвентаризации 2022 года
не установлен</v>
          </cell>
          <cell r="G1082" t="str">
            <v>-</v>
          </cell>
          <cell r="H1082" t="str">
            <v>-</v>
          </cell>
          <cell r="I1082" t="str">
            <v>в рамках инвентаризации 2022 года
не определена</v>
          </cell>
          <cell r="J1082" t="str">
            <v>-</v>
          </cell>
          <cell r="K1082" t="str">
            <v>-</v>
          </cell>
          <cell r="L1082" t="str">
            <v>-</v>
          </cell>
          <cell r="M1082" t="str">
            <v>-</v>
          </cell>
          <cell r="N1082" t="str">
            <v>-</v>
          </cell>
          <cell r="O1082" t="str">
            <v>-</v>
          </cell>
          <cell r="P1082" t="str">
            <v>-</v>
          </cell>
          <cell r="Q1082" t="str">
            <v>-</v>
          </cell>
          <cell r="U1082" t="str">
            <v>-</v>
          </cell>
          <cell r="V1082" t="str">
            <v>-</v>
          </cell>
          <cell r="W1082" t="str">
            <v>-</v>
          </cell>
          <cell r="AA1082" t="str">
            <v>-</v>
          </cell>
          <cell r="AB1082" t="str">
            <v>-</v>
          </cell>
          <cell r="AC1082" t="str">
            <v>-</v>
          </cell>
          <cell r="AD1082" t="str">
            <v>-</v>
          </cell>
          <cell r="AH1082" t="str">
            <v>-</v>
          </cell>
          <cell r="AL1082" t="str">
            <v>участники ТСН СНТ "Маяк"</v>
          </cell>
        </row>
        <row r="1083">
          <cell r="B1083">
            <v>1008</v>
          </cell>
          <cell r="C1083" t="str">
            <v>запланмрована к размещению (установке)</v>
          </cell>
          <cell r="D1083">
            <v>44900</v>
          </cell>
          <cell r="E1083" t="str">
            <v>ТСН СОНТ "Нептун"</v>
          </cell>
          <cell r="F1083" t="str">
            <v>в рамках проведения инвентаризации 2022 года
не установлен</v>
          </cell>
          <cell r="G1083" t="str">
            <v>-</v>
          </cell>
          <cell r="H1083" t="str">
            <v>-</v>
          </cell>
          <cell r="I1083" t="str">
            <v>в рамках инвентаризации 2022 года
не определена</v>
          </cell>
          <cell r="J1083" t="str">
            <v>-</v>
          </cell>
          <cell r="K1083" t="str">
            <v>-</v>
          </cell>
          <cell r="L1083" t="str">
            <v>-</v>
          </cell>
          <cell r="M1083" t="str">
            <v>-</v>
          </cell>
          <cell r="N1083" t="str">
            <v>-</v>
          </cell>
          <cell r="O1083" t="str">
            <v>-</v>
          </cell>
          <cell r="P1083" t="str">
            <v>-</v>
          </cell>
          <cell r="Q1083" t="str">
            <v>-</v>
          </cell>
          <cell r="U1083" t="str">
            <v>-</v>
          </cell>
          <cell r="V1083" t="str">
            <v>-</v>
          </cell>
          <cell r="W1083" t="str">
            <v>-</v>
          </cell>
          <cell r="AA1083" t="str">
            <v>-</v>
          </cell>
          <cell r="AB1083" t="str">
            <v>-</v>
          </cell>
          <cell r="AC1083" t="str">
            <v>-</v>
          </cell>
          <cell r="AD1083" t="str">
            <v>-</v>
          </cell>
          <cell r="AH1083" t="str">
            <v>-</v>
          </cell>
          <cell r="AL1083" t="str">
            <v>участники ТСН СОНТ "Нептун"</v>
          </cell>
        </row>
        <row r="1084">
          <cell r="B1084">
            <v>1009</v>
          </cell>
          <cell r="C1084">
            <v>44194</v>
          </cell>
          <cell r="D1084">
            <v>44900</v>
          </cell>
          <cell r="E1084" t="str">
            <v>СНТ «Прометей»</v>
          </cell>
          <cell r="F1084" t="str">
            <v>в рамках проведения инвентаризации 2022 года
не установлен</v>
          </cell>
          <cell r="G1084" t="str">
            <v>61.024498</v>
          </cell>
          <cell r="H1084" t="str">
            <v>69.348952</v>
          </cell>
          <cell r="I1084" t="str">
            <v>в рамках инвентаризации 2022 года
не определена</v>
          </cell>
          <cell r="J1084" t="str">
            <v>открытый</v>
          </cell>
          <cell r="K1084" t="str">
            <v>грунт</v>
          </cell>
          <cell r="L1084">
            <v>6</v>
          </cell>
          <cell r="M1084" t="str">
            <v>отсутствует</v>
          </cell>
          <cell r="N1084" t="str">
            <v>отсутствует</v>
          </cell>
          <cell r="O1084">
            <v>1</v>
          </cell>
          <cell r="P1084">
            <v>1.1000000000000001</v>
          </cell>
          <cell r="Q1084" t="str">
            <v>пластик</v>
          </cell>
          <cell r="U1084" t="str">
            <v>-</v>
          </cell>
          <cell r="V1084" t="str">
            <v>-</v>
          </cell>
          <cell r="W1084" t="str">
            <v>-</v>
          </cell>
          <cell r="AA1084" t="str">
            <v>-</v>
          </cell>
          <cell r="AB1084" t="str">
            <v>-</v>
          </cell>
          <cell r="AC1084" t="str">
            <v>-</v>
          </cell>
          <cell r="AD1084" t="str">
            <v>-</v>
          </cell>
          <cell r="AH1084" t="str">
            <v>ЮЛ - СНТ «Прометей»</v>
          </cell>
          <cell r="AL1084" t="str">
            <v>члены СНТ «Прометей»</v>
          </cell>
        </row>
        <row r="1085">
          <cell r="B1085">
            <v>1010</v>
          </cell>
          <cell r="C1085"/>
          <cell r="D1085">
            <v>44900</v>
          </cell>
          <cell r="E1085"/>
          <cell r="F1085" t="str">
            <v>в рамках проведения инвентаризации 2022 года
не установлен</v>
          </cell>
          <cell r="G1085"/>
          <cell r="H1085"/>
          <cell r="I1085" t="str">
            <v>в рамках инвентаризации 2022 года
не определена</v>
          </cell>
          <cell r="J1085"/>
          <cell r="K1085"/>
          <cell r="L1085"/>
          <cell r="M1085"/>
          <cell r="N1085"/>
          <cell r="O1085"/>
          <cell r="P1085"/>
          <cell r="Q1085"/>
          <cell r="U1085"/>
          <cell r="V1085"/>
          <cell r="W1085"/>
          <cell r="AA1085"/>
          <cell r="AB1085"/>
          <cell r="AC1085"/>
          <cell r="AD1085"/>
          <cell r="AH1085"/>
          <cell r="AL1085"/>
        </row>
        <row r="1086">
          <cell r="B1086">
            <v>1011</v>
          </cell>
          <cell r="C1086"/>
          <cell r="D1086">
            <v>44900</v>
          </cell>
          <cell r="E1086"/>
          <cell r="F1086" t="str">
            <v>в рамках проведения инвентаризации 2022 года
не установлен</v>
          </cell>
          <cell r="G1086"/>
          <cell r="H1086"/>
          <cell r="I1086" t="str">
            <v>в рамках инвентаризации 2022 года
не определена</v>
          </cell>
          <cell r="J1086"/>
          <cell r="K1086"/>
          <cell r="L1086"/>
          <cell r="M1086"/>
          <cell r="N1086"/>
          <cell r="O1086"/>
          <cell r="P1086"/>
          <cell r="Q1086"/>
          <cell r="U1086"/>
          <cell r="V1086"/>
          <cell r="W1086"/>
          <cell r="AA1086"/>
          <cell r="AB1086"/>
          <cell r="AC1086"/>
          <cell r="AD1086"/>
          <cell r="AH1086"/>
          <cell r="AL1086"/>
        </row>
        <row r="1087">
          <cell r="B1087">
            <v>1012</v>
          </cell>
          <cell r="C1087"/>
          <cell r="D1087">
            <v>44900</v>
          </cell>
          <cell r="E1087"/>
          <cell r="F1087" t="str">
            <v>в рамках проведения инвентаризации 2022 года
не установлен</v>
          </cell>
          <cell r="G1087"/>
          <cell r="H1087"/>
          <cell r="I1087" t="str">
            <v>в рамках инвентаризации 2022 года
не определена</v>
          </cell>
          <cell r="J1087"/>
          <cell r="K1087"/>
          <cell r="L1087"/>
          <cell r="M1087"/>
          <cell r="N1087"/>
          <cell r="O1087"/>
          <cell r="P1087"/>
          <cell r="Q1087"/>
          <cell r="U1087"/>
          <cell r="V1087"/>
          <cell r="W1087"/>
          <cell r="AA1087"/>
          <cell r="AB1087"/>
          <cell r="AC1087"/>
          <cell r="AD1087"/>
          <cell r="AH1087"/>
          <cell r="AL1087"/>
        </row>
        <row r="1088">
          <cell r="B1088">
            <v>1013</v>
          </cell>
          <cell r="C1088"/>
          <cell r="D1088">
            <v>44900</v>
          </cell>
          <cell r="E1088"/>
          <cell r="F1088" t="str">
            <v>в рамках проведения инвентаризации 2022 года
не установлен</v>
          </cell>
          <cell r="G1088"/>
          <cell r="H1088"/>
          <cell r="I1088" t="str">
            <v>в рамках инвентаризации 2022 года
не определена</v>
          </cell>
          <cell r="J1088"/>
          <cell r="K1088"/>
          <cell r="L1088"/>
          <cell r="M1088"/>
          <cell r="N1088"/>
          <cell r="O1088"/>
          <cell r="P1088"/>
          <cell r="Q1088"/>
          <cell r="U1088"/>
          <cell r="V1088"/>
          <cell r="W1088"/>
          <cell r="AA1088"/>
          <cell r="AB1088"/>
          <cell r="AC1088"/>
          <cell r="AD1088"/>
          <cell r="AH1088"/>
          <cell r="AL1088"/>
        </row>
        <row r="1089">
          <cell r="B1089">
            <v>1014</v>
          </cell>
          <cell r="C1089"/>
          <cell r="D1089">
            <v>44900</v>
          </cell>
          <cell r="E1089"/>
          <cell r="F1089" t="str">
            <v>в рамках проведения инвентаризации 2022 года
не установлен</v>
          </cell>
          <cell r="G1089"/>
          <cell r="H1089"/>
          <cell r="I1089" t="str">
            <v>в рамках инвентаризации 2022 года
не определена</v>
          </cell>
          <cell r="J1089"/>
          <cell r="K1089"/>
          <cell r="L1089"/>
          <cell r="M1089"/>
          <cell r="N1089"/>
          <cell r="O1089"/>
          <cell r="P1089"/>
          <cell r="Q1089"/>
          <cell r="U1089"/>
          <cell r="V1089"/>
          <cell r="W1089"/>
          <cell r="AA1089"/>
          <cell r="AB1089"/>
          <cell r="AC1089"/>
          <cell r="AD1089"/>
          <cell r="AH1089"/>
          <cell r="AL1089"/>
        </row>
        <row r="1090">
          <cell r="B1090">
            <v>1015</v>
          </cell>
          <cell r="C1090">
            <v>44194</v>
          </cell>
          <cell r="D1090">
            <v>44900</v>
          </cell>
          <cell r="E1090" t="str">
            <v>СОТ "Медик"</v>
          </cell>
          <cell r="F1090" t="str">
            <v>в рамках проведения инвентаризации 2022 года
не установлен</v>
          </cell>
          <cell r="G1090" t="str">
            <v xml:space="preserve">61.029512 </v>
          </cell>
          <cell r="H1090" t="str">
            <v>69.373349</v>
          </cell>
          <cell r="I1090" t="str">
            <v>в рамках инвентаризации 2022 года
не определена</v>
          </cell>
          <cell r="J1090" t="str">
            <v>открытый</v>
          </cell>
          <cell r="K1090" t="str">
            <v>грунт</v>
          </cell>
          <cell r="L1090">
            <v>12</v>
          </cell>
          <cell r="M1090" t="str">
            <v>отсутствует</v>
          </cell>
          <cell r="N1090" t="str">
            <v>отсутствует</v>
          </cell>
          <cell r="O1090">
            <v>4</v>
          </cell>
          <cell r="P1090">
            <v>1.1000000000000001</v>
          </cell>
          <cell r="Q1090" t="str">
            <v>пластик</v>
          </cell>
          <cell r="U1090" t="str">
            <v>-</v>
          </cell>
          <cell r="V1090" t="str">
            <v>-</v>
          </cell>
          <cell r="W1090" t="str">
            <v>-</v>
          </cell>
          <cell r="AA1090" t="str">
            <v>-</v>
          </cell>
          <cell r="AB1090" t="str">
            <v>-</v>
          </cell>
          <cell r="AC1090" t="str">
            <v>-</v>
          </cell>
          <cell r="AD1090" t="str">
            <v>-</v>
          </cell>
          <cell r="AH1090" t="str">
            <v>ЮЛ - СОТ "Медик", СНТ "Автомобилист", СОТ Здоровье, СОТ "Киновидеопредприятие", СОТ "Агата"</v>
          </cell>
          <cell r="AL1090" t="str">
            <v>члены СОТ "Медик", СНТ "Автомобилист", СОТ Здоровье, СОТ "Киновидеопредприятие", СОТ "Агата"</v>
          </cell>
        </row>
        <row r="1091">
          <cell r="B1091">
            <v>1016</v>
          </cell>
          <cell r="C1091">
            <v>44194</v>
          </cell>
          <cell r="D1091">
            <v>44900</v>
          </cell>
          <cell r="E1091" t="str">
            <v>СНТ "Геотранс"</v>
          </cell>
          <cell r="F1091" t="str">
            <v>в рамках проведения инвентаризации 2022 года
не установлен</v>
          </cell>
          <cell r="G1091" t="str">
            <v>61.031218</v>
          </cell>
          <cell r="H1091" t="str">
            <v>69.043895</v>
          </cell>
          <cell r="I1091" t="str">
            <v>в рамках инвентаризации 2022 года
не определена</v>
          </cell>
          <cell r="J1091" t="str">
            <v>открытый</v>
          </cell>
          <cell r="K1091" t="str">
            <v>грунт</v>
          </cell>
          <cell r="L1091">
            <v>24</v>
          </cell>
          <cell r="M1091" t="str">
            <v>отсутствует</v>
          </cell>
          <cell r="N1091" t="str">
            <v>отсутствует</v>
          </cell>
          <cell r="O1091">
            <v>6</v>
          </cell>
          <cell r="P1091">
            <v>1.1000000000000001</v>
          </cell>
          <cell r="Q1091" t="str">
            <v>пластик</v>
          </cell>
          <cell r="U1091" t="str">
            <v>-</v>
          </cell>
          <cell r="V1091" t="str">
            <v>-</v>
          </cell>
          <cell r="W1091" t="str">
            <v>-</v>
          </cell>
          <cell r="AA1091" t="str">
            <v>-</v>
          </cell>
          <cell r="AB1091" t="str">
            <v>-</v>
          </cell>
          <cell r="AC1091" t="str">
            <v>-</v>
          </cell>
          <cell r="AD1091" t="str">
            <v>-</v>
          </cell>
          <cell r="AH1091" t="str">
            <v>ЮЛ - СОНТ "Нептун", СОТ "Маяк", СОК "Коммунальник", СОТ "Дружба", СОТ "Кооператор", СНТ "Экспресс", СОК "Тайга", СНТ "Учитель", СОТ "Стоматолог", СНТ "Геотранс"</v>
          </cell>
          <cell r="AL1091" t="str">
            <v xml:space="preserve"> члены СОНТ "Нептун", СОТ "Маяк", СОК "Коммунальник", СОТ "Дружба", СОТ "Кооператор", СНТ "Экспресс", СОК "Тайга", СНТ "Учитель", СОТ "Стоматолог", СНТ "Геотранс"</v>
          </cell>
        </row>
        <row r="1092">
          <cell r="B1092">
            <v>1017</v>
          </cell>
          <cell r="C1092">
            <v>44194</v>
          </cell>
          <cell r="D1092">
            <v>44900</v>
          </cell>
          <cell r="E1092" t="str">
            <v>СОТ «Аграрник»</v>
          </cell>
          <cell r="F1092" t="str">
            <v>в рамках проведения инвентаризации 2022 года
не установлен</v>
          </cell>
          <cell r="G1092" t="str">
            <v>61.048786</v>
          </cell>
          <cell r="H1092" t="str">
            <v>69.283286</v>
          </cell>
          <cell r="I1092" t="str">
            <v>в рамках инвентаризации 2022 года
не определена</v>
          </cell>
          <cell r="J1092" t="str">
            <v>открытый</v>
          </cell>
          <cell r="K1092" t="str">
            <v>грунт</v>
          </cell>
          <cell r="L1092" t="str">
            <v>-</v>
          </cell>
          <cell r="M1092" t="str">
            <v>отсутствует</v>
          </cell>
          <cell r="N1092" t="str">
            <v>отсутствует</v>
          </cell>
          <cell r="O1092">
            <v>0</v>
          </cell>
          <cell r="P1092">
            <v>0</v>
          </cell>
          <cell r="Q1092" t="str">
            <v>-</v>
          </cell>
          <cell r="U1092" t="str">
            <v>-</v>
          </cell>
          <cell r="V1092" t="str">
            <v>-</v>
          </cell>
          <cell r="W1092" t="str">
            <v>-</v>
          </cell>
          <cell r="AA1092" t="str">
            <v>-</v>
          </cell>
          <cell r="AB1092" t="str">
            <v>-</v>
          </cell>
          <cell r="AC1092" t="str">
            <v>-</v>
          </cell>
          <cell r="AD1092" t="str">
            <v>-</v>
          </cell>
          <cell r="AH1092" t="str">
            <v>ЮЛ- СОТ «Аграрник»</v>
          </cell>
          <cell r="AL1092" t="str">
            <v>члены СОТ «Аграрник»</v>
          </cell>
        </row>
        <row r="1093">
          <cell r="B1093">
            <v>1018</v>
          </cell>
          <cell r="C1093">
            <v>44194</v>
          </cell>
          <cell r="D1093">
            <v>44900</v>
          </cell>
          <cell r="E1093" t="str">
            <v>СОТ «Аграрник-2»</v>
          </cell>
          <cell r="F1093" t="str">
            <v>в рамках проведения инвентаризации 2022 года
не установлен</v>
          </cell>
          <cell r="G1093" t="str">
            <v>61.047323</v>
          </cell>
          <cell r="H1093" t="str">
            <v>69.307072</v>
          </cell>
          <cell r="I1093" t="str">
            <v>в рамках инвентаризации 2022 года
не определена</v>
          </cell>
          <cell r="J1093" t="str">
            <v>открытый</v>
          </cell>
          <cell r="K1093" t="str">
            <v>грунт</v>
          </cell>
          <cell r="L1093">
            <v>6</v>
          </cell>
          <cell r="M1093" t="str">
            <v>отсутствует</v>
          </cell>
          <cell r="N1093" t="str">
            <v>отсутствует</v>
          </cell>
          <cell r="O1093">
            <v>1</v>
          </cell>
          <cell r="P1093">
            <v>1.1000000000000001</v>
          </cell>
          <cell r="Q1093" t="str">
            <v>пластик</v>
          </cell>
          <cell r="U1093" t="str">
            <v>-</v>
          </cell>
          <cell r="V1093" t="str">
            <v>-</v>
          </cell>
          <cell r="W1093" t="str">
            <v>-</v>
          </cell>
          <cell r="AA1093" t="str">
            <v>-</v>
          </cell>
          <cell r="AB1093" t="str">
            <v>-</v>
          </cell>
          <cell r="AC1093" t="str">
            <v>-</v>
          </cell>
          <cell r="AD1093" t="str">
            <v>-</v>
          </cell>
          <cell r="AH1093" t="str">
            <v>ЮЛ - СОТ «Аграрник-2»</v>
          </cell>
          <cell r="AL1093" t="str">
            <v>члены СОТ «Аграрник-2»</v>
          </cell>
        </row>
        <row r="1094">
          <cell r="B1094">
            <v>1019</v>
          </cell>
          <cell r="C1094">
            <v>44194</v>
          </cell>
          <cell r="D1094">
            <v>44900</v>
          </cell>
          <cell r="E1094" t="str">
            <v>ТСН "СНТ «Дорожник-3»</v>
          </cell>
          <cell r="F1094" t="str">
            <v>в рамках проведения инвентаризации 2022 года
не установлен</v>
          </cell>
          <cell r="G1094" t="str">
            <v xml:space="preserve">61.027902 </v>
          </cell>
          <cell r="H1094" t="str">
            <v>69.336836</v>
          </cell>
          <cell r="I1094" t="str">
            <v>в рамках инвентаризации 2022 года
не определена</v>
          </cell>
          <cell r="J1094" t="str">
            <v>открытый</v>
          </cell>
          <cell r="K1094" t="str">
            <v>грунт</v>
          </cell>
          <cell r="L1094">
            <v>6</v>
          </cell>
          <cell r="M1094" t="str">
            <v>отсутствует</v>
          </cell>
          <cell r="N1094" t="str">
            <v>отсутствует</v>
          </cell>
          <cell r="O1094">
            <v>2</v>
          </cell>
          <cell r="P1094">
            <v>1.1000000000000001</v>
          </cell>
          <cell r="Q1094" t="str">
            <v>пластик</v>
          </cell>
          <cell r="U1094" t="str">
            <v>-</v>
          </cell>
          <cell r="V1094" t="str">
            <v>-</v>
          </cell>
          <cell r="W1094" t="str">
            <v>-</v>
          </cell>
          <cell r="AA1094" t="str">
            <v>-</v>
          </cell>
          <cell r="AB1094" t="str">
            <v>-</v>
          </cell>
          <cell r="AC1094" t="str">
            <v>-</v>
          </cell>
          <cell r="AD1094" t="str">
            <v>-</v>
          </cell>
          <cell r="AH1094" t="str">
            <v>ЮЛ - ТСН СОНТ «Бытовик», ТСН СОНТ «Светлана», зона 1, СОТ «Светлана, зона 2, ТСН СНТ «Дорожник-3», ТСН СНТ «УПТВСиИС №2», ТСН СНТ «Ясная поляна»</v>
          </cell>
          <cell r="AL1094" t="str">
            <v>члены ТСН СОНТ «Бытовик», ТСН СОНТ «Светлана», зона 1, СОТ «Светлана, зона 2, ТСН СНТ «Дорожник-3», ТСН СНТ «УПТВСиИС №2», ТСН СНТ «Ясная поляна»</v>
          </cell>
        </row>
        <row r="1095">
          <cell r="B1095">
            <v>1020</v>
          </cell>
          <cell r="C1095"/>
          <cell r="D1095">
            <v>44900</v>
          </cell>
          <cell r="E1095"/>
          <cell r="F1095" t="str">
            <v>в рамках проведения инвентаризации 2022 года
не установлен</v>
          </cell>
          <cell r="G1095"/>
          <cell r="H1095"/>
          <cell r="I1095" t="str">
            <v>в рамках инвентаризации 2022 года
не определена</v>
          </cell>
          <cell r="J1095"/>
          <cell r="K1095"/>
          <cell r="L1095"/>
          <cell r="M1095"/>
          <cell r="N1095"/>
          <cell r="O1095"/>
          <cell r="P1095"/>
          <cell r="Q1095"/>
          <cell r="U1095"/>
          <cell r="V1095"/>
          <cell r="W1095"/>
          <cell r="AA1095"/>
          <cell r="AB1095"/>
          <cell r="AC1095"/>
          <cell r="AD1095"/>
          <cell r="AH1095"/>
          <cell r="AL1095"/>
        </row>
        <row r="1096">
          <cell r="B1096">
            <v>1021</v>
          </cell>
          <cell r="C1096" t="str">
            <v>ранее существовавшая до 01.01.2019</v>
          </cell>
          <cell r="D1096">
            <v>44900</v>
          </cell>
          <cell r="E1096" t="str">
            <v>СОТ "Поплавок"</v>
          </cell>
          <cell r="F1096" t="str">
            <v>в рамках проведения инвентаризации 2022 года
не установлен</v>
          </cell>
          <cell r="G1096" t="str">
            <v xml:space="preserve">61.018786 </v>
          </cell>
          <cell r="H1096" t="str">
            <v>69.381688</v>
          </cell>
          <cell r="I1096" t="str">
            <v>в рамках инвентаризации 2022 года
не определена</v>
          </cell>
          <cell r="J1096" t="str">
            <v>открытый</v>
          </cell>
          <cell r="K1096" t="str">
            <v>грунт</v>
          </cell>
          <cell r="L1096">
            <v>2</v>
          </cell>
          <cell r="M1096" t="str">
            <v>отсутствует</v>
          </cell>
          <cell r="N1096" t="str">
            <v>отсутствует</v>
          </cell>
          <cell r="O1096">
            <v>1</v>
          </cell>
          <cell r="P1096">
            <v>1.1000000000000001</v>
          </cell>
          <cell r="Q1096" t="str">
            <v>пластик</v>
          </cell>
          <cell r="U1096" t="str">
            <v>-</v>
          </cell>
          <cell r="V1096" t="str">
            <v>-</v>
          </cell>
          <cell r="W1096" t="str">
            <v>-</v>
          </cell>
          <cell r="AA1096" t="str">
            <v>-</v>
          </cell>
          <cell r="AB1096" t="str">
            <v>-</v>
          </cell>
          <cell r="AC1096" t="str">
            <v>-</v>
          </cell>
          <cell r="AD1096" t="str">
            <v>-</v>
          </cell>
          <cell r="AH1096" t="str">
            <v>ЮЛ - СОТ "Поплавок"</v>
          </cell>
          <cell r="AL1096" t="str">
            <v>члены СОТ "Поплавок"</v>
          </cell>
        </row>
        <row r="1097">
          <cell r="B1097">
            <v>1022</v>
          </cell>
          <cell r="C1097"/>
          <cell r="D1097">
            <v>44900</v>
          </cell>
          <cell r="E1097"/>
          <cell r="F1097" t="str">
            <v>в рамках проведения инвентаризации 2022 года
не установлен</v>
          </cell>
          <cell r="G1097"/>
          <cell r="H1097"/>
          <cell r="I1097" t="str">
            <v>в рамках инвентаризации 2022 года
не определена</v>
          </cell>
          <cell r="J1097"/>
          <cell r="K1097"/>
          <cell r="L1097"/>
          <cell r="M1097"/>
          <cell r="N1097"/>
          <cell r="O1097"/>
          <cell r="P1097"/>
          <cell r="Q1097"/>
          <cell r="U1097"/>
          <cell r="V1097"/>
          <cell r="W1097"/>
          <cell r="AA1097"/>
          <cell r="AB1097"/>
          <cell r="AC1097"/>
          <cell r="AD1097"/>
          <cell r="AH1097"/>
          <cell r="AL1097"/>
        </row>
        <row r="1098">
          <cell r="B1098">
            <v>1023</v>
          </cell>
          <cell r="C1098">
            <v>44194</v>
          </cell>
          <cell r="D1098">
            <v>44900</v>
          </cell>
          <cell r="E1098" t="str">
            <v>ГСК «Дружба»</v>
          </cell>
          <cell r="F1098" t="str">
            <v>в рамках проведения инвентаризации 2022 года
не установлен</v>
          </cell>
          <cell r="G1098" t="str">
            <v>61.011077</v>
          </cell>
          <cell r="H1098" t="str">
            <v>69.007776</v>
          </cell>
          <cell r="I1098" t="str">
            <v>в рамках инвентаризации 2022 года
не определена</v>
          </cell>
          <cell r="J1098" t="str">
            <v>открытый</v>
          </cell>
          <cell r="K1098" t="str">
            <v>грунт</v>
          </cell>
          <cell r="L1098">
            <v>6</v>
          </cell>
          <cell r="M1098" t="str">
            <v>отсутствует</v>
          </cell>
          <cell r="N1098" t="str">
            <v>отсутствует</v>
          </cell>
          <cell r="O1098">
            <v>1</v>
          </cell>
          <cell r="P1098">
            <v>1.1000000000000001</v>
          </cell>
          <cell r="Q1098" t="str">
            <v>пластик</v>
          </cell>
          <cell r="U1098" t="str">
            <v>-</v>
          </cell>
          <cell r="V1098" t="str">
            <v>-</v>
          </cell>
          <cell r="W1098" t="str">
            <v>-</v>
          </cell>
          <cell r="AA1098" t="str">
            <v>-</v>
          </cell>
          <cell r="AB1098" t="str">
            <v>-</v>
          </cell>
          <cell r="AC1098" t="str">
            <v>-</v>
          </cell>
          <cell r="AD1098" t="str">
            <v>-</v>
          </cell>
          <cell r="AH1098" t="str">
            <v>ЮЛ - ГСК «Дружба»</v>
          </cell>
          <cell r="AL1098" t="str">
            <v>члены ГСК «Дружба»</v>
          </cell>
        </row>
        <row r="1099">
          <cell r="B1099">
            <v>1024</v>
          </cell>
          <cell r="C1099">
            <v>44194</v>
          </cell>
          <cell r="D1099">
            <v>44900</v>
          </cell>
          <cell r="E1099" t="str">
            <v>ГСК «Берег»</v>
          </cell>
          <cell r="F1099" t="str">
            <v>в рамках проведения инвентаризации 2022 года
не установлен</v>
          </cell>
          <cell r="G1099" t="str">
            <v xml:space="preserve">61.011043 </v>
          </cell>
          <cell r="H1099" t="str">
            <v>69.006631</v>
          </cell>
          <cell r="I1099" t="str">
            <v>в рамках инвентаризации 2022 года
не определена</v>
          </cell>
          <cell r="J1099" t="str">
            <v>открытый</v>
          </cell>
          <cell r="K1099" t="str">
            <v>грунт</v>
          </cell>
          <cell r="L1099">
            <v>6</v>
          </cell>
          <cell r="M1099" t="str">
            <v>отсутствует</v>
          </cell>
          <cell r="N1099" t="str">
            <v>отсутствует</v>
          </cell>
          <cell r="O1099">
            <v>1</v>
          </cell>
          <cell r="P1099">
            <v>0.75</v>
          </cell>
          <cell r="Q1099" t="str">
            <v>металл</v>
          </cell>
          <cell r="U1099" t="str">
            <v>-</v>
          </cell>
          <cell r="V1099" t="str">
            <v>-</v>
          </cell>
          <cell r="W1099" t="str">
            <v>-</v>
          </cell>
          <cell r="AA1099" t="str">
            <v>-</v>
          </cell>
          <cell r="AB1099" t="str">
            <v>-</v>
          </cell>
          <cell r="AC1099" t="str">
            <v>-</v>
          </cell>
          <cell r="AD1099" t="str">
            <v>-</v>
          </cell>
          <cell r="AH1099" t="str">
            <v>ЮЛ - ГСК «Берег»</v>
          </cell>
          <cell r="AL1099" t="str">
            <v>члены ГСК «Берег»</v>
          </cell>
        </row>
        <row r="1100">
          <cell r="B1100">
            <v>1025</v>
          </cell>
          <cell r="C1100">
            <v>44194</v>
          </cell>
          <cell r="D1100">
            <v>44900</v>
          </cell>
          <cell r="E1100" t="str">
            <v>ГСК «Иртыш»</v>
          </cell>
          <cell r="F1100" t="str">
            <v>в рамках проведения инвентаризации 2022 года
не установлен</v>
          </cell>
          <cell r="G1100" t="str">
            <v xml:space="preserve">61.007363 </v>
          </cell>
          <cell r="H1100" t="str">
            <v xml:space="preserve">69.003679 </v>
          </cell>
          <cell r="I1100" t="str">
            <v>в рамках инвентаризации 2022 года
не определена</v>
          </cell>
          <cell r="J1100" t="str">
            <v>открытый</v>
          </cell>
          <cell r="K1100" t="str">
            <v>грунт</v>
          </cell>
          <cell r="L1100">
            <v>6</v>
          </cell>
          <cell r="M1100" t="str">
            <v>отсутствует</v>
          </cell>
          <cell r="N1100" t="str">
            <v>отсутствует</v>
          </cell>
          <cell r="O1100">
            <v>1</v>
          </cell>
          <cell r="P1100">
            <v>1.1000000000000001</v>
          </cell>
          <cell r="Q1100" t="str">
            <v>пластик</v>
          </cell>
          <cell r="U1100" t="str">
            <v>-</v>
          </cell>
          <cell r="V1100" t="str">
            <v>-</v>
          </cell>
          <cell r="W1100" t="str">
            <v>-</v>
          </cell>
          <cell r="AA1100" t="str">
            <v>-</v>
          </cell>
          <cell r="AB1100" t="str">
            <v>-</v>
          </cell>
          <cell r="AC1100" t="str">
            <v>-</v>
          </cell>
          <cell r="AD1100" t="str">
            <v>-</v>
          </cell>
          <cell r="AH1100" t="str">
            <v>ЮЛ - ГСК «Иртыш»</v>
          </cell>
          <cell r="AL1100" t="str">
            <v xml:space="preserve">члены ГСК «Иртыш» </v>
          </cell>
        </row>
        <row r="1101">
          <cell r="B1101">
            <v>1026</v>
          </cell>
          <cell r="C1101">
            <v>44645</v>
          </cell>
          <cell r="D1101">
            <v>44900</v>
          </cell>
          <cell r="E1101" t="str">
            <v>ул. Павла Моденцева 6</v>
          </cell>
          <cell r="F1101" t="str">
            <v>в рамках проведения инвентаризации 2022 года
не установлен</v>
          </cell>
          <cell r="G1101" t="str">
            <v>61.01614</v>
          </cell>
          <cell r="H1101" t="str">
            <v>69.04975</v>
          </cell>
          <cell r="I1101" t="str">
            <v>в рамках инвентаризации 2022 года
не определена</v>
          </cell>
          <cell r="J1101" t="str">
            <v>открытый</v>
          </cell>
          <cell r="K1101" t="str">
            <v>асфальт</v>
          </cell>
          <cell r="L1101">
            <v>12</v>
          </cell>
          <cell r="M1101" t="str">
            <v>отсутствует</v>
          </cell>
          <cell r="N1101" t="str">
            <v>есть</v>
          </cell>
          <cell r="O1101">
            <v>2</v>
          </cell>
          <cell r="P1101">
            <v>1.1000000000000001</v>
          </cell>
          <cell r="Q1101" t="str">
            <v>пластик</v>
          </cell>
          <cell r="U1101" t="str">
            <v>-</v>
          </cell>
          <cell r="V1101" t="str">
            <v>-</v>
          </cell>
          <cell r="W1101" t="str">
            <v>-</v>
          </cell>
          <cell r="AA1101" t="str">
            <v>-</v>
          </cell>
          <cell r="AB1101" t="str">
            <v>-</v>
          </cell>
          <cell r="AC1101" t="str">
            <v>-</v>
          </cell>
          <cell r="AD1101" t="str">
            <v>-</v>
          </cell>
          <cell r="AH1101" t="str">
            <v>ЮЛ - АОХМЮЛ - АО-Югры "ЮграМегаСпорт", 628001, Тюменская область, ХМЮЛ - АО-Югра, г. Ханты-Мансийск ул. Ледовая, 1</v>
          </cell>
          <cell r="AL1101" t="str">
            <v>ЮЛ - АОХМЮЛ - АО-Югры "ЮграМегаСпорт"</v>
          </cell>
        </row>
        <row r="1102">
          <cell r="B1102">
            <v>1027</v>
          </cell>
          <cell r="C1102">
            <v>44194</v>
          </cell>
          <cell r="D1102">
            <v>44900</v>
          </cell>
          <cell r="E1102" t="str">
            <v>ГСК «Северный»</v>
          </cell>
          <cell r="F1102" t="str">
            <v>в рамках проведения инвентаризации 2022 года
не установлен</v>
          </cell>
          <cell r="G1102" t="str">
            <v xml:space="preserve">61.004235 </v>
          </cell>
          <cell r="H1102" t="str">
            <v>69.001514</v>
          </cell>
          <cell r="I1102" t="str">
            <v>в рамках инвентаризации 2022 года
не определена</v>
          </cell>
          <cell r="J1102" t="str">
            <v>открытый</v>
          </cell>
          <cell r="K1102" t="str">
            <v>грунт</v>
          </cell>
          <cell r="L1102">
            <v>6</v>
          </cell>
          <cell r="M1102" t="str">
            <v>отсутствует</v>
          </cell>
          <cell r="N1102" t="str">
            <v>отсутствует</v>
          </cell>
          <cell r="O1102">
            <v>1</v>
          </cell>
          <cell r="P1102">
            <v>1.1000000000000001</v>
          </cell>
          <cell r="Q1102" t="str">
            <v>пластик</v>
          </cell>
          <cell r="U1102" t="str">
            <v>-</v>
          </cell>
          <cell r="V1102" t="str">
            <v>-</v>
          </cell>
          <cell r="W1102" t="str">
            <v>-</v>
          </cell>
          <cell r="AA1102" t="str">
            <v>-</v>
          </cell>
          <cell r="AB1102" t="str">
            <v>-</v>
          </cell>
          <cell r="AC1102" t="str">
            <v>-</v>
          </cell>
          <cell r="AD1102" t="str">
            <v>-</v>
          </cell>
          <cell r="AH1102" t="str">
            <v>ЮЛ - ГСК «Северный»</v>
          </cell>
          <cell r="AL1102" t="str">
            <v>члены ГСК «Северный»</v>
          </cell>
        </row>
        <row r="1103">
          <cell r="B1103">
            <v>1028</v>
          </cell>
          <cell r="C1103">
            <v>44194</v>
          </cell>
          <cell r="D1103">
            <v>44900</v>
          </cell>
          <cell r="E1103" t="str">
            <v>ГСК «Лесной»</v>
          </cell>
          <cell r="F1103" t="str">
            <v>в рамках проведения инвентаризации 2022 года
не установлен</v>
          </cell>
          <cell r="G1103" t="str">
            <v>60.997779</v>
          </cell>
          <cell r="H1103" t="str">
            <v>68.997114</v>
          </cell>
          <cell r="I1103" t="str">
            <v>в рамках инвентаризации 2022 года
не определена</v>
          </cell>
          <cell r="J1103" t="str">
            <v>открытый</v>
          </cell>
          <cell r="K1103" t="str">
            <v>грунт</v>
          </cell>
          <cell r="L1103">
            <v>6</v>
          </cell>
          <cell r="M1103" t="str">
            <v>отсутствует</v>
          </cell>
          <cell r="N1103" t="str">
            <v>отсутствует</v>
          </cell>
          <cell r="O1103">
            <v>1</v>
          </cell>
          <cell r="P1103">
            <v>1.1000000000000001</v>
          </cell>
          <cell r="Q1103" t="str">
            <v>пластик</v>
          </cell>
          <cell r="U1103" t="str">
            <v>-</v>
          </cell>
          <cell r="V1103" t="str">
            <v>-</v>
          </cell>
          <cell r="W1103" t="str">
            <v>-</v>
          </cell>
          <cell r="AA1103" t="str">
            <v>-</v>
          </cell>
          <cell r="AB1103" t="str">
            <v>-</v>
          </cell>
          <cell r="AC1103" t="str">
            <v>-</v>
          </cell>
          <cell r="AD1103" t="str">
            <v>-</v>
          </cell>
          <cell r="AH1103" t="str">
            <v>ЮЛ - ГСК «Лесной»</v>
          </cell>
          <cell r="AL1103" t="str">
            <v>члены ГСК «Лесной»</v>
          </cell>
        </row>
        <row r="1104">
          <cell r="B1104">
            <v>1029</v>
          </cell>
          <cell r="C1104">
            <v>44194</v>
          </cell>
          <cell r="D1104">
            <v>44900</v>
          </cell>
          <cell r="E1104" t="str">
            <v>ГСК «Обь»</v>
          </cell>
          <cell r="F1104" t="str">
            <v>в рамках проведения инвентаризации 2022 года
не установлен</v>
          </cell>
          <cell r="G1104" t="str">
            <v xml:space="preserve">61.010319 </v>
          </cell>
          <cell r="H1104" t="str">
            <v xml:space="preserve">69.043862 </v>
          </cell>
          <cell r="I1104" t="str">
            <v>в рамках инвентаризации 2022 года
не определена</v>
          </cell>
          <cell r="J1104" t="str">
            <v>открытый</v>
          </cell>
          <cell r="K1104" t="str">
            <v>грунт</v>
          </cell>
          <cell r="L1104">
            <v>8</v>
          </cell>
          <cell r="M1104" t="str">
            <v>отсутствует</v>
          </cell>
          <cell r="N1104" t="str">
            <v>отсутствует</v>
          </cell>
          <cell r="O1104">
            <v>2</v>
          </cell>
          <cell r="P1104">
            <v>1.1000000000000001</v>
          </cell>
          <cell r="Q1104" t="str">
            <v>пластик</v>
          </cell>
          <cell r="U1104" t="str">
            <v>-</v>
          </cell>
          <cell r="V1104" t="str">
            <v>-</v>
          </cell>
          <cell r="W1104" t="str">
            <v>-</v>
          </cell>
          <cell r="AA1104" t="str">
            <v>-</v>
          </cell>
          <cell r="AB1104" t="str">
            <v>-</v>
          </cell>
          <cell r="AC1104" t="str">
            <v>-</v>
          </cell>
          <cell r="AD1104" t="str">
            <v>-</v>
          </cell>
          <cell r="AH1104" t="str">
            <v>ЮЛ - ГСК «Обь»</v>
          </cell>
          <cell r="AL1104" t="str">
            <v>члены ГСК «Обь»</v>
          </cell>
        </row>
        <row r="1105">
          <cell r="B1105">
            <v>1030</v>
          </cell>
          <cell r="C1105">
            <v>44194</v>
          </cell>
          <cell r="D1105">
            <v>44900</v>
          </cell>
          <cell r="E1105" t="str">
            <v>ГСК «Щит»</v>
          </cell>
          <cell r="F1105" t="str">
            <v>в рамках проведения инвентаризации 2022 года
не установлен</v>
          </cell>
          <cell r="G1105" t="str">
            <v>61.010720</v>
          </cell>
          <cell r="H1105" t="str">
            <v>69.046318</v>
          </cell>
          <cell r="I1105" t="str">
            <v>в рамках инвентаризации 2022 года
не определена</v>
          </cell>
          <cell r="J1105" t="str">
            <v>открытый</v>
          </cell>
          <cell r="K1105" t="str">
            <v>грунт</v>
          </cell>
          <cell r="L1105">
            <v>6</v>
          </cell>
          <cell r="M1105" t="str">
            <v>отсутствует</v>
          </cell>
          <cell r="N1105" t="str">
            <v>отсутствует</v>
          </cell>
          <cell r="O1105">
            <v>1</v>
          </cell>
          <cell r="P1105">
            <v>1.1000000000000001</v>
          </cell>
          <cell r="Q1105" t="str">
            <v>пластик</v>
          </cell>
          <cell r="U1105" t="str">
            <v>-</v>
          </cell>
          <cell r="V1105" t="str">
            <v>-</v>
          </cell>
          <cell r="W1105" t="str">
            <v>-</v>
          </cell>
          <cell r="AA1105" t="str">
            <v>-</v>
          </cell>
          <cell r="AB1105" t="str">
            <v>-</v>
          </cell>
          <cell r="AC1105" t="str">
            <v>-</v>
          </cell>
          <cell r="AD1105" t="str">
            <v>-</v>
          </cell>
          <cell r="AH1105" t="str">
            <v>ЮЛ - ГСК «Щит»</v>
          </cell>
          <cell r="AL1105" t="str">
            <v>члены ГСК «Щит»</v>
          </cell>
        </row>
        <row r="1106">
          <cell r="B1106">
            <v>1031</v>
          </cell>
          <cell r="C1106">
            <v>44194</v>
          </cell>
          <cell r="D1106">
            <v>44900</v>
          </cell>
          <cell r="E1106" t="str">
            <v>ГСК «Сигнал»</v>
          </cell>
          <cell r="F1106" t="str">
            <v>в рамках проведения инвентаризации 2022 года
не установлен</v>
          </cell>
          <cell r="G1106" t="str">
            <v xml:space="preserve">61.010720 </v>
          </cell>
          <cell r="H1106" t="str">
            <v>69.046318</v>
          </cell>
          <cell r="I1106" t="str">
            <v>в рамках инвентаризации 2022 года
не определена</v>
          </cell>
          <cell r="J1106" t="str">
            <v>-</v>
          </cell>
          <cell r="K1106" t="str">
            <v>грунт</v>
          </cell>
          <cell r="L1106" t="str">
            <v>-</v>
          </cell>
          <cell r="M1106" t="str">
            <v>-</v>
          </cell>
          <cell r="N1106" t="str">
            <v>-</v>
          </cell>
          <cell r="O1106" t="str">
            <v>-</v>
          </cell>
          <cell r="P1106" t="str">
            <v>-</v>
          </cell>
          <cell r="Q1106" t="str">
            <v>-</v>
          </cell>
          <cell r="U1106" t="str">
            <v>-</v>
          </cell>
          <cell r="V1106" t="str">
            <v>-</v>
          </cell>
          <cell r="W1106" t="str">
            <v>-</v>
          </cell>
          <cell r="AA1106" t="str">
            <v>-</v>
          </cell>
          <cell r="AB1106" t="str">
            <v>-</v>
          </cell>
          <cell r="AC1106" t="str">
            <v>-</v>
          </cell>
          <cell r="AD1106" t="str">
            <v>-</v>
          </cell>
          <cell r="AH1106" t="str">
            <v>ЮЛ - ГСК «Сигнал»</v>
          </cell>
          <cell r="AL1106" t="str">
            <v>члены ГСК «Сигнал»</v>
          </cell>
        </row>
        <row r="1107">
          <cell r="B1107">
            <v>1032</v>
          </cell>
          <cell r="C1107">
            <v>44194</v>
          </cell>
          <cell r="D1107">
            <v>44900</v>
          </cell>
          <cell r="E1107" t="str">
            <v>ГСК «Автодорожник»</v>
          </cell>
          <cell r="F1107" t="str">
            <v>в рамках проведения инвентаризации 2022 года
не установлен</v>
          </cell>
          <cell r="G1107" t="str">
            <v>60.984790</v>
          </cell>
          <cell r="H1107" t="str">
            <v>69.047986</v>
          </cell>
          <cell r="I1107" t="str">
            <v>в рамках инвентаризации 2022 года
не определена</v>
          </cell>
          <cell r="J1107" t="str">
            <v>-</v>
          </cell>
          <cell r="K1107" t="str">
            <v>грунт</v>
          </cell>
          <cell r="L1107" t="str">
            <v>-</v>
          </cell>
          <cell r="M1107" t="str">
            <v>-</v>
          </cell>
          <cell r="N1107" t="str">
            <v>-</v>
          </cell>
          <cell r="O1107" t="str">
            <v>-</v>
          </cell>
          <cell r="P1107" t="str">
            <v>-</v>
          </cell>
          <cell r="Q1107" t="str">
            <v>-</v>
          </cell>
          <cell r="U1107" t="str">
            <v>-</v>
          </cell>
          <cell r="V1107" t="str">
            <v>-</v>
          </cell>
          <cell r="W1107" t="str">
            <v>-</v>
          </cell>
          <cell r="AA1107" t="str">
            <v>-</v>
          </cell>
          <cell r="AB1107" t="str">
            <v>-</v>
          </cell>
          <cell r="AC1107" t="str">
            <v>-</v>
          </cell>
          <cell r="AD1107" t="str">
            <v>-</v>
          </cell>
          <cell r="AH1107" t="str">
            <v>ЮЛ - ГСК «Автодорожник»</v>
          </cell>
          <cell r="AL1107" t="str">
            <v>члены ГСК «Автодорожник»</v>
          </cell>
        </row>
        <row r="1108">
          <cell r="B1108">
            <v>1033</v>
          </cell>
          <cell r="C1108">
            <v>44194</v>
          </cell>
          <cell r="D1108">
            <v>44900</v>
          </cell>
          <cell r="E1108" t="str">
            <v>ГСК «Геофизик»</v>
          </cell>
          <cell r="F1108" t="str">
            <v>в рамках проведения инвентаризации 2022 года
не установлен</v>
          </cell>
          <cell r="G1108" t="str">
            <v>60.984016</v>
          </cell>
          <cell r="H1108" t="str">
            <v>69.052506</v>
          </cell>
          <cell r="I1108" t="str">
            <v>в рамках инвентаризации 2022 года
не определена</v>
          </cell>
          <cell r="J1108" t="str">
            <v>-</v>
          </cell>
          <cell r="K1108" t="str">
            <v>грунт</v>
          </cell>
          <cell r="L1108" t="str">
            <v>-</v>
          </cell>
          <cell r="M1108" t="str">
            <v>-</v>
          </cell>
          <cell r="N1108" t="str">
            <v>-</v>
          </cell>
          <cell r="O1108" t="str">
            <v>-</v>
          </cell>
          <cell r="P1108" t="str">
            <v>-</v>
          </cell>
          <cell r="Q1108" t="str">
            <v>-</v>
          </cell>
          <cell r="U1108" t="str">
            <v>-</v>
          </cell>
          <cell r="V1108" t="str">
            <v>-</v>
          </cell>
          <cell r="W1108" t="str">
            <v>-</v>
          </cell>
          <cell r="AA1108" t="str">
            <v>-</v>
          </cell>
          <cell r="AB1108" t="str">
            <v>-</v>
          </cell>
          <cell r="AC1108" t="str">
            <v>-</v>
          </cell>
          <cell r="AD1108" t="str">
            <v>-</v>
          </cell>
          <cell r="AH1108" t="str">
            <v>ЮЛ - ГСК «Геофизик»</v>
          </cell>
          <cell r="AL1108" t="str">
            <v>члены ГСК «Геофизик»</v>
          </cell>
        </row>
        <row r="1109">
          <cell r="B1109">
            <v>1034</v>
          </cell>
          <cell r="C1109">
            <v>44194</v>
          </cell>
          <cell r="D1109">
            <v>44900</v>
          </cell>
          <cell r="E1109" t="str">
            <v>ГСК «Приозерье»</v>
          </cell>
          <cell r="F1109" t="str">
            <v>в рамках проведения инвентаризации 2022 года
не установлен</v>
          </cell>
          <cell r="G1109" t="str">
            <v xml:space="preserve">61.004021 </v>
          </cell>
          <cell r="H1109" t="str">
            <v>68.996157</v>
          </cell>
          <cell r="I1109" t="str">
            <v>в рамках инвентаризации 2022 года
не определена</v>
          </cell>
          <cell r="J1109" t="str">
            <v>-</v>
          </cell>
          <cell r="K1109" t="str">
            <v>грунт</v>
          </cell>
          <cell r="L1109" t="str">
            <v>-</v>
          </cell>
          <cell r="M1109" t="str">
            <v>-</v>
          </cell>
          <cell r="N1109" t="str">
            <v>-</v>
          </cell>
          <cell r="O1109" t="str">
            <v>-</v>
          </cell>
          <cell r="P1109" t="str">
            <v>-</v>
          </cell>
          <cell r="Q1109" t="str">
            <v>-</v>
          </cell>
          <cell r="U1109" t="str">
            <v>-</v>
          </cell>
          <cell r="V1109" t="str">
            <v>-</v>
          </cell>
          <cell r="W1109" t="str">
            <v>-</v>
          </cell>
          <cell r="AA1109" t="str">
            <v>-</v>
          </cell>
          <cell r="AB1109" t="str">
            <v>-</v>
          </cell>
          <cell r="AC1109" t="str">
            <v>-</v>
          </cell>
          <cell r="AD1109" t="str">
            <v>-</v>
          </cell>
          <cell r="AH1109" t="str">
            <v>ЮЛ - ГСК «Приозерье»</v>
          </cell>
          <cell r="AL1109" t="str">
            <v xml:space="preserve">члены ГСК «Приозерье» </v>
          </cell>
        </row>
        <row r="1110">
          <cell r="B1110">
            <v>1035</v>
          </cell>
          <cell r="C1110">
            <v>44194</v>
          </cell>
          <cell r="D1110">
            <v>44900</v>
          </cell>
          <cell r="E1110" t="str">
            <v>ГСК «Автодорожник» («Учхоз»)</v>
          </cell>
          <cell r="F1110" t="str">
            <v>в рамках проведения инвентаризации 2022 года
не установлен</v>
          </cell>
          <cell r="G1110" t="str">
            <v xml:space="preserve">61.029269 </v>
          </cell>
          <cell r="H1110" t="str">
            <v>69.037652</v>
          </cell>
          <cell r="I1110" t="str">
            <v>в рамках инвентаризации 2022 года
не определена</v>
          </cell>
          <cell r="J1110" t="str">
            <v>-</v>
          </cell>
          <cell r="K1110" t="str">
            <v>грунт</v>
          </cell>
          <cell r="L1110" t="str">
            <v>-</v>
          </cell>
          <cell r="M1110" t="str">
            <v>-</v>
          </cell>
          <cell r="N1110" t="str">
            <v>-</v>
          </cell>
          <cell r="O1110" t="str">
            <v>-</v>
          </cell>
          <cell r="P1110" t="str">
            <v>-</v>
          </cell>
          <cell r="Q1110" t="str">
            <v>-</v>
          </cell>
          <cell r="U1110" t="str">
            <v>-</v>
          </cell>
          <cell r="V1110" t="str">
            <v>-</v>
          </cell>
          <cell r="W1110" t="str">
            <v>-</v>
          </cell>
          <cell r="AA1110" t="str">
            <v>-</v>
          </cell>
          <cell r="AB1110" t="str">
            <v>-</v>
          </cell>
          <cell r="AC1110" t="str">
            <v>-</v>
          </cell>
          <cell r="AD1110" t="str">
            <v>-</v>
          </cell>
          <cell r="AH1110" t="str">
            <v>ЮЛ - ГСК «Автодорожник» («Учхоз»)</v>
          </cell>
          <cell r="AL1110" t="str">
            <v>члены ГСК «Автодорожник» («Учхоз»)</v>
          </cell>
        </row>
        <row r="1111">
          <cell r="B1111">
            <v>1036</v>
          </cell>
          <cell r="C1111">
            <v>44194</v>
          </cell>
          <cell r="D1111">
            <v>44900</v>
          </cell>
          <cell r="E1111" t="str">
            <v>ГСК «Микрорайон»</v>
          </cell>
          <cell r="F1111" t="str">
            <v>в рамках проведения инвентаризации 2022 года
не установлен</v>
          </cell>
          <cell r="G1111" t="str">
            <v xml:space="preserve">61.003849 </v>
          </cell>
          <cell r="H1111" t="str">
            <v>69.052149</v>
          </cell>
          <cell r="I1111" t="str">
            <v>в рамках инвентаризации 2022 года
не определена</v>
          </cell>
          <cell r="J1111" t="str">
            <v>-</v>
          </cell>
          <cell r="K1111" t="str">
            <v>грунт</v>
          </cell>
          <cell r="L1111" t="str">
            <v>-</v>
          </cell>
          <cell r="M1111" t="str">
            <v>-</v>
          </cell>
          <cell r="N1111" t="str">
            <v>-</v>
          </cell>
          <cell r="O1111" t="str">
            <v>-</v>
          </cell>
          <cell r="P1111" t="str">
            <v>-</v>
          </cell>
          <cell r="Q1111" t="str">
            <v>-</v>
          </cell>
          <cell r="U1111" t="str">
            <v>-</v>
          </cell>
          <cell r="V1111" t="str">
            <v>-</v>
          </cell>
          <cell r="W1111" t="str">
            <v>-</v>
          </cell>
          <cell r="AA1111" t="str">
            <v>-</v>
          </cell>
          <cell r="AB1111" t="str">
            <v>-</v>
          </cell>
          <cell r="AC1111" t="str">
            <v>-</v>
          </cell>
          <cell r="AD1111" t="str">
            <v>-</v>
          </cell>
          <cell r="AH1111" t="str">
            <v>ЮЛ - ГСК «Микрорайон»</v>
          </cell>
          <cell r="AL1111" t="str">
            <v>члены ГСК «Микрорайон»</v>
          </cell>
        </row>
        <row r="1112">
          <cell r="B1112">
            <v>1037</v>
          </cell>
          <cell r="C1112">
            <v>44194</v>
          </cell>
          <cell r="D1112">
            <v>44900</v>
          </cell>
          <cell r="E1112" t="str">
            <v>ГСК «Волна-2»</v>
          </cell>
          <cell r="F1112" t="str">
            <v>в рамках проведения инвентаризации 2022 года
не установлен</v>
          </cell>
          <cell r="G1112" t="str">
            <v xml:space="preserve">60.978554 </v>
          </cell>
          <cell r="H1112" t="str">
            <v>69.006083</v>
          </cell>
          <cell r="I1112" t="str">
            <v>в рамках инвентаризации 2022 года
не определена</v>
          </cell>
          <cell r="J1112" t="str">
            <v>-</v>
          </cell>
          <cell r="K1112" t="str">
            <v>грунт</v>
          </cell>
          <cell r="L1112" t="str">
            <v>-</v>
          </cell>
          <cell r="M1112" t="str">
            <v>-</v>
          </cell>
          <cell r="N1112" t="str">
            <v>-</v>
          </cell>
          <cell r="O1112" t="str">
            <v>-</v>
          </cell>
          <cell r="P1112" t="str">
            <v>-</v>
          </cell>
          <cell r="Q1112" t="str">
            <v>-</v>
          </cell>
          <cell r="U1112" t="str">
            <v>-</v>
          </cell>
          <cell r="V1112" t="str">
            <v>-</v>
          </cell>
          <cell r="W1112" t="str">
            <v>-</v>
          </cell>
          <cell r="AA1112" t="str">
            <v>-</v>
          </cell>
          <cell r="AB1112" t="str">
            <v>-</v>
          </cell>
          <cell r="AC1112" t="str">
            <v>-</v>
          </cell>
          <cell r="AD1112" t="str">
            <v>-</v>
          </cell>
          <cell r="AH1112" t="str">
            <v>ЮЛ - ГСК «Волна-2»</v>
          </cell>
          <cell r="AL1112" t="str">
            <v>члены ГСК "Волна-2"</v>
          </cell>
        </row>
        <row r="1113">
          <cell r="B1113">
            <v>1038</v>
          </cell>
          <cell r="C1113">
            <v>44270</v>
          </cell>
          <cell r="D1113">
            <v>44900</v>
          </cell>
          <cell r="E1113" t="str">
            <v>ул. Строителей 117</v>
          </cell>
          <cell r="F1113" t="str">
            <v>в рамках проведения инвентаризации 2022 года
не установлен</v>
          </cell>
          <cell r="G1113" t="str">
            <v>61.011561</v>
          </cell>
          <cell r="H1113" t="str">
            <v>69.051744</v>
          </cell>
          <cell r="I1113" t="str">
            <v>в рамках инвентаризации 2022 года
не определена</v>
          </cell>
          <cell r="J1113" t="str">
            <v>открытый</v>
          </cell>
          <cell r="K1113" t="str">
            <v>плитка</v>
          </cell>
          <cell r="L1113">
            <v>12</v>
          </cell>
          <cell r="M1113" t="str">
            <v>отсутствует</v>
          </cell>
          <cell r="N1113" t="str">
            <v>есть</v>
          </cell>
          <cell r="O1113">
            <v>2</v>
          </cell>
          <cell r="P1113">
            <v>0.75</v>
          </cell>
          <cell r="Q1113" t="str">
            <v>металл</v>
          </cell>
          <cell r="U1113" t="str">
            <v>-</v>
          </cell>
          <cell r="V1113" t="str">
            <v>-</v>
          </cell>
          <cell r="W1113" t="str">
            <v>-</v>
          </cell>
          <cell r="AA1113" t="str">
            <v>-</v>
          </cell>
          <cell r="AB1113" t="str">
            <v>-</v>
          </cell>
          <cell r="AC1113" t="str">
            <v>-</v>
          </cell>
          <cell r="AD1113" t="str">
            <v>-</v>
          </cell>
          <cell r="AH1113" t="str">
            <v>СП МКД</v>
          </cell>
          <cell r="AL1113" t="str">
            <v>МКД ул. Строителей, 117</v>
          </cell>
        </row>
        <row r="1114">
          <cell r="B1114">
            <v>1039</v>
          </cell>
          <cell r="C1114" t="str">
            <v>ранее существовавшая до 01.01.2019</v>
          </cell>
          <cell r="D1114">
            <v>44900</v>
          </cell>
          <cell r="E1114" t="str">
            <v>Мира 127Б</v>
          </cell>
          <cell r="F1114" t="str">
            <v>в рамках проведения инвентаризации 2022 года
не установлен</v>
          </cell>
          <cell r="G1114" t="str">
            <v xml:space="preserve">61.010314 </v>
          </cell>
          <cell r="H1114" t="str">
            <v>69.058473</v>
          </cell>
          <cell r="I1114" t="str">
            <v>в рамках инвентаризации 2022 года
не определена</v>
          </cell>
          <cell r="J1114" t="str">
            <v>ограниченный</v>
          </cell>
          <cell r="K1114" t="str">
            <v>грунт</v>
          </cell>
          <cell r="L1114">
            <v>6</v>
          </cell>
          <cell r="M1114" t="str">
            <v>отсутствует</v>
          </cell>
          <cell r="N1114" t="str">
            <v>отсутствует</v>
          </cell>
          <cell r="O1114">
            <v>1</v>
          </cell>
          <cell r="P1114">
            <v>1.1000000000000001</v>
          </cell>
          <cell r="Q1114" t="str">
            <v>пластик</v>
          </cell>
          <cell r="U1114" t="str">
            <v>-</v>
          </cell>
          <cell r="V1114" t="str">
            <v>-</v>
          </cell>
          <cell r="W1114" t="str">
            <v>-</v>
          </cell>
          <cell r="AA1114" t="str">
            <v>-</v>
          </cell>
          <cell r="AB1114" t="str">
            <v>-</v>
          </cell>
          <cell r="AC1114" t="str">
            <v>-</v>
          </cell>
          <cell r="AD1114" t="str">
            <v>-</v>
          </cell>
          <cell r="AH1114" t="str">
            <v>ЮЛ - НИИ "Югорские клеточные технологии"</v>
          </cell>
          <cell r="AL1114" t="str">
            <v xml:space="preserve">ЮЛ - НИИ "Югорские клеточные технологии" </v>
          </cell>
        </row>
        <row r="1115">
          <cell r="B1115">
            <v>1040</v>
          </cell>
          <cell r="C1115" t="str">
            <v>ранее существовавшая до 01.01.2019</v>
          </cell>
          <cell r="D1115">
            <v>44900</v>
          </cell>
          <cell r="E1115" t="str">
            <v>Анны Коньковой д.3 корп. 1</v>
          </cell>
          <cell r="F1115" t="str">
            <v>в рамках проведения инвентаризации 2022 года
не установлен</v>
          </cell>
          <cell r="G1115" t="str">
            <v>60.966605</v>
          </cell>
          <cell r="H1115" t="str">
            <v>69.021765</v>
          </cell>
          <cell r="I1115" t="str">
            <v>в рамках инвентаризации 2022 года
не определена</v>
          </cell>
          <cell r="J1115" t="str">
            <v>открытый</v>
          </cell>
          <cell r="K1115" t="str">
            <v>асфальт</v>
          </cell>
          <cell r="L1115">
            <v>19.5</v>
          </cell>
          <cell r="M1115" t="str">
            <v>отсутствует</v>
          </cell>
          <cell r="N1115" t="str">
            <v>есть</v>
          </cell>
          <cell r="O1115">
            <v>8</v>
          </cell>
          <cell r="P1115">
            <v>1.1000000000000001</v>
          </cell>
          <cell r="Q1115" t="str">
            <v>пластик</v>
          </cell>
          <cell r="U1115" t="str">
            <v>-</v>
          </cell>
          <cell r="V1115" t="str">
            <v>-</v>
          </cell>
          <cell r="W1115" t="str">
            <v>-</v>
          </cell>
          <cell r="AA1115" t="str">
            <v>-</v>
          </cell>
          <cell r="AB1115" t="str">
            <v>-</v>
          </cell>
          <cell r="AC1115" t="str">
            <v>-</v>
          </cell>
          <cell r="AD1115" t="str">
            <v>-</v>
          </cell>
          <cell r="AH1115" t="str">
            <v>СП МКД</v>
          </cell>
          <cell r="AL1115" t="str">
            <v>МКД  ул. Анны Коньковой д.3 корп.1</v>
          </cell>
        </row>
        <row r="1116">
          <cell r="B1116">
            <v>1041</v>
          </cell>
          <cell r="C1116" t="str">
            <v>ранее существовавшая до 01.01.2019</v>
          </cell>
          <cell r="D1116">
            <v>44900</v>
          </cell>
          <cell r="E1116" t="str">
            <v>Анны Коньковой д.3 корп. 2</v>
          </cell>
          <cell r="F1116" t="str">
            <v>в рамках проведения инвентаризации 2022 года
не установлен</v>
          </cell>
          <cell r="G1116" t="str">
            <v xml:space="preserve">60.967410 </v>
          </cell>
          <cell r="H1116" t="str">
            <v>69.026805</v>
          </cell>
          <cell r="I1116" t="str">
            <v>в рамках инвентаризации 2022 года
не определена</v>
          </cell>
          <cell r="J1116" t="str">
            <v>открытый</v>
          </cell>
          <cell r="K1116" t="str">
            <v>асфальт</v>
          </cell>
          <cell r="L1116">
            <v>19.5</v>
          </cell>
          <cell r="M1116" t="str">
            <v>отсутствует</v>
          </cell>
          <cell r="N1116" t="str">
            <v>есть</v>
          </cell>
          <cell r="O1116">
            <v>8</v>
          </cell>
          <cell r="P1116">
            <v>1.1000000000000001</v>
          </cell>
          <cell r="Q1116" t="str">
            <v>пластик</v>
          </cell>
          <cell r="U1116" t="str">
            <v>-</v>
          </cell>
          <cell r="V1116" t="str">
            <v>-</v>
          </cell>
          <cell r="W1116" t="str">
            <v>-</v>
          </cell>
          <cell r="AA1116" t="str">
            <v>-</v>
          </cell>
          <cell r="AB1116" t="str">
            <v>-</v>
          </cell>
          <cell r="AC1116" t="str">
            <v>-</v>
          </cell>
          <cell r="AD1116" t="str">
            <v>-</v>
          </cell>
          <cell r="AH1116" t="str">
            <v>СП МКД</v>
          </cell>
          <cell r="AL1116" t="str">
            <v>МКД  ул. Анны Коньковой д.3 корп.2</v>
          </cell>
        </row>
        <row r="1117">
          <cell r="B1117">
            <v>1042</v>
          </cell>
          <cell r="C1117" t="str">
            <v>ранее существовавшая до 01.01.2019</v>
          </cell>
          <cell r="D1117">
            <v>44900</v>
          </cell>
          <cell r="E1117" t="str">
            <v>Анны Коньковой д.14</v>
          </cell>
          <cell r="F1117" t="str">
            <v>в рамках проведения инвентаризации 2022 года
не установлен</v>
          </cell>
          <cell r="G1117" t="str">
            <v>60.970666</v>
          </cell>
          <cell r="H1117" t="str">
            <v>69.017924</v>
          </cell>
          <cell r="I1117" t="str">
            <v>в рамках инвентаризации 2022 года
не определена</v>
          </cell>
          <cell r="J1117" t="str">
            <v>открытый</v>
          </cell>
          <cell r="K1117" t="str">
            <v>бетонная плита</v>
          </cell>
          <cell r="L1117">
            <v>4</v>
          </cell>
          <cell r="M1117" t="str">
            <v>отсутствует</v>
          </cell>
          <cell r="N1117" t="str">
            <v>отсутствует</v>
          </cell>
          <cell r="O1117">
            <v>1</v>
          </cell>
          <cell r="P1117">
            <v>3</v>
          </cell>
          <cell r="Q1117" t="str">
            <v>пластик</v>
          </cell>
          <cell r="U1117" t="str">
            <v>-</v>
          </cell>
          <cell r="V1117" t="str">
            <v>-</v>
          </cell>
          <cell r="W1117" t="str">
            <v>-</v>
          </cell>
          <cell r="AA1117" t="str">
            <v>-</v>
          </cell>
          <cell r="AB1117" t="str">
            <v>-</v>
          </cell>
          <cell r="AC1117" t="str">
            <v>-</v>
          </cell>
          <cell r="AD1117" t="str">
            <v>-</v>
          </cell>
          <cell r="AH1117" t="str">
            <v>СП МКД</v>
          </cell>
          <cell r="AL1117" t="str">
            <v xml:space="preserve"> МКД ул. Анны Коньковой д. 14</v>
          </cell>
        </row>
        <row r="1118">
          <cell r="B1118">
            <v>1043</v>
          </cell>
          <cell r="C1118" t="str">
            <v>ранее существовавшая до 01.01.2019</v>
          </cell>
          <cell r="D1118">
            <v>44900</v>
          </cell>
          <cell r="E1118" t="str">
            <v>Объездная 53</v>
          </cell>
          <cell r="F1118" t="str">
            <v>в рамках проведения инвентаризации 2022 года
не установлен</v>
          </cell>
          <cell r="G1118" t="str">
            <v>60.972077</v>
          </cell>
          <cell r="H1118" t="str">
            <v>69.016867</v>
          </cell>
          <cell r="I1118" t="str">
            <v>в рамках инвентаризации 2022 года
не определена</v>
          </cell>
          <cell r="J1118" t="str">
            <v>открытый</v>
          </cell>
          <cell r="K1118" t="str">
            <v>бетонная плита</v>
          </cell>
          <cell r="L1118">
            <v>16</v>
          </cell>
          <cell r="M1118" t="str">
            <v>отсутствует</v>
          </cell>
          <cell r="N1118" t="str">
            <v>отсутствует</v>
          </cell>
          <cell r="O1118">
            <v>1</v>
          </cell>
          <cell r="P1118">
            <v>3</v>
          </cell>
          <cell r="Q1118" t="str">
            <v>пластик</v>
          </cell>
          <cell r="U1118" t="str">
            <v>-</v>
          </cell>
          <cell r="V1118" t="str">
            <v>-</v>
          </cell>
          <cell r="W1118" t="str">
            <v>-</v>
          </cell>
          <cell r="AA1118" t="str">
            <v>-</v>
          </cell>
          <cell r="AB1118" t="str">
            <v>-</v>
          </cell>
          <cell r="AC1118" t="str">
            <v>-</v>
          </cell>
          <cell r="AD1118" t="str">
            <v>-</v>
          </cell>
          <cell r="AH1118" t="str">
            <v>СП МКД</v>
          </cell>
          <cell r="AL1118" t="str">
            <v>МКД ул. Объездная 53</v>
          </cell>
        </row>
        <row r="1119">
          <cell r="B1119">
            <v>1043</v>
          </cell>
          <cell r="C1119"/>
          <cell r="D1119">
            <v>44900</v>
          </cell>
          <cell r="E1119"/>
          <cell r="F1119" t="str">
            <v>в рамках проведения инвентаризации 2022 года
не установлен</v>
          </cell>
          <cell r="G1119"/>
          <cell r="H1119"/>
          <cell r="I1119" t="str">
            <v>в рамках инвентаризации 2022 года
не определена</v>
          </cell>
          <cell r="J1119"/>
          <cell r="K1119"/>
          <cell r="L1119"/>
          <cell r="M1119"/>
          <cell r="N1119"/>
          <cell r="O1119">
            <v>5</v>
          </cell>
          <cell r="P1119">
            <v>1.1000000000000001</v>
          </cell>
          <cell r="Q1119" t="str">
            <v>пластик</v>
          </cell>
          <cell r="U1119"/>
          <cell r="V1119"/>
          <cell r="W1119"/>
          <cell r="AA1119"/>
          <cell r="AB1119"/>
          <cell r="AC1119"/>
          <cell r="AD1119"/>
          <cell r="AH1119"/>
          <cell r="AL1119"/>
        </row>
        <row r="1120">
          <cell r="B1120">
            <v>1044</v>
          </cell>
          <cell r="C1120" t="str">
            <v>ранее существовавшая до 01.01.2019</v>
          </cell>
          <cell r="D1120">
            <v>44900</v>
          </cell>
          <cell r="E1120" t="str">
            <v>Комсомольская 31</v>
          </cell>
          <cell r="F1120" t="str">
            <v>в рамках проведения инвентаризации 2022 года
не установлен</v>
          </cell>
          <cell r="G1120" t="str">
            <v xml:space="preserve">61.005110 </v>
          </cell>
          <cell r="H1120" t="str">
            <v>69.014980</v>
          </cell>
          <cell r="I1120" t="str">
            <v>в рамках инвентаризации 2022 года
не определена</v>
          </cell>
          <cell r="J1120" t="str">
            <v>открытый</v>
          </cell>
          <cell r="K1120" t="str">
            <v>асфальт</v>
          </cell>
          <cell r="L1120">
            <v>12</v>
          </cell>
          <cell r="M1120" t="str">
            <v>есть</v>
          </cell>
          <cell r="N1120" t="str">
            <v>есть</v>
          </cell>
          <cell r="O1120">
            <v>4</v>
          </cell>
          <cell r="P1120">
            <v>1.1000000000000001</v>
          </cell>
          <cell r="Q1120" t="str">
            <v>пластик</v>
          </cell>
          <cell r="U1120" t="str">
            <v>-</v>
          </cell>
          <cell r="V1120" t="str">
            <v>-</v>
          </cell>
          <cell r="W1120" t="str">
            <v>-</v>
          </cell>
          <cell r="AA1120" t="str">
            <v>-</v>
          </cell>
          <cell r="AB1120" t="str">
            <v>-</v>
          </cell>
          <cell r="AC1120" t="str">
            <v>-</v>
          </cell>
          <cell r="AD1120" t="str">
            <v>-</v>
          </cell>
          <cell r="AH1120" t="str">
            <v>СП МКД</v>
          </cell>
          <cell r="AL1120" t="str">
            <v>МКД  ул. Комсомольская 31</v>
          </cell>
        </row>
        <row r="1121">
          <cell r="B1121">
            <v>1045</v>
          </cell>
          <cell r="C1121" t="str">
            <v>ранее существовавшая до 01.01.2019</v>
          </cell>
          <cell r="D1121">
            <v>44900</v>
          </cell>
          <cell r="E1121" t="str">
            <v>Сирина 51</v>
          </cell>
          <cell r="F1121" t="str">
            <v>в рамках проведения инвентаризации 2022 года
не установлен</v>
          </cell>
          <cell r="G1121" t="str">
            <v>61.003520</v>
          </cell>
          <cell r="H1121" t="str">
            <v>69.002229</v>
          </cell>
          <cell r="I1121" t="str">
            <v>в рамках инвентаризации 2022 года
не определена</v>
          </cell>
          <cell r="J1121" t="str">
            <v>открытый</v>
          </cell>
          <cell r="K1121" t="str">
            <v>бетонная плита</v>
          </cell>
          <cell r="L1121">
            <v>12</v>
          </cell>
          <cell r="M1121" t="str">
            <v>отсутствует</v>
          </cell>
          <cell r="N1121" t="str">
            <v>есть</v>
          </cell>
          <cell r="O1121">
            <v>2</v>
          </cell>
          <cell r="P1121">
            <v>1.1000000000000001</v>
          </cell>
          <cell r="Q1121" t="str">
            <v>пластик</v>
          </cell>
          <cell r="U1121">
            <v>1</v>
          </cell>
          <cell r="V1121">
            <v>4</v>
          </cell>
          <cell r="W1121" t="str">
            <v>отсек</v>
          </cell>
          <cell r="AA1121" t="str">
            <v>-</v>
          </cell>
          <cell r="AB1121" t="str">
            <v>-</v>
          </cell>
          <cell r="AC1121" t="str">
            <v>-</v>
          </cell>
          <cell r="AD1121" t="str">
            <v>-</v>
          </cell>
          <cell r="AH1121" t="str">
            <v>СП МКД</v>
          </cell>
          <cell r="AL1121" t="str">
            <v>МКД  ул. Сирина 51,53</v>
          </cell>
        </row>
        <row r="1122">
          <cell r="B1122">
            <v>1046</v>
          </cell>
          <cell r="C1122">
            <v>44375</v>
          </cell>
          <cell r="D1122">
            <v>44900</v>
          </cell>
          <cell r="E1122" t="str">
            <v>Тобольский тракт 2 Д</v>
          </cell>
          <cell r="F1122" t="str">
            <v>в рамках проведения инвентаризации 2022 года
не установлен</v>
          </cell>
          <cell r="G1122" t="str">
            <v>61.023642</v>
          </cell>
          <cell r="H1122" t="str">
            <v>69.106147</v>
          </cell>
          <cell r="I1122" t="str">
            <v>в рамках инвентаризации 2022 года
не определена</v>
          </cell>
          <cell r="J1122" t="str">
            <v>открытый</v>
          </cell>
          <cell r="K1122" t="str">
            <v>бетонная плита</v>
          </cell>
          <cell r="L1122">
            <v>6</v>
          </cell>
          <cell r="M1122" t="str">
            <v>отсутствует</v>
          </cell>
          <cell r="N1122" t="str">
            <v>есть</v>
          </cell>
          <cell r="O1122">
            <v>3</v>
          </cell>
          <cell r="P1122">
            <v>1.1000000000000001</v>
          </cell>
          <cell r="Q1122" t="str">
            <v>пластик</v>
          </cell>
          <cell r="U1122" t="str">
            <v>-</v>
          </cell>
          <cell r="V1122" t="str">
            <v>-</v>
          </cell>
          <cell r="W1122" t="str">
            <v>-</v>
          </cell>
          <cell r="AA1122" t="str">
            <v>-</v>
          </cell>
          <cell r="AB1122" t="str">
            <v>-</v>
          </cell>
          <cell r="AC1122" t="str">
            <v>-</v>
          </cell>
          <cell r="AD1122" t="str">
            <v>-</v>
          </cell>
          <cell r="AH1122" t="str">
            <v>ЮЛ - ООО "Газпромнефть-Центр"</v>
          </cell>
          <cell r="AL1122" t="str">
            <v>АЗС Газпромнефть</v>
          </cell>
        </row>
        <row r="1123">
          <cell r="B1123">
            <v>1047</v>
          </cell>
          <cell r="C1123" t="str">
            <v>ранее существовавшая до 01.01.2019</v>
          </cell>
          <cell r="D1123">
            <v>44900</v>
          </cell>
          <cell r="E1123" t="str">
            <v>Раздольная 7</v>
          </cell>
          <cell r="F1123" t="str">
            <v>в рамках проведения инвентаризации 2022 года
не установлен</v>
          </cell>
          <cell r="G1123" t="str">
            <v>61.034043</v>
          </cell>
          <cell r="H1123" t="str">
            <v>69.038443</v>
          </cell>
          <cell r="I1123" t="str">
            <v>в рамках инвентаризации 2022 года
не определена</v>
          </cell>
          <cell r="J1123" t="str">
            <v>открытый</v>
          </cell>
          <cell r="K1123" t="str">
            <v>грунт</v>
          </cell>
          <cell r="L1123">
            <v>4</v>
          </cell>
          <cell r="M1123" t="str">
            <v>отсутствует</v>
          </cell>
          <cell r="N1123" t="str">
            <v>отсутствует</v>
          </cell>
          <cell r="O1123">
            <v>1</v>
          </cell>
          <cell r="P1123">
            <v>1.1000000000000001</v>
          </cell>
          <cell r="Q1123" t="str">
            <v>пластик</v>
          </cell>
          <cell r="U1123" t="str">
            <v>-</v>
          </cell>
          <cell r="V1123" t="str">
            <v>-</v>
          </cell>
          <cell r="W1123" t="str">
            <v>-</v>
          </cell>
          <cell r="AA1123" t="str">
            <v>-</v>
          </cell>
          <cell r="AB1123" t="str">
            <v>-</v>
          </cell>
          <cell r="AC1123" t="str">
            <v>-</v>
          </cell>
          <cell r="AD1123" t="str">
            <v>-</v>
          </cell>
          <cell r="AH1123" t="str">
            <v>не установлен</v>
          </cell>
          <cell r="AL1123" t="str">
            <v>ИЖС ул. Раздольная 7</v>
          </cell>
        </row>
        <row r="1124">
          <cell r="B1124">
            <v>1048</v>
          </cell>
          <cell r="C1124" t="str">
            <v>ранее существовавшая до 01.01.2019</v>
          </cell>
          <cell r="D1124">
            <v>44900</v>
          </cell>
          <cell r="E1124" t="str">
            <v>Уральская 11</v>
          </cell>
          <cell r="F1124" t="str">
            <v>в рамках проведения инвентаризации 2022 года
не установлен</v>
          </cell>
          <cell r="G1124" t="str">
            <v xml:space="preserve">61.031751 </v>
          </cell>
          <cell r="H1124" t="str">
            <v>69.036068</v>
          </cell>
          <cell r="I1124" t="str">
            <v>в рамках инвентаризации 2022 года
не определена</v>
          </cell>
          <cell r="J1124" t="str">
            <v>ограниченный</v>
          </cell>
          <cell r="K1124" t="str">
            <v>бетонная плита</v>
          </cell>
          <cell r="L1124">
            <v>10</v>
          </cell>
          <cell r="M1124" t="str">
            <v>отсутствует</v>
          </cell>
          <cell r="N1124" t="str">
            <v>есть</v>
          </cell>
          <cell r="O1124">
            <v>4</v>
          </cell>
          <cell r="P1124">
            <v>0.66</v>
          </cell>
          <cell r="Q1124" t="str">
            <v>пластик</v>
          </cell>
          <cell r="U1124" t="str">
            <v>-</v>
          </cell>
          <cell r="V1124" t="str">
            <v>-</v>
          </cell>
          <cell r="W1124" t="str">
            <v>-</v>
          </cell>
          <cell r="AA1124" t="str">
            <v>-</v>
          </cell>
          <cell r="AB1124" t="str">
            <v>-</v>
          </cell>
          <cell r="AC1124" t="str">
            <v>-</v>
          </cell>
          <cell r="AD1124" t="str">
            <v>-</v>
          </cell>
          <cell r="AH1124" t="str">
            <v>ЮЛ - АО профессионального образования Ханты-Мансийского автономного округа – Югры «Ханты-Мансийский технолого-педагогический колледж» </v>
          </cell>
          <cell r="AL1124" t="str">
            <v>АО профессионального образования Ханты-Мансийского автономного округа – Югры «Ханты-Мансийский технолого-педагогический колледж» </v>
          </cell>
        </row>
        <row r="1125">
          <cell r="B1125">
            <v>1049</v>
          </cell>
          <cell r="C1125" t="str">
            <v>ранее существовавшая до 01.01.2019</v>
          </cell>
          <cell r="D1125">
            <v>44900</v>
          </cell>
          <cell r="E1125" t="str">
            <v>Молодежная 13/2</v>
          </cell>
          <cell r="F1125" t="str">
            <v>в рамках проведения инвентаризации 2022 года
не установлен</v>
          </cell>
          <cell r="G1125" t="str">
            <v xml:space="preserve">61.027159 
</v>
          </cell>
          <cell r="H1125" t="str">
            <v>69.036122</v>
          </cell>
          <cell r="I1125" t="str">
            <v>в рамках инвентаризации 2022 года
не определена</v>
          </cell>
          <cell r="J1125" t="str">
            <v>открытый</v>
          </cell>
          <cell r="K1125" t="str">
            <v>бетонная плита</v>
          </cell>
          <cell r="L1125">
            <v>10</v>
          </cell>
          <cell r="M1125" t="str">
            <v>есть</v>
          </cell>
          <cell r="N1125" t="str">
            <v>есть</v>
          </cell>
          <cell r="O1125">
            <v>2</v>
          </cell>
          <cell r="P1125">
            <v>1.1000000000000001</v>
          </cell>
          <cell r="Q1125" t="str">
            <v>пластик</v>
          </cell>
          <cell r="U1125" t="str">
            <v>-</v>
          </cell>
          <cell r="V1125" t="str">
            <v>-</v>
          </cell>
          <cell r="W1125" t="str">
            <v>-</v>
          </cell>
          <cell r="AA1125" t="str">
            <v>-</v>
          </cell>
          <cell r="AB1125" t="str">
            <v>-</v>
          </cell>
          <cell r="AC1125" t="str">
            <v>-</v>
          </cell>
          <cell r="AD1125" t="str">
            <v>-</v>
          </cell>
          <cell r="AH1125" t="str">
            <v>СП МКД</v>
          </cell>
          <cell r="AL1125" t="str">
            <v>МКД ул. Молодежная 13/2</v>
          </cell>
        </row>
        <row r="1126">
          <cell r="B1126">
            <v>1050</v>
          </cell>
          <cell r="C1126" t="str">
            <v>ранее существовавшая до 01.01.2019</v>
          </cell>
          <cell r="D1126">
            <v>44900</v>
          </cell>
          <cell r="E1126" t="str">
            <v>Молодежная 13/3</v>
          </cell>
          <cell r="F1126" t="str">
            <v>в рамках проведения инвентаризации 2022 года
не установлен</v>
          </cell>
          <cell r="G1126" t="str">
            <v xml:space="preserve">61.026456 </v>
          </cell>
          <cell r="H1126" t="str">
            <v>69.035801</v>
          </cell>
          <cell r="I1126" t="str">
            <v>в рамках инвентаризации 2022 года
не определена</v>
          </cell>
          <cell r="J1126" t="str">
            <v>открытый</v>
          </cell>
          <cell r="K1126" t="str">
            <v>бетонная плита</v>
          </cell>
          <cell r="L1126">
            <v>10</v>
          </cell>
          <cell r="M1126" t="str">
            <v>есть</v>
          </cell>
          <cell r="N1126" t="str">
            <v>есть</v>
          </cell>
          <cell r="O1126">
            <v>2</v>
          </cell>
          <cell r="P1126">
            <v>1.1000000000000001</v>
          </cell>
          <cell r="Q1126" t="str">
            <v>пластик</v>
          </cell>
          <cell r="U1126" t="str">
            <v>-</v>
          </cell>
          <cell r="V1126" t="str">
            <v>-</v>
          </cell>
          <cell r="W1126" t="str">
            <v>-</v>
          </cell>
          <cell r="AA1126" t="str">
            <v>-</v>
          </cell>
          <cell r="AB1126" t="str">
            <v>-</v>
          </cell>
          <cell r="AC1126" t="str">
            <v>-</v>
          </cell>
          <cell r="AD1126" t="str">
            <v>-</v>
          </cell>
          <cell r="AH1126" t="str">
            <v>СП МКД</v>
          </cell>
          <cell r="AL1126" t="str">
            <v>МКД  ул. Молодежная 13/3</v>
          </cell>
        </row>
        <row r="1127">
          <cell r="B1127">
            <v>1051</v>
          </cell>
          <cell r="C1127" t="str">
            <v>ранее существовавшая до 01.01.2019</v>
          </cell>
          <cell r="D1127">
            <v>44900</v>
          </cell>
          <cell r="E1127" t="str">
            <v>Молодежная 13/4</v>
          </cell>
          <cell r="F1127" t="str">
            <v>в рамках проведения инвентаризации 2022 года
не установлен</v>
          </cell>
          <cell r="G1127" t="str">
            <v xml:space="preserve">61.026148 </v>
          </cell>
          <cell r="H1127" t="str">
            <v>69.034937</v>
          </cell>
          <cell r="I1127" t="str">
            <v>в рамках инвентаризации 2022 года
не определена</v>
          </cell>
          <cell r="J1127" t="str">
            <v>открытый</v>
          </cell>
          <cell r="K1127" t="str">
            <v>бетонная плита</v>
          </cell>
          <cell r="L1127">
            <v>10</v>
          </cell>
          <cell r="M1127" t="str">
            <v>отсутствует</v>
          </cell>
          <cell r="N1127" t="str">
            <v>есть</v>
          </cell>
          <cell r="O1127">
            <v>2</v>
          </cell>
          <cell r="P1127">
            <v>1.1000000000000001</v>
          </cell>
          <cell r="Q1127" t="str">
            <v>пластик</v>
          </cell>
          <cell r="U1127" t="str">
            <v>-</v>
          </cell>
          <cell r="V1127" t="str">
            <v>-</v>
          </cell>
          <cell r="W1127" t="str">
            <v>-</v>
          </cell>
          <cell r="AA1127" t="str">
            <v>-</v>
          </cell>
          <cell r="AB1127" t="str">
            <v>-</v>
          </cell>
          <cell r="AC1127" t="str">
            <v>-</v>
          </cell>
          <cell r="AD1127" t="str">
            <v>-</v>
          </cell>
          <cell r="AH1127" t="str">
            <v>СП МКД</v>
          </cell>
          <cell r="AL1127" t="str">
            <v>МКД  ул. Молодежная 13/4</v>
          </cell>
        </row>
        <row r="1128">
          <cell r="B1128">
            <v>1052</v>
          </cell>
          <cell r="C1128" t="str">
            <v>ранее существовавшая до 01.01.2019</v>
          </cell>
          <cell r="D1128">
            <v>44900</v>
          </cell>
          <cell r="E1128" t="str">
            <v>Студенческая 24</v>
          </cell>
          <cell r="F1128" t="str">
            <v>в рамках проведения инвентаризации 2022 года
не установлен</v>
          </cell>
          <cell r="G1128" t="str">
            <v xml:space="preserve">61.019422 </v>
          </cell>
          <cell r="H1128" t="str">
            <v>69.017017</v>
          </cell>
          <cell r="I1128" t="str">
            <v>в рамках инвентаризации 2022 года
не определена</v>
          </cell>
          <cell r="J1128" t="str">
            <v>ограниченный</v>
          </cell>
          <cell r="K1128" t="str">
            <v>асфальт</v>
          </cell>
          <cell r="L1128">
            <v>6</v>
          </cell>
          <cell r="M1128" t="str">
            <v>отсутствует</v>
          </cell>
          <cell r="N1128" t="str">
            <v>отсутствует</v>
          </cell>
          <cell r="O1128">
            <v>1</v>
          </cell>
          <cell r="P1128">
            <v>0.75</v>
          </cell>
          <cell r="Q1128" t="str">
            <v>металл</v>
          </cell>
          <cell r="U1128" t="str">
            <v>-</v>
          </cell>
          <cell r="V1128" t="str">
            <v>-</v>
          </cell>
          <cell r="W1128" t="str">
            <v>-</v>
          </cell>
          <cell r="AA1128" t="str">
            <v>-</v>
          </cell>
          <cell r="AB1128" t="str">
            <v>-</v>
          </cell>
          <cell r="AC1128" t="str">
            <v>-</v>
          </cell>
          <cell r="AD1128" t="str">
            <v>-</v>
          </cell>
          <cell r="AH1128" t="str">
            <v>ЮЛ - Югорский центр ОВД филиала ФГУ "Аэронавигация Севера Сибири", ФГУП Госкорпорация по ОрВД</v>
          </cell>
          <cell r="AL1128" t="str">
            <v xml:space="preserve"> Югорский центр ОВД филиала ФГУ "Аэронавигация Севера Сибири", ФГУП Госкорпорация по ОрВД</v>
          </cell>
        </row>
        <row r="1129">
          <cell r="B1129">
            <v>1053</v>
          </cell>
          <cell r="C1129" t="str">
            <v>ранее существовавшая до 01.01.2019</v>
          </cell>
          <cell r="D1129">
            <v>44900</v>
          </cell>
          <cell r="E1129" t="str">
            <v>Шевченко 53а</v>
          </cell>
          <cell r="F1129" t="str">
            <v>в рамках проведения инвентаризации 2022 года
не установлен</v>
          </cell>
          <cell r="G1129" t="str">
            <v>61.007349</v>
          </cell>
          <cell r="H1129" t="str">
            <v>69.057619</v>
          </cell>
          <cell r="I1129" t="str">
            <v>в рамках инвентаризации 2022 года
не определена</v>
          </cell>
          <cell r="J1129" t="str">
            <v>ограниченный</v>
          </cell>
          <cell r="K1129" t="str">
            <v>асфальт</v>
          </cell>
          <cell r="L1129">
            <v>6</v>
          </cell>
          <cell r="M1129" t="str">
            <v>отсутствует</v>
          </cell>
          <cell r="N1129" t="str">
            <v>отсутствует</v>
          </cell>
          <cell r="O1129">
            <v>1</v>
          </cell>
          <cell r="P1129">
            <v>1.1000000000000001</v>
          </cell>
          <cell r="Q1129" t="str">
            <v>пластик</v>
          </cell>
          <cell r="U1129" t="str">
            <v>-</v>
          </cell>
          <cell r="V1129" t="str">
            <v>-</v>
          </cell>
          <cell r="W1129" t="str">
            <v>-</v>
          </cell>
          <cell r="AA1129" t="str">
            <v>-</v>
          </cell>
          <cell r="AB1129" t="str">
            <v>-</v>
          </cell>
          <cell r="AC1129" t="str">
            <v>-</v>
          </cell>
          <cell r="AD1129" t="str">
            <v>-</v>
          </cell>
          <cell r="AH1129" t="str">
            <v>ЮЛ - ФКУ "ЦХиСО УМВД России по ХМАО-Югре"</v>
          </cell>
          <cell r="AL1129" t="str">
            <v>ФКУ "ЦХиСО УМВД России по ХМАО - Югре"</v>
          </cell>
        </row>
        <row r="1130">
          <cell r="B1130">
            <v>1054</v>
          </cell>
          <cell r="C1130" t="str">
            <v>ранее существовавшая до 01.01.2019</v>
          </cell>
          <cell r="D1130">
            <v>44900</v>
          </cell>
          <cell r="E1130" t="str">
            <v>Мира 108</v>
          </cell>
          <cell r="F1130" t="str">
            <v>в рамках проведения инвентаризации 2022 года
не установлен</v>
          </cell>
          <cell r="G1130" t="str">
            <v>61.010886</v>
          </cell>
          <cell r="H1130" t="str">
            <v>69.058203</v>
          </cell>
          <cell r="I1130" t="str">
            <v>в рамках инвентаризации 2022 года
не определена</v>
          </cell>
          <cell r="J1130" t="str">
            <v>ограниченный</v>
          </cell>
          <cell r="K1130" t="str">
            <v>асфальт</v>
          </cell>
          <cell r="L1130">
            <v>6</v>
          </cell>
          <cell r="M1130" t="str">
            <v>отсутствует</v>
          </cell>
          <cell r="N1130" t="str">
            <v>отсутствует</v>
          </cell>
          <cell r="O1130">
            <v>1</v>
          </cell>
          <cell r="P1130">
            <v>0.75</v>
          </cell>
          <cell r="Q1130" t="str">
            <v>металл</v>
          </cell>
          <cell r="U1130" t="str">
            <v>-</v>
          </cell>
          <cell r="V1130" t="str">
            <v>-</v>
          </cell>
          <cell r="W1130" t="str">
            <v>-</v>
          </cell>
          <cell r="AA1130" t="str">
            <v>-</v>
          </cell>
          <cell r="AB1130" t="str">
            <v>-</v>
          </cell>
          <cell r="AC1130" t="str">
            <v>-</v>
          </cell>
          <cell r="AD1130" t="str">
            <v>-</v>
          </cell>
          <cell r="AH1130" t="str">
            <v>ЮЛ - АО "Центр обработки вызовов и мониторинга систем обеспечения безопасности житзнедеятельности"</v>
          </cell>
          <cell r="AL1130" t="str">
            <v>АО "Центр обработки вызовов и мониторинга систем обеспечения безопасности житзнедеятельности"</v>
          </cell>
        </row>
        <row r="1131">
          <cell r="B1131">
            <v>1055</v>
          </cell>
          <cell r="C1131" t="str">
            <v>ранее существовавшая до 01.01.2019</v>
          </cell>
          <cell r="D1131">
            <v>44900</v>
          </cell>
          <cell r="E1131" t="str">
            <v>Мира 115/1</v>
          </cell>
          <cell r="F1131" t="str">
            <v>в рамках проведения инвентаризации 2022 года
не установлен</v>
          </cell>
          <cell r="G1131" t="str">
            <v xml:space="preserve">61.008017 </v>
          </cell>
          <cell r="H1131" t="str">
            <v>69.063801</v>
          </cell>
          <cell r="I1131" t="str">
            <v>в рамках инвентаризации 2022 года
не определена</v>
          </cell>
          <cell r="J1131" t="str">
            <v>открытый</v>
          </cell>
          <cell r="K1131" t="str">
            <v>бетонная плита</v>
          </cell>
          <cell r="L1131">
            <v>8</v>
          </cell>
          <cell r="M1131" t="str">
            <v>отсутствует</v>
          </cell>
          <cell r="N1131" t="str">
            <v>есть</v>
          </cell>
          <cell r="O1131">
            <v>2</v>
          </cell>
          <cell r="P1131">
            <v>0.75</v>
          </cell>
          <cell r="Q1131" t="str">
            <v>металл</v>
          </cell>
          <cell r="U1131" t="str">
            <v>-</v>
          </cell>
          <cell r="V1131" t="str">
            <v>-</v>
          </cell>
          <cell r="W1131" t="str">
            <v>-</v>
          </cell>
          <cell r="AA1131" t="str">
            <v>-</v>
          </cell>
          <cell r="AB1131" t="str">
            <v>-</v>
          </cell>
          <cell r="AC1131" t="str">
            <v>-</v>
          </cell>
          <cell r="AD1131" t="str">
            <v>-</v>
          </cell>
          <cell r="AH1131" t="str">
            <v>ЮЛ - ООО "Югра Моторс"</v>
          </cell>
          <cell r="AL1131" t="str">
            <v>ООО "Югра Моторс"</v>
          </cell>
        </row>
        <row r="1132">
          <cell r="B1132">
            <v>1056</v>
          </cell>
          <cell r="C1132" t="str">
            <v>ранее существовавшая до 01.01.2019</v>
          </cell>
          <cell r="D1132">
            <v>44900</v>
          </cell>
          <cell r="E1132" t="str">
            <v>Ленина 55</v>
          </cell>
          <cell r="F1132" t="str">
            <v>в рамках проведения инвентаризации 2022 года
не установлен</v>
          </cell>
          <cell r="G1132" t="str">
            <v>61.006647</v>
          </cell>
          <cell r="H1132" t="str">
            <v>69.023609</v>
          </cell>
          <cell r="I1132" t="str">
            <v>в рамках инвентаризации 2022 года
не определена</v>
          </cell>
          <cell r="J1132" t="str">
            <v>ограниченный</v>
          </cell>
          <cell r="K1132" t="str">
            <v>асфальт</v>
          </cell>
          <cell r="L1132">
            <v>12</v>
          </cell>
          <cell r="M1132" t="str">
            <v>отсутствует</v>
          </cell>
          <cell r="N1132" t="str">
            <v>отсутствует</v>
          </cell>
          <cell r="O1132">
            <v>3</v>
          </cell>
          <cell r="P1132">
            <v>1.1000000000000001</v>
          </cell>
          <cell r="Q1132" t="str">
            <v>пластик</v>
          </cell>
          <cell r="U1132" t="str">
            <v>-</v>
          </cell>
          <cell r="V1132" t="str">
            <v>-</v>
          </cell>
          <cell r="W1132" t="str">
            <v>-</v>
          </cell>
          <cell r="AA1132" t="str">
            <v>-</v>
          </cell>
          <cell r="AB1132" t="str">
            <v>-</v>
          </cell>
          <cell r="AC1132" t="str">
            <v>-</v>
          </cell>
          <cell r="AD1132" t="str">
            <v>-</v>
          </cell>
          <cell r="AH1132" t="str">
            <v>ЮЛ - ФКУ "ЦХиСО УМВД России по ХМАО - Югре"</v>
          </cell>
          <cell r="AL1132" t="str">
            <v>ФКУ "ЦХиСО УМВД России по ХМАО - Югре"</v>
          </cell>
        </row>
        <row r="1133">
          <cell r="B1133">
            <v>1057</v>
          </cell>
          <cell r="C1133" t="str">
            <v>ранее существовавшая до 01.01.2019</v>
          </cell>
          <cell r="D1133">
            <v>44900</v>
          </cell>
          <cell r="E1133" t="str">
            <v>Ленина 56</v>
          </cell>
          <cell r="F1133" t="str">
            <v>в рамках проведения инвентаризации 2022 года
не установлен</v>
          </cell>
          <cell r="G1133" t="str">
            <v>61.007837</v>
          </cell>
          <cell r="H1133" t="str">
            <v>69.025504</v>
          </cell>
          <cell r="I1133" t="str">
            <v>в рамках инвентаризации 2022 года
не определена</v>
          </cell>
          <cell r="J1133" t="str">
            <v>открытый</v>
          </cell>
          <cell r="K1133" t="str">
            <v>асфальт</v>
          </cell>
          <cell r="L1133">
            <v>20</v>
          </cell>
          <cell r="M1133" t="str">
            <v>отсутствует</v>
          </cell>
          <cell r="N1133" t="str">
            <v>есть</v>
          </cell>
          <cell r="O1133">
            <v>5</v>
          </cell>
          <cell r="P1133">
            <v>1.1000000000000001</v>
          </cell>
          <cell r="Q1133" t="str">
            <v>пластик</v>
          </cell>
          <cell r="U1133" t="str">
            <v>-</v>
          </cell>
          <cell r="V1133" t="str">
            <v>-</v>
          </cell>
          <cell r="W1133" t="str">
            <v>-</v>
          </cell>
          <cell r="AA1133" t="str">
            <v>-</v>
          </cell>
          <cell r="AB1133" t="str">
            <v>-</v>
          </cell>
          <cell r="AC1133" t="str">
            <v>-</v>
          </cell>
          <cell r="AD1133" t="str">
            <v>-</v>
          </cell>
          <cell r="AH1133" t="str">
            <v>ЮЛ - ООО "Газпромнефть-Хантос"</v>
          </cell>
          <cell r="AL1133" t="str">
            <v xml:space="preserve">ООО "Газпромнефть-Хантос" </v>
          </cell>
        </row>
        <row r="1134">
          <cell r="B1134">
            <v>1058</v>
          </cell>
          <cell r="C1134" t="str">
            <v>ранее существовавшая до 01.01.2019</v>
          </cell>
          <cell r="D1134">
            <v>44900</v>
          </cell>
          <cell r="E1134" t="str">
            <v>Дзержинского 13</v>
          </cell>
          <cell r="F1134" t="str">
            <v>в рамках проведения инвентаризации 2022 года
не установлен</v>
          </cell>
          <cell r="G1134" t="str">
            <v>61.006843</v>
          </cell>
          <cell r="H1134" t="str">
            <v>69.021776</v>
          </cell>
          <cell r="I1134" t="str">
            <v>в рамках инвентаризации 2022 года
не определена</v>
          </cell>
          <cell r="J1134" t="str">
            <v>открытый</v>
          </cell>
          <cell r="K1134" t="str">
            <v>асфальт</v>
          </cell>
          <cell r="L1134">
            <v>6</v>
          </cell>
          <cell r="M1134" t="str">
            <v>отсутствует</v>
          </cell>
          <cell r="N1134" t="str">
            <v>отсутствует</v>
          </cell>
          <cell r="O1134">
            <v>1</v>
          </cell>
          <cell r="P1134">
            <v>0.75</v>
          </cell>
          <cell r="Q1134" t="str">
            <v>металл</v>
          </cell>
          <cell r="U1134" t="str">
            <v>-</v>
          </cell>
          <cell r="V1134" t="str">
            <v>-</v>
          </cell>
          <cell r="W1134" t="str">
            <v>-</v>
          </cell>
          <cell r="AA1134" t="str">
            <v>-</v>
          </cell>
          <cell r="AB1134" t="str">
            <v>-</v>
          </cell>
          <cell r="AC1134" t="str">
            <v>-</v>
          </cell>
          <cell r="AD1134" t="str">
            <v>-</v>
          </cell>
          <cell r="AH1134" t="str">
            <v>ЮЛ - ООО "Сокровище-Югры"</v>
          </cell>
          <cell r="AL1134" t="str">
            <v xml:space="preserve">ООО "Сокровище-Югры" </v>
          </cell>
        </row>
        <row r="1135">
          <cell r="B1135">
            <v>1059</v>
          </cell>
          <cell r="C1135" t="str">
            <v>ранее существовавшая до 01.01.2019</v>
          </cell>
          <cell r="D1135">
            <v>44900</v>
          </cell>
          <cell r="E1135" t="str">
            <v>Калинина 119</v>
          </cell>
          <cell r="F1135" t="str">
            <v>в рамках проведения инвентаризации 2022 года
не установлен</v>
          </cell>
          <cell r="G1135" t="str">
            <v xml:space="preserve">61.026689 </v>
          </cell>
          <cell r="H1135" t="str">
            <v>69.017105</v>
          </cell>
          <cell r="I1135" t="str">
            <v>в рамках инвентаризации 2022 года
не определена</v>
          </cell>
          <cell r="J1135" t="str">
            <v>ограниченный</v>
          </cell>
          <cell r="K1135" t="str">
            <v>асфальт</v>
          </cell>
          <cell r="L1135">
            <v>18</v>
          </cell>
          <cell r="M1135" t="str">
            <v>отсутствует</v>
          </cell>
          <cell r="N1135" t="str">
            <v>есть</v>
          </cell>
          <cell r="O1135">
            <v>9</v>
          </cell>
          <cell r="P1135">
            <v>0.75</v>
          </cell>
          <cell r="Q1135" t="str">
            <v>металл</v>
          </cell>
          <cell r="U1135" t="str">
            <v>-</v>
          </cell>
          <cell r="V1135" t="str">
            <v>-</v>
          </cell>
          <cell r="W1135" t="str">
            <v>-</v>
          </cell>
          <cell r="AA1135" t="str">
            <v>-</v>
          </cell>
          <cell r="AB1135" t="str">
            <v>-</v>
          </cell>
          <cell r="AC1135" t="str">
            <v>-</v>
          </cell>
          <cell r="AD1135" t="str">
            <v>-</v>
          </cell>
          <cell r="AH1135" t="str">
            <v>ЮЛ - ФКУ "ЦХиСО УМВД России по ХМАО-Югре"</v>
          </cell>
          <cell r="AL1135" t="str">
            <v>ФКУ "ЦХиСО УМВД России по ХМАО-Югре"</v>
          </cell>
        </row>
        <row r="1136">
          <cell r="B1136">
            <v>1060</v>
          </cell>
          <cell r="C1136" t="str">
            <v>ранее существовавшая до 01.01.2019</v>
          </cell>
          <cell r="D1136">
            <v>44900</v>
          </cell>
          <cell r="E1136" t="str">
            <v>Объездная 5</v>
          </cell>
          <cell r="F1136" t="str">
            <v>в рамках проведения инвентаризации 2022 года
не установлен</v>
          </cell>
          <cell r="G1136" t="str">
            <v>61.007214</v>
          </cell>
          <cell r="H1136" t="str">
            <v>68.990973</v>
          </cell>
          <cell r="I1136" t="str">
            <v>в рамках инвентаризации 2022 года
не определена</v>
          </cell>
          <cell r="J1136" t="str">
            <v>ограниченный</v>
          </cell>
          <cell r="K1136" t="str">
            <v>асфальт</v>
          </cell>
          <cell r="L1136">
            <v>6</v>
          </cell>
          <cell r="M1136" t="str">
            <v>отсутствует</v>
          </cell>
          <cell r="N1136" t="str">
            <v>отсутствует</v>
          </cell>
          <cell r="O1136">
            <v>1</v>
          </cell>
          <cell r="P1136">
            <v>1.1000000000000001</v>
          </cell>
          <cell r="Q1136" t="str">
            <v>пластик</v>
          </cell>
          <cell r="U1136" t="str">
            <v>-</v>
          </cell>
          <cell r="V1136" t="str">
            <v>-</v>
          </cell>
          <cell r="W1136" t="str">
            <v>-</v>
          </cell>
          <cell r="AA1136" t="str">
            <v>-</v>
          </cell>
          <cell r="AB1136" t="str">
            <v>-</v>
          </cell>
          <cell r="AC1136" t="str">
            <v>-</v>
          </cell>
          <cell r="AD1136" t="str">
            <v>-</v>
          </cell>
          <cell r="AH1136" t="str">
            <v>ЮЛ - ФКУ "ЦХиСО УМВД России по ХМАО-Югре"</v>
          </cell>
          <cell r="AL1136" t="str">
            <v>ФКУ "ЦХиСО УМВД России по ХМАО-Югре"</v>
          </cell>
        </row>
        <row r="1137">
          <cell r="B1137">
            <v>1061</v>
          </cell>
          <cell r="C1137" t="str">
            <v>ранее существовавшая до 01.01.2019</v>
          </cell>
          <cell r="D1137">
            <v>44900</v>
          </cell>
          <cell r="E1137" t="str">
            <v>Пионерская 81</v>
          </cell>
          <cell r="F1137" t="str">
            <v>в рамках проведения инвентаризации 2022 года
не установлен</v>
          </cell>
          <cell r="G1137" t="str">
            <v xml:space="preserve">61.010210 </v>
          </cell>
          <cell r="H1137" t="str">
            <v>69.026609</v>
          </cell>
          <cell r="I1137" t="str">
            <v>в рамках инвентаризации 2022 года
не определена</v>
          </cell>
          <cell r="J1137" t="str">
            <v>открытый</v>
          </cell>
          <cell r="K1137" t="str">
            <v>асфальт</v>
          </cell>
          <cell r="L1137">
            <v>6</v>
          </cell>
          <cell r="M1137" t="str">
            <v>отсутствует</v>
          </cell>
          <cell r="N1137" t="str">
            <v>отсутствует</v>
          </cell>
          <cell r="O1137">
            <v>2</v>
          </cell>
          <cell r="P1137">
            <v>1.1000000000000001</v>
          </cell>
          <cell r="Q1137" t="str">
            <v>пластик</v>
          </cell>
          <cell r="U1137" t="str">
            <v>-</v>
          </cell>
          <cell r="V1137" t="str">
            <v>-</v>
          </cell>
          <cell r="W1137" t="str">
            <v>-</v>
          </cell>
          <cell r="AA1137" t="str">
            <v>-</v>
          </cell>
          <cell r="AB1137" t="str">
            <v>-</v>
          </cell>
          <cell r="AC1137" t="str">
            <v>-</v>
          </cell>
          <cell r="AD1137" t="str">
            <v>-</v>
          </cell>
          <cell r="AH1137" t="str">
            <v>СП МКД</v>
          </cell>
          <cell r="AL1137" t="str">
            <v>МКД  ул. Пионерская 81</v>
          </cell>
        </row>
        <row r="1138">
          <cell r="B1138">
            <v>1062</v>
          </cell>
          <cell r="C1138"/>
          <cell r="D1138">
            <v>44900</v>
          </cell>
          <cell r="E1138"/>
          <cell r="F1138" t="str">
            <v>в рамках проведения инвентаризации 2022 года
не установлен</v>
          </cell>
          <cell r="G1138"/>
          <cell r="H1138"/>
          <cell r="I1138" t="str">
            <v>в рамках инвентаризации 2022 года
не определена</v>
          </cell>
          <cell r="J1138"/>
          <cell r="K1138"/>
          <cell r="L1138"/>
          <cell r="M1138"/>
          <cell r="N1138"/>
          <cell r="O1138"/>
          <cell r="P1138"/>
          <cell r="Q1138"/>
          <cell r="U1138"/>
          <cell r="V1138"/>
          <cell r="W1138"/>
          <cell r="AA1138"/>
          <cell r="AB1138"/>
          <cell r="AC1138"/>
          <cell r="AD1138"/>
          <cell r="AH1138"/>
          <cell r="AL1138"/>
        </row>
        <row r="1139">
          <cell r="B1139">
            <v>1063</v>
          </cell>
          <cell r="C1139" t="str">
            <v>ранее существовавшая до 01.01.2019</v>
          </cell>
          <cell r="D1139">
            <v>44900</v>
          </cell>
          <cell r="E1139" t="str">
            <v>Объездная 21</v>
          </cell>
          <cell r="F1139" t="str">
            <v>в рамках проведения инвентаризации 2022 года
не установлен</v>
          </cell>
          <cell r="G1139" t="str">
            <v xml:space="preserve">60.971647 </v>
          </cell>
          <cell r="H1139" t="str">
            <v>69.011940</v>
          </cell>
          <cell r="I1139" t="str">
            <v>в рамках инвентаризации 2022 года
не определена</v>
          </cell>
          <cell r="J1139" t="str">
            <v>ограниченный</v>
          </cell>
          <cell r="K1139" t="str">
            <v>асфальт</v>
          </cell>
          <cell r="L1139">
            <v>20</v>
          </cell>
          <cell r="M1139" t="str">
            <v>отсутствует</v>
          </cell>
          <cell r="N1139" t="str">
            <v>есть</v>
          </cell>
          <cell r="O1139">
            <v>6</v>
          </cell>
          <cell r="P1139">
            <v>1.1000000000000001</v>
          </cell>
          <cell r="Q1139" t="str">
            <v>пластик</v>
          </cell>
          <cell r="U1139" t="str">
            <v>-</v>
          </cell>
          <cell r="V1139" t="str">
            <v>-</v>
          </cell>
          <cell r="W1139" t="str">
            <v>-</v>
          </cell>
          <cell r="AA1139" t="str">
            <v>-</v>
          </cell>
          <cell r="AB1139" t="str">
            <v>-</v>
          </cell>
          <cell r="AC1139" t="str">
            <v>-</v>
          </cell>
          <cell r="AD1139" t="str">
            <v>-</v>
          </cell>
          <cell r="AH1139" t="str">
            <v>ЮЛ - АО "Северречфлот"</v>
          </cell>
          <cell r="AL1139" t="str">
            <v>АО "Северречфлот"</v>
          </cell>
        </row>
        <row r="1140">
          <cell r="B1140">
            <v>1064</v>
          </cell>
          <cell r="C1140" t="str">
            <v>ранее существовавшая до 01.01.2019</v>
          </cell>
          <cell r="D1140">
            <v>44900</v>
          </cell>
          <cell r="E1140" t="str">
            <v>Объездная 23а</v>
          </cell>
          <cell r="F1140" t="str">
            <v>в рамках проведения инвентаризации 2022 года
не установлен</v>
          </cell>
          <cell r="G1140" t="str">
            <v xml:space="preserve">60.987539 </v>
          </cell>
          <cell r="H1140" t="str">
            <v>68.994566</v>
          </cell>
          <cell r="I1140" t="str">
            <v>в рамках инвентаризации 2022 года
не определена</v>
          </cell>
          <cell r="J1140" t="str">
            <v>ограниченный</v>
          </cell>
          <cell r="K1140" t="str">
            <v>асфальт</v>
          </cell>
          <cell r="L1140">
            <v>6</v>
          </cell>
          <cell r="M1140" t="str">
            <v>отсутствует</v>
          </cell>
          <cell r="N1140" t="str">
            <v>отсутствует</v>
          </cell>
          <cell r="O1140">
            <v>1</v>
          </cell>
          <cell r="P1140">
            <v>1.1000000000000001</v>
          </cell>
          <cell r="Q1140" t="str">
            <v>пластик</v>
          </cell>
          <cell r="U1140" t="str">
            <v>-</v>
          </cell>
          <cell r="V1140" t="str">
            <v>-</v>
          </cell>
          <cell r="W1140" t="str">
            <v>-</v>
          </cell>
          <cell r="AA1140" t="str">
            <v>-</v>
          </cell>
          <cell r="AB1140" t="str">
            <v>-</v>
          </cell>
          <cell r="AC1140" t="str">
            <v>-</v>
          </cell>
          <cell r="AD1140" t="str">
            <v>-</v>
          </cell>
          <cell r="AH1140" t="str">
            <v>ЮЛ - ФКУ "ЦХиСО УМВД России по ХМАО - Югре"</v>
          </cell>
          <cell r="AL1140" t="str">
            <v>ФКУ "ЦХиСО УМВД России по ХМАО - Югре"</v>
          </cell>
        </row>
        <row r="1141">
          <cell r="B1141">
            <v>1065</v>
          </cell>
          <cell r="C1141" t="str">
            <v>ранее существовавшая до 01.01.2019</v>
          </cell>
          <cell r="D1141">
            <v>44900</v>
          </cell>
          <cell r="E1141" t="str">
            <v>Привольная 7</v>
          </cell>
          <cell r="F1141" t="str">
            <v>в рамках проведения инвентаризации 2022 года
не установлен</v>
          </cell>
          <cell r="G1141" t="str">
            <v>61.007436</v>
          </cell>
          <cell r="H1141" t="str">
            <v>68.986050</v>
          </cell>
          <cell r="I1141" t="str">
            <v>в рамках инвентаризации 2022 года
не определена</v>
          </cell>
          <cell r="J1141" t="str">
            <v>ограниченный</v>
          </cell>
          <cell r="K1141" t="str">
            <v>грунт</v>
          </cell>
          <cell r="L1141">
            <v>12</v>
          </cell>
          <cell r="M1141" t="str">
            <v>отсутствует</v>
          </cell>
          <cell r="N1141" t="str">
            <v>есть</v>
          </cell>
          <cell r="O1141">
            <v>2</v>
          </cell>
          <cell r="P1141">
            <v>1.1000000000000001</v>
          </cell>
          <cell r="Q1141" t="str">
            <v>пластик</v>
          </cell>
          <cell r="U1141" t="str">
            <v>-</v>
          </cell>
          <cell r="V1141" t="str">
            <v>-</v>
          </cell>
          <cell r="W1141" t="str">
            <v>-</v>
          </cell>
          <cell r="AA1141" t="str">
            <v>-</v>
          </cell>
          <cell r="AB1141" t="str">
            <v>-</v>
          </cell>
          <cell r="AC1141" t="str">
            <v>-</v>
          </cell>
          <cell r="AD1141" t="str">
            <v>-</v>
          </cell>
          <cell r="AH1141" t="str">
            <v>ЮЛ - АО "Ханты-Мансийская городская клиническая станция скорой медицинской помощи"</v>
          </cell>
          <cell r="AL1141" t="str">
            <v>АО "Ханты-Мансийская городская клиническая станция скорой медицинской помощи"</v>
          </cell>
        </row>
        <row r="1142">
          <cell r="B1142">
            <v>1066</v>
          </cell>
          <cell r="C1142" t="str">
            <v>ранее существовавшая до 01.01.2019</v>
          </cell>
          <cell r="D1142">
            <v>44900</v>
          </cell>
          <cell r="E1142" t="str">
            <v>Объездная 5</v>
          </cell>
          <cell r="F1142" t="str">
            <v>в рамках проведения инвентаризации 2022 года
не установлен</v>
          </cell>
          <cell r="G1142" t="str">
            <v xml:space="preserve">61.007214 </v>
          </cell>
          <cell r="H1142" t="str">
            <v>68.990973</v>
          </cell>
          <cell r="I1142" t="str">
            <v>в рамках инвентаризации 2022 года
не определена</v>
          </cell>
          <cell r="J1142" t="str">
            <v>ограниченный</v>
          </cell>
          <cell r="K1142" t="str">
            <v>грунт</v>
          </cell>
          <cell r="L1142">
            <v>12</v>
          </cell>
          <cell r="M1142" t="str">
            <v>отсутствует</v>
          </cell>
          <cell r="N1142" t="str">
            <v>отсутствует</v>
          </cell>
          <cell r="O1142">
            <v>2</v>
          </cell>
          <cell r="P1142">
            <v>1.1000000000000001</v>
          </cell>
          <cell r="Q1142" t="str">
            <v>пластик</v>
          </cell>
          <cell r="U1142" t="str">
            <v>-</v>
          </cell>
          <cell r="V1142" t="str">
            <v>-</v>
          </cell>
          <cell r="W1142" t="str">
            <v>-</v>
          </cell>
          <cell r="AA1142" t="str">
            <v>-</v>
          </cell>
          <cell r="AB1142" t="str">
            <v>-</v>
          </cell>
          <cell r="AC1142" t="str">
            <v>-</v>
          </cell>
          <cell r="AD1142" t="str">
            <v>-</v>
          </cell>
          <cell r="AH1142" t="str">
            <v>ЮЛ - ООО "Колмодай"</v>
          </cell>
          <cell r="AL1142" t="str">
            <v>ООО "Колмодай"</v>
          </cell>
        </row>
        <row r="1143">
          <cell r="B1143">
            <v>1067</v>
          </cell>
          <cell r="C1143">
            <v>43720</v>
          </cell>
          <cell r="D1143">
            <v>44900</v>
          </cell>
          <cell r="E1143" t="str">
            <v>Объездная 11</v>
          </cell>
          <cell r="F1143" t="str">
            <v>в рамках проведения инвентаризации 2022 года
не установлен</v>
          </cell>
          <cell r="G1143" t="str">
            <v xml:space="preserve">61.000484 </v>
          </cell>
          <cell r="H1143" t="str">
            <v>68.989626</v>
          </cell>
          <cell r="I1143" t="str">
            <v>в рамках инвентаризации 2022 года
не определена</v>
          </cell>
          <cell r="J1143" t="str">
            <v>ограниченный</v>
          </cell>
          <cell r="K1143" t="str">
            <v>асфальт</v>
          </cell>
          <cell r="L1143">
            <v>6</v>
          </cell>
          <cell r="M1143" t="str">
            <v>отсутствует</v>
          </cell>
          <cell r="N1143" t="str">
            <v>отсутствует</v>
          </cell>
          <cell r="O1143">
            <v>1</v>
          </cell>
          <cell r="P1143">
            <v>1.1000000000000001</v>
          </cell>
          <cell r="Q1143" t="str">
            <v>пластик</v>
          </cell>
          <cell r="U1143" t="str">
            <v>-</v>
          </cell>
          <cell r="V1143" t="str">
            <v>-</v>
          </cell>
          <cell r="W1143" t="str">
            <v>-</v>
          </cell>
          <cell r="AA1143" t="str">
            <v>-</v>
          </cell>
          <cell r="AB1143" t="str">
            <v>-</v>
          </cell>
          <cell r="AC1143" t="str">
            <v>-</v>
          </cell>
          <cell r="AD1143" t="str">
            <v>-</v>
          </cell>
          <cell r="AH1143" t="str">
            <v>ИП - Аглямов Ф.А.</v>
          </cell>
          <cell r="AL1143" t="str">
            <v xml:space="preserve"> ИП Аглямов Ф.А. </v>
          </cell>
        </row>
        <row r="1144">
          <cell r="B1144">
            <v>1068</v>
          </cell>
          <cell r="C1144" t="str">
            <v>ранее существовавшая до 01.01.2019</v>
          </cell>
          <cell r="D1144">
            <v>44900</v>
          </cell>
          <cell r="E1144" t="str">
            <v>Объездная 23</v>
          </cell>
          <cell r="F1144" t="str">
            <v>в рамках проведения инвентаризации 2022 года
не установлен</v>
          </cell>
          <cell r="G1144" t="str">
            <v xml:space="preserve">60.987539 </v>
          </cell>
          <cell r="H1144" t="str">
            <v>68.994566</v>
          </cell>
          <cell r="I1144" t="str">
            <v>в рамках инвентаризации 2022 года
не определена</v>
          </cell>
          <cell r="J1144" t="str">
            <v>ограниченный</v>
          </cell>
          <cell r="K1144" t="str">
            <v>грунт</v>
          </cell>
          <cell r="L1144">
            <v>6</v>
          </cell>
          <cell r="M1144" t="str">
            <v>отсутствует</v>
          </cell>
          <cell r="N1144" t="str">
            <v>отсутствует</v>
          </cell>
          <cell r="O1144">
            <v>1</v>
          </cell>
          <cell r="P1144">
            <v>1.1000000000000001</v>
          </cell>
          <cell r="Q1144" t="str">
            <v>пластик</v>
          </cell>
          <cell r="U1144" t="str">
            <v>-</v>
          </cell>
          <cell r="V1144" t="str">
            <v>-</v>
          </cell>
          <cell r="W1144" t="str">
            <v>-</v>
          </cell>
          <cell r="AA1144" t="str">
            <v>-</v>
          </cell>
          <cell r="AB1144" t="str">
            <v>-</v>
          </cell>
          <cell r="AC1144" t="str">
            <v>-</v>
          </cell>
          <cell r="AD1144" t="str">
            <v>-</v>
          </cell>
          <cell r="AH1144" t="str">
            <v>ЮЛ - АНО «Центр профессиональной патологии и лабораторной диагностики»</v>
          </cell>
          <cell r="AL1144" t="str">
            <v>АНО «Центр профессиональной патологии и лабораторной диагностики»</v>
          </cell>
        </row>
        <row r="1145">
          <cell r="B1145">
            <v>1069</v>
          </cell>
          <cell r="C1145" t="str">
            <v>ранее существовавшая до 01.01.2019</v>
          </cell>
          <cell r="D1145">
            <v>44900</v>
          </cell>
          <cell r="E1145" t="str">
            <v>Нагорный 2а</v>
          </cell>
          <cell r="F1145" t="str">
            <v>в рамках проведения инвентаризации 2022 года
не установлен</v>
          </cell>
          <cell r="G1145" t="str">
            <v xml:space="preserve">60.980173 </v>
          </cell>
          <cell r="H1145" t="str">
            <v>69.046399</v>
          </cell>
          <cell r="I1145" t="str">
            <v>в рамках инвентаризации 2022 года
не определена</v>
          </cell>
          <cell r="J1145" t="str">
            <v>ограниченный</v>
          </cell>
          <cell r="K1145" t="str">
            <v>асфальт</v>
          </cell>
          <cell r="L1145">
            <v>6</v>
          </cell>
          <cell r="M1145" t="str">
            <v>отсутствует</v>
          </cell>
          <cell r="N1145" t="str">
            <v>отсутствует</v>
          </cell>
          <cell r="O1145">
            <v>1</v>
          </cell>
          <cell r="P1145">
            <v>1.1000000000000001</v>
          </cell>
          <cell r="Q1145" t="str">
            <v>пластик</v>
          </cell>
          <cell r="U1145" t="str">
            <v>-</v>
          </cell>
          <cell r="V1145" t="str">
            <v>-</v>
          </cell>
          <cell r="W1145" t="str">
            <v>-</v>
          </cell>
          <cell r="AA1145" t="str">
            <v>-</v>
          </cell>
          <cell r="AB1145" t="str">
            <v>-</v>
          </cell>
          <cell r="AC1145" t="str">
            <v>-</v>
          </cell>
          <cell r="AD1145" t="str">
            <v>-</v>
          </cell>
          <cell r="AH1145" t="str">
            <v>ЮЛ - ООО "Защита Югры"</v>
          </cell>
          <cell r="AL1145" t="str">
            <v xml:space="preserve">ООО "Защита Югры" </v>
          </cell>
        </row>
        <row r="1146">
          <cell r="B1146">
            <v>1070</v>
          </cell>
          <cell r="C1146" t="str">
            <v>ранее существовавшая до 01.01.2019</v>
          </cell>
          <cell r="D1146">
            <v>44900</v>
          </cell>
          <cell r="E1146" t="str">
            <v>Сутормина 16</v>
          </cell>
          <cell r="F1146" t="str">
            <v>в рамках проведения инвентаризации 2022 года
не установлен</v>
          </cell>
          <cell r="G1146" t="str">
            <v>60.983891</v>
          </cell>
          <cell r="H1146" t="str">
            <v>69.060260</v>
          </cell>
          <cell r="I1146" t="str">
            <v>в рамках инвентаризации 2022 года
не определена</v>
          </cell>
          <cell r="J1146" t="str">
            <v>открытый</v>
          </cell>
          <cell r="K1146" t="str">
            <v>асфальт</v>
          </cell>
          <cell r="L1146">
            <v>6</v>
          </cell>
          <cell r="M1146" t="str">
            <v>отсутствует</v>
          </cell>
          <cell r="N1146" t="str">
            <v>отсутствует</v>
          </cell>
          <cell r="O1146">
            <v>1</v>
          </cell>
          <cell r="P1146">
            <v>1.1000000000000001</v>
          </cell>
          <cell r="Q1146" t="str">
            <v>пластик</v>
          </cell>
          <cell r="U1146" t="str">
            <v>-</v>
          </cell>
          <cell r="V1146" t="str">
            <v>-</v>
          </cell>
          <cell r="W1146" t="str">
            <v>-</v>
          </cell>
          <cell r="AA1146" t="str">
            <v>-</v>
          </cell>
          <cell r="AB1146" t="str">
            <v>-</v>
          </cell>
          <cell r="AC1146" t="str">
            <v>-</v>
          </cell>
          <cell r="AD1146" t="str">
            <v>-</v>
          </cell>
          <cell r="AH1146" t="str">
            <v>ЮЛ - АО НК "Конданефть"</v>
          </cell>
          <cell r="AL1146" t="str">
            <v>АО НК "Конданефть"</v>
          </cell>
        </row>
        <row r="1147">
          <cell r="B1147">
            <v>1071</v>
          </cell>
          <cell r="C1147" t="str">
            <v>ранее существовавшая до 01.01.2019</v>
          </cell>
          <cell r="D1147"/>
          <cell r="E1147"/>
          <cell r="F1147"/>
          <cell r="G1147"/>
          <cell r="H1147"/>
          <cell r="I1147"/>
          <cell r="J1147"/>
          <cell r="K1147"/>
          <cell r="L1147"/>
          <cell r="M1147"/>
          <cell r="N1147"/>
          <cell r="O1147"/>
          <cell r="P1147"/>
          <cell r="Q1147"/>
          <cell r="U1147"/>
          <cell r="V1147"/>
          <cell r="W1147"/>
          <cell r="AA1147"/>
          <cell r="AB1147"/>
          <cell r="AC1147"/>
          <cell r="AD1147"/>
          <cell r="AH1147"/>
          <cell r="AL1147"/>
        </row>
        <row r="1148">
          <cell r="B1148">
            <v>1072</v>
          </cell>
          <cell r="C1148" t="str">
            <v>ранее существовавшая до 01.01.2019</v>
          </cell>
          <cell r="D1148">
            <v>44900</v>
          </cell>
          <cell r="E1148" t="str">
            <v>СУ-967 район протоки Ретечная</v>
          </cell>
          <cell r="F1148" t="str">
            <v>в рамках проведения инвентаризации 2022 года
не установлен</v>
          </cell>
          <cell r="G1148" t="str">
            <v>61.028149</v>
          </cell>
          <cell r="H1148" t="str">
            <v>69.152122</v>
          </cell>
          <cell r="I1148" t="str">
            <v>в рамках инвентаризации 2022 года
не определена</v>
          </cell>
          <cell r="J1148" t="str">
            <v>ограниченный</v>
          </cell>
          <cell r="K1148" t="str">
            <v>асфальт</v>
          </cell>
          <cell r="L1148">
            <v>10</v>
          </cell>
          <cell r="M1148" t="str">
            <v>отсутствует</v>
          </cell>
          <cell r="N1148" t="str">
            <v>отсутствует</v>
          </cell>
          <cell r="O1148">
            <v>2</v>
          </cell>
          <cell r="P1148">
            <v>1.1000000000000001</v>
          </cell>
          <cell r="Q1148" t="str">
            <v>пластик</v>
          </cell>
          <cell r="U1148" t="str">
            <v>-</v>
          </cell>
          <cell r="V1148" t="str">
            <v>-</v>
          </cell>
          <cell r="W1148" t="str">
            <v>-</v>
          </cell>
          <cell r="AA1148" t="str">
            <v>-</v>
          </cell>
          <cell r="AB1148" t="str">
            <v>-</v>
          </cell>
          <cell r="AC1148" t="str">
            <v>-</v>
          </cell>
          <cell r="AD1148" t="str">
            <v>-</v>
          </cell>
          <cell r="AH1148" t="str">
            <v>ЮЛ - ООО "Луговской ЛПК"</v>
          </cell>
          <cell r="AL1148" t="str">
            <v>ЮЛ - ООО "Луговской ЛПК"</v>
          </cell>
        </row>
        <row r="1149">
          <cell r="B1149">
            <v>1073</v>
          </cell>
          <cell r="C1149" t="str">
            <v>ранее существовавшая до 01.01.2019</v>
          </cell>
          <cell r="D1149">
            <v>44900</v>
          </cell>
          <cell r="E1149" t="str">
            <v>Объездная 29</v>
          </cell>
          <cell r="F1149" t="str">
            <v>в рамках проведения инвентаризации 2022 года
не установлен</v>
          </cell>
          <cell r="G1149" t="str">
            <v xml:space="preserve">60.985449 </v>
          </cell>
          <cell r="H1149" t="str">
            <v>68.996345</v>
          </cell>
          <cell r="I1149" t="str">
            <v>в рамках инвентаризации 2022 года
не определена</v>
          </cell>
          <cell r="J1149" t="str">
            <v>открытый</v>
          </cell>
          <cell r="K1149" t="str">
            <v>асфальт</v>
          </cell>
          <cell r="L1149">
            <v>10</v>
          </cell>
          <cell r="M1149" t="str">
            <v>отсутствует</v>
          </cell>
          <cell r="N1149" t="str">
            <v>отсутствует</v>
          </cell>
          <cell r="O1149">
            <v>2</v>
          </cell>
          <cell r="P1149">
            <v>1.1000000000000001</v>
          </cell>
          <cell r="Q1149" t="str">
            <v>пластик</v>
          </cell>
          <cell r="U1149" t="str">
            <v>-</v>
          </cell>
          <cell r="V1149" t="str">
            <v>-</v>
          </cell>
          <cell r="W1149" t="str">
            <v>-</v>
          </cell>
          <cell r="AA1149" t="str">
            <v>-</v>
          </cell>
          <cell r="AB1149" t="str">
            <v>-</v>
          </cell>
          <cell r="AC1149" t="str">
            <v>-</v>
          </cell>
          <cell r="AD1149" t="str">
            <v>-</v>
          </cell>
          <cell r="AH1149" t="str">
            <v>ИП - Гетте М.А.</v>
          </cell>
          <cell r="AL1149" t="str">
            <v>ИП Гетте М.А.</v>
          </cell>
        </row>
        <row r="1150">
          <cell r="B1150">
            <v>1074</v>
          </cell>
          <cell r="C1150" t="str">
            <v>ранее существовавшая до 01.01.2019</v>
          </cell>
          <cell r="D1150">
            <v>44900</v>
          </cell>
          <cell r="E1150" t="str">
            <v>Объездная 39/2</v>
          </cell>
          <cell r="F1150" t="str">
            <v>в рамках проведения инвентаризации 2022 года
не установлен</v>
          </cell>
          <cell r="G1150" t="str">
            <v>60.985070</v>
          </cell>
          <cell r="H1150" t="str">
            <v>68.997980</v>
          </cell>
          <cell r="I1150" t="str">
            <v>в рамках инвентаризации 2022 года
не определена</v>
          </cell>
          <cell r="J1150" t="str">
            <v>ограниченный</v>
          </cell>
          <cell r="K1150" t="str">
            <v>грунт</v>
          </cell>
          <cell r="L1150">
            <v>10</v>
          </cell>
          <cell r="M1150" t="str">
            <v>отсутствует</v>
          </cell>
          <cell r="N1150" t="str">
            <v>отсутствует</v>
          </cell>
          <cell r="O1150">
            <v>2</v>
          </cell>
          <cell r="P1150">
            <v>1.1000000000000001</v>
          </cell>
          <cell r="Q1150" t="str">
            <v>пластик</v>
          </cell>
          <cell r="U1150" t="str">
            <v>-</v>
          </cell>
          <cell r="V1150" t="str">
            <v>-</v>
          </cell>
          <cell r="W1150" t="str">
            <v>-</v>
          </cell>
          <cell r="AA1150" t="str">
            <v>-</v>
          </cell>
          <cell r="AB1150" t="str">
            <v>-</v>
          </cell>
          <cell r="AC1150" t="str">
            <v>-</v>
          </cell>
          <cell r="AD1150" t="str">
            <v>-</v>
          </cell>
          <cell r="AH1150" t="str">
            <v>ИП - Прутко В.А.</v>
          </cell>
          <cell r="AL1150" t="str">
            <v>ИП Прутко В.А.</v>
          </cell>
        </row>
        <row r="1151">
          <cell r="B1151">
            <v>1075</v>
          </cell>
          <cell r="C1151" t="str">
            <v>ранее существовавшая до 01.01.2019</v>
          </cell>
          <cell r="D1151">
            <v>44900</v>
          </cell>
          <cell r="E1151" t="str">
            <v>Еловая 34-36</v>
          </cell>
          <cell r="F1151" t="str">
            <v>в рамках проведения инвентаризации 2022 года
не установлен</v>
          </cell>
          <cell r="G1151" t="str">
            <v xml:space="preserve">61.025189 </v>
          </cell>
          <cell r="H1151" t="str">
            <v>69.142115</v>
          </cell>
          <cell r="I1151" t="str">
            <v>в рамках инвентаризации 2022 года
не определена</v>
          </cell>
          <cell r="J1151" t="str">
            <v>ограниченный</v>
          </cell>
          <cell r="K1151" t="str">
            <v>бетонная плита</v>
          </cell>
          <cell r="L1151">
            <v>18</v>
          </cell>
          <cell r="M1151" t="str">
            <v>отсутствует</v>
          </cell>
          <cell r="N1151" t="str">
            <v>есть</v>
          </cell>
          <cell r="O1151">
            <v>3</v>
          </cell>
          <cell r="P1151">
            <v>1.1000000000000001</v>
          </cell>
          <cell r="Q1151" t="str">
            <v>пластик</v>
          </cell>
          <cell r="U1151" t="str">
            <v>-</v>
          </cell>
          <cell r="V1151" t="str">
            <v>-</v>
          </cell>
          <cell r="W1151" t="str">
            <v>-</v>
          </cell>
          <cell r="AA1151" t="str">
            <v>-</v>
          </cell>
          <cell r="AB1151" t="str">
            <v>-</v>
          </cell>
          <cell r="AC1151" t="str">
            <v>-</v>
          </cell>
          <cell r="AD1151" t="str">
            <v>-</v>
          </cell>
          <cell r="AH1151" t="str">
            <v>ЮЛ - КСК "Мустанг"</v>
          </cell>
          <cell r="AL1151" t="str">
            <v>КСК "Мустанг"</v>
          </cell>
        </row>
        <row r="1152">
          <cell r="B1152">
            <v>1076</v>
          </cell>
          <cell r="C1152" t="str">
            <v>ранее существовавшая до 01.01.2019</v>
          </cell>
          <cell r="D1152">
            <v>44900</v>
          </cell>
          <cell r="E1152" t="str">
            <v>Объездная 41/2</v>
          </cell>
          <cell r="F1152" t="str">
            <v>в рамках проведения инвентаризации 2022 года
не установлен</v>
          </cell>
          <cell r="G1152" t="str">
            <v xml:space="preserve">60.985763 </v>
          </cell>
          <cell r="H1152" t="str">
            <v>68.996219</v>
          </cell>
          <cell r="I1152" t="str">
            <v>в рамках инвентаризации 2022 года
не определена</v>
          </cell>
          <cell r="J1152" t="str">
            <v>ограниченный</v>
          </cell>
          <cell r="K1152" t="str">
            <v>грунт</v>
          </cell>
          <cell r="L1152">
            <v>8</v>
          </cell>
          <cell r="M1152" t="str">
            <v>отсутствует</v>
          </cell>
          <cell r="N1152" t="str">
            <v>отсутствует</v>
          </cell>
          <cell r="O1152">
            <v>2</v>
          </cell>
          <cell r="P1152">
            <v>1.1000000000000001</v>
          </cell>
          <cell r="Q1152" t="str">
            <v>пластик</v>
          </cell>
          <cell r="U1152" t="str">
            <v>-</v>
          </cell>
          <cell r="V1152" t="str">
            <v>-</v>
          </cell>
          <cell r="W1152" t="str">
            <v>-</v>
          </cell>
          <cell r="AA1152" t="str">
            <v>-</v>
          </cell>
          <cell r="AB1152" t="str">
            <v>-</v>
          </cell>
          <cell r="AC1152" t="str">
            <v>-</v>
          </cell>
          <cell r="AD1152" t="str">
            <v>-</v>
          </cell>
          <cell r="AH1152" t="str">
            <v>ЮЛ - ООО "Юграсудокомплект"</v>
          </cell>
          <cell r="AL1152" t="str">
            <v>ЮЛ - ООО "Юграсудокомплект"</v>
          </cell>
        </row>
        <row r="1153">
          <cell r="B1153">
            <v>1077</v>
          </cell>
          <cell r="C1153" t="str">
            <v>ранее существовавшая до 01.01.2019</v>
          </cell>
          <cell r="D1153">
            <v>44900</v>
          </cell>
          <cell r="E1153" t="str">
            <v xml:space="preserve">Полевая 22 </v>
          </cell>
          <cell r="F1153" t="str">
            <v>в рамках проведения инвентаризации 2022 года
не установлен</v>
          </cell>
          <cell r="G1153" t="str">
            <v>60.985607</v>
          </cell>
          <cell r="H1153" t="str">
            <v>69.042222</v>
          </cell>
          <cell r="I1153" t="str">
            <v>в рамках инвентаризации 2022 года
не определена</v>
          </cell>
          <cell r="J1153" t="str">
            <v>открытый</v>
          </cell>
          <cell r="K1153" t="str">
            <v>грунт</v>
          </cell>
          <cell r="L1153">
            <v>6</v>
          </cell>
          <cell r="M1153" t="str">
            <v>отсутствует</v>
          </cell>
          <cell r="N1153" t="str">
            <v>отсутствует</v>
          </cell>
          <cell r="O1153">
            <v>1</v>
          </cell>
          <cell r="P1153">
            <v>1.1000000000000001</v>
          </cell>
          <cell r="Q1153" t="str">
            <v>пластик</v>
          </cell>
          <cell r="U1153" t="str">
            <v>-</v>
          </cell>
          <cell r="V1153" t="str">
            <v>-</v>
          </cell>
          <cell r="W1153" t="str">
            <v>-</v>
          </cell>
          <cell r="AA1153" t="str">
            <v>-</v>
          </cell>
          <cell r="AB1153" t="str">
            <v>-</v>
          </cell>
          <cell r="AC1153" t="str">
            <v>-</v>
          </cell>
          <cell r="AD1153" t="str">
            <v>-</v>
          </cell>
          <cell r="AH1153" t="str">
            <v>МО - Администрация города Ханты-Мансийска</v>
          </cell>
          <cell r="AL1153" t="str">
            <v xml:space="preserve"> ИЖС ул.Гагарина, ул. Полевая </v>
          </cell>
        </row>
        <row r="1154">
          <cell r="B1154">
            <v>1078</v>
          </cell>
          <cell r="C1154" t="str">
            <v>ранее существовавшая до 01.01.2019</v>
          </cell>
          <cell r="D1154">
            <v>44900</v>
          </cell>
          <cell r="E1154" t="str">
            <v>Калинина 5</v>
          </cell>
          <cell r="F1154" t="str">
            <v>в рамках проведения инвентаризации 2022 года
не установлен</v>
          </cell>
          <cell r="G1154" t="str">
            <v>61.001059</v>
          </cell>
          <cell r="H1154" t="str">
            <v>69.032626</v>
          </cell>
          <cell r="I1154" t="str">
            <v>в рамках инвентаризации 2022 года
не определена</v>
          </cell>
          <cell r="J1154" t="str">
            <v>открытый</v>
          </cell>
          <cell r="K1154" t="str">
            <v>асфальт</v>
          </cell>
          <cell r="L1154">
            <v>6</v>
          </cell>
          <cell r="M1154" t="str">
            <v>отсутствует</v>
          </cell>
          <cell r="N1154" t="str">
            <v>отсутствует</v>
          </cell>
          <cell r="O1154">
            <v>1</v>
          </cell>
          <cell r="P1154">
            <v>1.1000000000000001</v>
          </cell>
          <cell r="Q1154" t="str">
            <v>пластик</v>
          </cell>
          <cell r="U1154" t="str">
            <v>-</v>
          </cell>
          <cell r="V1154" t="str">
            <v>-</v>
          </cell>
          <cell r="W1154" t="str">
            <v>-</v>
          </cell>
          <cell r="AA1154" t="str">
            <v>-</v>
          </cell>
          <cell r="AB1154" t="str">
            <v>-</v>
          </cell>
          <cell r="AC1154" t="str">
            <v>-</v>
          </cell>
          <cell r="AD1154" t="str">
            <v>-</v>
          </cell>
          <cell r="AH1154" t="str">
            <v>МО - Администрация города Ханты-Мансийска</v>
          </cell>
          <cell r="AL1154" t="str">
            <v xml:space="preserve"> ИЖС ул.Калинина</v>
          </cell>
        </row>
        <row r="1155">
          <cell r="B1155">
            <v>1079</v>
          </cell>
          <cell r="C1155">
            <v>44350</v>
          </cell>
          <cell r="D1155">
            <v>44900</v>
          </cell>
          <cell r="E1155" t="str">
            <v>Восточная Объездная - Мира</v>
          </cell>
          <cell r="F1155" t="str">
            <v>в рамках проведения инвентаризации 2022 года
не установлен</v>
          </cell>
          <cell r="G1155" t="str">
            <v>61.008729</v>
          </cell>
          <cell r="H1155" t="str">
            <v>69.064051</v>
          </cell>
          <cell r="I1155" t="str">
            <v>в рамках инвентаризации 2022 года
не определена</v>
          </cell>
          <cell r="J1155" t="str">
            <v>ограниченный</v>
          </cell>
          <cell r="K1155" t="str">
            <v>бетонная плита</v>
          </cell>
          <cell r="L1155">
            <v>10</v>
          </cell>
          <cell r="M1155" t="str">
            <v>отсутствует</v>
          </cell>
          <cell r="N1155" t="str">
            <v>есть</v>
          </cell>
          <cell r="O1155">
            <v>2</v>
          </cell>
          <cell r="P1155">
            <v>0.75</v>
          </cell>
          <cell r="Q1155" t="str">
            <v>металл</v>
          </cell>
          <cell r="U1155" t="str">
            <v>-</v>
          </cell>
          <cell r="V1155" t="str">
            <v>-</v>
          </cell>
          <cell r="W1155" t="str">
            <v>-</v>
          </cell>
          <cell r="AA1155" t="str">
            <v>-</v>
          </cell>
          <cell r="AB1155" t="str">
            <v>-</v>
          </cell>
          <cell r="AC1155" t="str">
            <v>-</v>
          </cell>
          <cell r="AD1155" t="str">
            <v>-</v>
          </cell>
          <cell r="AH1155" t="str">
            <v>ЮЛ - ООО "Газпромнефть-Центр"</v>
          </cell>
          <cell r="AL1155" t="str">
            <v>ООО "Газпромнефть-Центр" (АЗС № 448,  район развязки Восточной объездной дороги и ул. Мира )</v>
          </cell>
        </row>
        <row r="1156">
          <cell r="B1156">
            <v>1080</v>
          </cell>
          <cell r="C1156">
            <v>44378</v>
          </cell>
          <cell r="D1156">
            <v>44900</v>
          </cell>
          <cell r="E1156" t="str">
            <v>Доронина 19</v>
          </cell>
          <cell r="F1156" t="str">
            <v>в рамках проведения инвентаризации 2022 года
не установлен</v>
          </cell>
          <cell r="G1156" t="str">
            <v xml:space="preserve">61.003464 </v>
          </cell>
          <cell r="H1156" t="str">
            <v>69.036778</v>
          </cell>
          <cell r="I1156" t="str">
            <v>в рамках инвентаризации 2022 года
не определена</v>
          </cell>
          <cell r="J1156" t="str">
            <v>открытый</v>
          </cell>
          <cell r="K1156" t="str">
            <v>плитка</v>
          </cell>
          <cell r="L1156">
            <v>12</v>
          </cell>
          <cell r="M1156" t="str">
            <v>отсутствует</v>
          </cell>
          <cell r="N1156" t="str">
            <v>есть</v>
          </cell>
          <cell r="O1156">
            <v>1</v>
          </cell>
          <cell r="P1156">
            <v>5</v>
          </cell>
          <cell r="Q1156" t="str">
            <v>пластик</v>
          </cell>
          <cell r="U1156">
            <v>1</v>
          </cell>
          <cell r="V1156">
            <v>4</v>
          </cell>
          <cell r="W1156" t="str">
            <v>отсек</v>
          </cell>
          <cell r="AA1156" t="str">
            <v>пластик</v>
          </cell>
          <cell r="AB1156">
            <v>1</v>
          </cell>
          <cell r="AC1156">
            <v>1</v>
          </cell>
          <cell r="AD1156" t="str">
            <v>металлическая сетка АО "РЭС-Сервис"</v>
          </cell>
          <cell r="AH1156" t="str">
            <v>СП МКД</v>
          </cell>
          <cell r="AL1156" t="str">
            <v>МКД  ул. Доронина 19</v>
          </cell>
        </row>
        <row r="1157">
          <cell r="B1157">
            <v>1080</v>
          </cell>
          <cell r="C1157"/>
          <cell r="D1157">
            <v>44900</v>
          </cell>
          <cell r="E1157"/>
          <cell r="F1157" t="str">
            <v>в рамках проведения инвентаризации 2022 года
не установлен</v>
          </cell>
          <cell r="G1157"/>
          <cell r="H1157"/>
          <cell r="I1157" t="str">
            <v>в рамках инвентаризации 2022 года
не определена</v>
          </cell>
          <cell r="J1157"/>
          <cell r="K1157"/>
          <cell r="L1157"/>
          <cell r="M1157"/>
          <cell r="N1157"/>
          <cell r="O1157">
            <v>1</v>
          </cell>
          <cell r="P1157">
            <v>1.1000000000000001</v>
          </cell>
          <cell r="Q1157" t="str">
            <v>пластик</v>
          </cell>
          <cell r="U1157"/>
          <cell r="V1157"/>
          <cell r="W1157"/>
          <cell r="AA1157"/>
          <cell r="AB1157"/>
          <cell r="AC1157"/>
          <cell r="AD1157"/>
          <cell r="AH1157"/>
          <cell r="AL1157"/>
        </row>
        <row r="1158">
          <cell r="B1158">
            <v>1081</v>
          </cell>
          <cell r="C1158">
            <v>44378</v>
          </cell>
          <cell r="D1158">
            <v>44900</v>
          </cell>
          <cell r="E1158" t="str">
            <v>Доронина 19</v>
          </cell>
          <cell r="F1158" t="str">
            <v>в рамках проведения инвентаризации 2022 года
не установлен</v>
          </cell>
          <cell r="G1158" t="str">
            <v xml:space="preserve">61.003464 </v>
          </cell>
          <cell r="H1158" t="str">
            <v>69.036778</v>
          </cell>
          <cell r="I1158" t="str">
            <v>в рамках инвентаризации 2022 года
не определена</v>
          </cell>
          <cell r="J1158" t="str">
            <v>открытый</v>
          </cell>
          <cell r="K1158" t="str">
            <v>плитка</v>
          </cell>
          <cell r="L1158">
            <v>6</v>
          </cell>
          <cell r="M1158" t="str">
            <v>отсутствует</v>
          </cell>
          <cell r="N1158" t="str">
            <v>отсутствует</v>
          </cell>
          <cell r="O1158">
            <v>1</v>
          </cell>
          <cell r="P1158">
            <v>1.1000000000000001</v>
          </cell>
          <cell r="Q1158" t="str">
            <v>пластик</v>
          </cell>
          <cell r="U1158" t="str">
            <v>-</v>
          </cell>
          <cell r="V1158" t="str">
            <v>-</v>
          </cell>
          <cell r="W1158" t="str">
            <v>-</v>
          </cell>
          <cell r="AA1158" t="str">
            <v>-</v>
          </cell>
          <cell r="AB1158" t="str">
            <v>-</v>
          </cell>
          <cell r="AC1158" t="str">
            <v>-</v>
          </cell>
          <cell r="AD1158" t="str">
            <v>-</v>
          </cell>
          <cell r="AH1158" t="str">
            <v>ЮЛ - АО "Тандер"</v>
          </cell>
          <cell r="AL1158" t="str">
            <v>магазин ЮЛ - ПАО "Магнит", по ул. Доронина 19</v>
          </cell>
        </row>
        <row r="1159">
          <cell r="B1159">
            <v>1082</v>
          </cell>
          <cell r="C1159">
            <v>44481</v>
          </cell>
          <cell r="D1159">
            <v>44900</v>
          </cell>
          <cell r="E1159" t="str">
            <v>Обская 27 "А"</v>
          </cell>
          <cell r="F1159" t="str">
            <v>в рамках проведения инвентаризации 2022 года
не установлен</v>
          </cell>
          <cell r="G1159" t="str">
            <v>61.002249</v>
          </cell>
          <cell r="H1159" t="str">
            <v>68.999100</v>
          </cell>
          <cell r="I1159" t="str">
            <v>в рамках инвентаризации 2022 года
не определена</v>
          </cell>
          <cell r="J1159" t="str">
            <v>ограниченный</v>
          </cell>
          <cell r="K1159" t="str">
            <v>бетонная плита</v>
          </cell>
          <cell r="L1159">
            <v>10</v>
          </cell>
          <cell r="M1159" t="str">
            <v>отсутствует</v>
          </cell>
          <cell r="N1159" t="str">
            <v>есть</v>
          </cell>
          <cell r="O1159">
            <v>1</v>
          </cell>
          <cell r="P1159">
            <v>1.1000000000000001</v>
          </cell>
          <cell r="Q1159" t="str">
            <v>пластик</v>
          </cell>
          <cell r="U1159" t="str">
            <v>-</v>
          </cell>
          <cell r="V1159" t="str">
            <v>-</v>
          </cell>
          <cell r="W1159" t="str">
            <v>-</v>
          </cell>
          <cell r="AA1159" t="str">
            <v>-</v>
          </cell>
          <cell r="AB1159" t="str">
            <v>-</v>
          </cell>
          <cell r="AC1159" t="str">
            <v>-</v>
          </cell>
          <cell r="AD1159" t="str">
            <v>-</v>
          </cell>
          <cell r="AH1159" t="str">
            <v>ИП - Исмаилов В.И.</v>
          </cell>
          <cell r="AL1159" t="str">
            <v>магазин ЮЛ - ПАО "Магнит", по ул. Обская 27 "А"</v>
          </cell>
        </row>
        <row r="1160">
          <cell r="B1160">
            <v>1083</v>
          </cell>
          <cell r="C1160">
            <v>44645</v>
          </cell>
          <cell r="D1160">
            <v>44900</v>
          </cell>
          <cell r="E1160" t="str">
            <v xml:space="preserve"> Чехова 82 к. 1 .</v>
          </cell>
          <cell r="F1160" t="str">
            <v>в рамках проведения инвентаризации 2022 года
не установлен</v>
          </cell>
          <cell r="G1160" t="str">
            <v>61.003635</v>
          </cell>
          <cell r="H1160" t="str">
            <v>69.057949</v>
          </cell>
          <cell r="I1160" t="str">
            <v>в рамках инвентаризации 2022 года
не определена</v>
          </cell>
          <cell r="J1160" t="str">
            <v>ограниченный</v>
          </cell>
          <cell r="K1160" t="str">
            <v>асфальт</v>
          </cell>
          <cell r="L1160">
            <v>3.9</v>
          </cell>
          <cell r="M1160" t="str">
            <v>отсутствует</v>
          </cell>
          <cell r="N1160" t="str">
            <v>есть</v>
          </cell>
          <cell r="O1160">
            <v>1</v>
          </cell>
          <cell r="P1160">
            <v>1.1000000000000001</v>
          </cell>
          <cell r="Q1160" t="str">
            <v>пластик</v>
          </cell>
          <cell r="U1160" t="str">
            <v>-</v>
          </cell>
          <cell r="V1160" t="str">
            <v>-</v>
          </cell>
          <cell r="W1160" t="str">
            <v>-</v>
          </cell>
          <cell r="AA1160" t="str">
            <v>-</v>
          </cell>
          <cell r="AB1160" t="str">
            <v>-</v>
          </cell>
          <cell r="AC1160" t="str">
            <v>-</v>
          </cell>
          <cell r="AD1160" t="str">
            <v>-</v>
          </cell>
          <cell r="AH1160" t="str">
            <v xml:space="preserve">ЮЛ - ООО "Агроторг" , </v>
          </cell>
          <cell r="AL1160" t="str">
            <v>Магазин "Пятерочка" по ул. Чехова, д. 82, к. 1</v>
          </cell>
        </row>
        <row r="1161">
          <cell r="F1161" t="str">
            <v>в рамках проведения инвентаризации 2022 года
не установлен</v>
          </cell>
          <cell r="I1161" t="str">
            <v>в рамках инвентаризации 2022 года
не определена</v>
          </cell>
          <cell r="U1161" t="str">
            <v>-</v>
          </cell>
          <cell r="V1161" t="str">
            <v>-</v>
          </cell>
          <cell r="W1161" t="str">
            <v>-</v>
          </cell>
          <cell r="AA1161" t="str">
            <v>-</v>
          </cell>
          <cell r="AB1161" t="str">
            <v>-</v>
          </cell>
          <cell r="AC1161" t="str">
            <v>-</v>
          </cell>
          <cell r="AD1161" t="str">
            <v>-</v>
          </cell>
        </row>
        <row r="1162">
          <cell r="F1162" t="str">
            <v>в рамках проведения инвентаризации 2022 года
не установлен</v>
          </cell>
          <cell r="I1162" t="str">
            <v>в рамках инвентаризации 2022 года
не определена</v>
          </cell>
          <cell r="U1162" t="str">
            <v>-</v>
          </cell>
          <cell r="V1162" t="str">
            <v>-</v>
          </cell>
          <cell r="W1162" t="str">
            <v>-</v>
          </cell>
          <cell r="AA1162" t="str">
            <v>-</v>
          </cell>
          <cell r="AB1162" t="str">
            <v>-</v>
          </cell>
          <cell r="AC1162" t="str">
            <v>-</v>
          </cell>
          <cell r="AD1162" t="str">
            <v>-</v>
          </cell>
        </row>
        <row r="1163">
          <cell r="F1163" t="str">
            <v>в рамках проведения инвентаризации 2022 года
не установлен</v>
          </cell>
          <cell r="I1163" t="str">
            <v>в рамках инвентаризации 2022 года
не определена</v>
          </cell>
          <cell r="U1163"/>
          <cell r="V1163"/>
          <cell r="W1163"/>
          <cell r="AA1163"/>
          <cell r="AB1163"/>
          <cell r="AC1163"/>
          <cell r="AD1163"/>
        </row>
        <row r="1164">
          <cell r="F1164" t="str">
            <v>в рамках проведения инвентаризации 2022 года
не установлен</v>
          </cell>
          <cell r="I1164" t="str">
            <v>в рамках инвентаризации 2022 года
не определена</v>
          </cell>
          <cell r="U1164" t="str">
            <v>-</v>
          </cell>
          <cell r="V1164" t="str">
            <v>-</v>
          </cell>
          <cell r="W1164" t="str">
            <v>-</v>
          </cell>
          <cell r="AA1164" t="str">
            <v>-</v>
          </cell>
          <cell r="AB1164" t="str">
            <v>-</v>
          </cell>
          <cell r="AC1164" t="str">
            <v>-</v>
          </cell>
          <cell r="AD1164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68"/>
  <sheetViews>
    <sheetView showZeros="0" tabSelected="1" zoomScale="60" zoomScaleNormal="60" workbookViewId="0">
      <pane ySplit="6" topLeftCell="A7" activePane="bottomLeft" state="frozen"/>
      <selection pane="bottomLeft" activeCell="W152" sqref="W152"/>
    </sheetView>
  </sheetViews>
  <sheetFormatPr defaultColWidth="10.09765625" defaultRowHeight="15" customHeight="1" x14ac:dyDescent="0.3"/>
  <cols>
    <col min="1" max="1" width="6.19921875" customWidth="1"/>
    <col min="2" max="24" width="13.296875" customWidth="1"/>
    <col min="25" max="26" width="25.8984375" customWidth="1"/>
    <col min="27" max="39" width="6.19921875" customWidth="1"/>
  </cols>
  <sheetData>
    <row r="1" spans="1:39" ht="15" customHeight="1" thickBot="1" x14ac:dyDescent="0.35"/>
    <row r="2" spans="1:39" ht="70.5" customHeight="1" thickBot="1" x14ac:dyDescent="0.35"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8"/>
    </row>
    <row r="3" spans="1:39" ht="70.5" customHeight="1" thickBot="1" x14ac:dyDescent="0.35">
      <c r="B3" s="159" t="s">
        <v>1</v>
      </c>
      <c r="C3" s="161" t="s">
        <v>2</v>
      </c>
      <c r="D3" s="170" t="s">
        <v>66</v>
      </c>
      <c r="E3" s="163" t="s">
        <v>3</v>
      </c>
      <c r="F3" s="164"/>
      <c r="G3" s="164"/>
      <c r="H3" s="164"/>
      <c r="I3" s="165"/>
      <c r="J3" s="166" t="s">
        <v>4</v>
      </c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94" t="s">
        <v>5</v>
      </c>
      <c r="Z3" s="168" t="s">
        <v>6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31.5" x14ac:dyDescent="0.3">
      <c r="A4" s="2"/>
      <c r="B4" s="160"/>
      <c r="C4" s="162"/>
      <c r="D4" s="171"/>
      <c r="E4" s="175" t="s">
        <v>7</v>
      </c>
      <c r="F4" s="177" t="s">
        <v>8</v>
      </c>
      <c r="G4" s="179" t="s">
        <v>9</v>
      </c>
      <c r="H4" s="180"/>
      <c r="I4" s="69" t="s">
        <v>10</v>
      </c>
      <c r="J4" s="172" t="s">
        <v>11</v>
      </c>
      <c r="K4" s="173"/>
      <c r="L4" s="173"/>
      <c r="M4" s="173"/>
      <c r="N4" s="181"/>
      <c r="O4" s="172" t="s">
        <v>12</v>
      </c>
      <c r="P4" s="173"/>
      <c r="Q4" s="173"/>
      <c r="R4" s="172" t="s">
        <v>13</v>
      </c>
      <c r="S4" s="173"/>
      <c r="T4" s="173"/>
      <c r="U4" s="172" t="s">
        <v>14</v>
      </c>
      <c r="V4" s="173"/>
      <c r="W4" s="173"/>
      <c r="X4" s="173"/>
      <c r="Y4" s="4" t="s">
        <v>15</v>
      </c>
      <c r="Z4" s="169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13.25" customHeight="1" x14ac:dyDescent="0.3">
      <c r="A5" s="5"/>
      <c r="B5" s="160"/>
      <c r="C5" s="162"/>
      <c r="D5" s="171"/>
      <c r="E5" s="176"/>
      <c r="F5" s="178"/>
      <c r="G5" s="11" t="s">
        <v>16</v>
      </c>
      <c r="H5" s="11" t="s">
        <v>17</v>
      </c>
      <c r="I5" s="70" t="s">
        <v>18</v>
      </c>
      <c r="J5" s="6" t="s">
        <v>19</v>
      </c>
      <c r="K5" s="11" t="s">
        <v>20</v>
      </c>
      <c r="L5" s="11" t="s">
        <v>21</v>
      </c>
      <c r="M5" s="11" t="s">
        <v>22</v>
      </c>
      <c r="N5" s="70" t="s">
        <v>23</v>
      </c>
      <c r="O5" s="6" t="s">
        <v>24</v>
      </c>
      <c r="P5" s="11" t="s">
        <v>25</v>
      </c>
      <c r="Q5" s="11" t="s">
        <v>26</v>
      </c>
      <c r="R5" s="6" t="s">
        <v>24</v>
      </c>
      <c r="S5" s="11" t="s">
        <v>25</v>
      </c>
      <c r="T5" s="11" t="s">
        <v>27</v>
      </c>
      <c r="U5" s="6" t="s">
        <v>28</v>
      </c>
      <c r="V5" s="11" t="s">
        <v>24</v>
      </c>
      <c r="W5" s="11" t="s">
        <v>25</v>
      </c>
      <c r="X5" s="11" t="s">
        <v>27</v>
      </c>
      <c r="Y5" s="78" t="s">
        <v>29</v>
      </c>
      <c r="Z5" s="79" t="s">
        <v>30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8.75" customHeight="1" thickBot="1" x14ac:dyDescent="0.35">
      <c r="A6" s="7"/>
      <c r="B6" s="49" t="s">
        <v>31</v>
      </c>
      <c r="C6" s="50" t="s">
        <v>32</v>
      </c>
      <c r="D6" s="54" t="s">
        <v>67</v>
      </c>
      <c r="E6" s="71" t="s">
        <v>33</v>
      </c>
      <c r="F6" s="72" t="s">
        <v>34</v>
      </c>
      <c r="G6" s="72" t="s">
        <v>35</v>
      </c>
      <c r="H6" s="72" t="s">
        <v>36</v>
      </c>
      <c r="I6" s="73" t="s">
        <v>37</v>
      </c>
      <c r="J6" s="74" t="s">
        <v>38</v>
      </c>
      <c r="K6" s="72" t="s">
        <v>39</v>
      </c>
      <c r="L6" s="72" t="s">
        <v>40</v>
      </c>
      <c r="M6" s="72" t="s">
        <v>41</v>
      </c>
      <c r="N6" s="73" t="s">
        <v>42</v>
      </c>
      <c r="O6" s="74" t="s">
        <v>43</v>
      </c>
      <c r="P6" s="72" t="s">
        <v>44</v>
      </c>
      <c r="Q6" s="72" t="s">
        <v>45</v>
      </c>
      <c r="R6" s="74" t="s">
        <v>46</v>
      </c>
      <c r="S6" s="72" t="s">
        <v>47</v>
      </c>
      <c r="T6" s="72" t="s">
        <v>48</v>
      </c>
      <c r="U6" s="74" t="s">
        <v>49</v>
      </c>
      <c r="V6" s="72" t="s">
        <v>50</v>
      </c>
      <c r="W6" s="72" t="s">
        <v>51</v>
      </c>
      <c r="X6" s="72" t="s">
        <v>52</v>
      </c>
      <c r="Y6" s="75" t="s">
        <v>53</v>
      </c>
      <c r="Z6" s="76" t="s">
        <v>54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56.25" customHeight="1" x14ac:dyDescent="0.3">
      <c r="B7" s="48">
        <f>[1]РЕЕСТР!B7</f>
        <v>1</v>
      </c>
      <c r="C7" s="105" t="str">
        <f>[1]РЕЕСТР!C7</f>
        <v>ранее существовавшая до 01.01.2019</v>
      </c>
      <c r="D7" s="51">
        <f>[1]РЕЕСТР!D7</f>
        <v>44900</v>
      </c>
      <c r="E7" s="55" t="str">
        <f>[1]РЕЕСТР!E7</f>
        <v>Бориса Щербины 7</v>
      </c>
      <c r="F7" s="56" t="str">
        <f>[1]РЕЕСТР!F7</f>
        <v>в рамках проведения инвентаризации 2022 года
не установлен</v>
      </c>
      <c r="G7" s="57" t="str">
        <f>[1]РЕЕСТР!G7</f>
        <v xml:space="preserve">60.967926 </v>
      </c>
      <c r="H7" s="57" t="str">
        <f>[1]РЕЕСТР!H7</f>
        <v>69.056053</v>
      </c>
      <c r="I7" s="58" t="str">
        <f>[1]РЕЕСТР!I7</f>
        <v>в рамках инвентаризации 2022 года
не определена</v>
      </c>
      <c r="J7" s="59" t="str">
        <f>[1]РЕЕСТР!J7</f>
        <v>открытый</v>
      </c>
      <c r="K7" s="60" t="str">
        <f>[1]РЕЕСТР!K7</f>
        <v>бетонная плита</v>
      </c>
      <c r="L7" s="57">
        <f>[1]РЕЕСТР!L7</f>
        <v>10</v>
      </c>
      <c r="M7" s="57" t="str">
        <f>[1]РЕЕСТР!M7</f>
        <v>есть</v>
      </c>
      <c r="N7" s="61" t="str">
        <f>[1]РЕЕСТР!N7</f>
        <v>есть</v>
      </c>
      <c r="O7" s="62">
        <f>[1]РЕЕСТР!O7</f>
        <v>1</v>
      </c>
      <c r="P7" s="63">
        <f>[1]РЕЕСТР!P7</f>
        <v>1.1000000000000001</v>
      </c>
      <c r="Q7" s="64" t="str">
        <f>[1]РЕЕСТР!Q7</f>
        <v>пластик</v>
      </c>
      <c r="R7" s="62" t="str">
        <f>[1]РЕЕСТР!U7</f>
        <v>-</v>
      </c>
      <c r="S7" s="63" t="str">
        <f>[1]РЕЕСТР!V7</f>
        <v>-</v>
      </c>
      <c r="T7" s="64" t="str">
        <f>[1]РЕЕСТР!W7</f>
        <v>-</v>
      </c>
      <c r="U7" s="65" t="str">
        <f>[1]РЕЕСТР!AA7</f>
        <v>пластик</v>
      </c>
      <c r="V7" s="66">
        <f>[1]РЕЕСТР!AB7</f>
        <v>1</v>
      </c>
      <c r="W7" s="63">
        <f>[1]РЕЕСТР!AC7</f>
        <v>1</v>
      </c>
      <c r="X7" s="64" t="str">
        <f>[1]РЕЕСТР!AD7</f>
        <v>металлическая сетка АО "РЭС-Сервис"</v>
      </c>
      <c r="Y7" s="67" t="str">
        <f>[1]РЕЕСТР!AH7</f>
        <v>СП МКД</v>
      </c>
      <c r="Z7" s="68" t="str">
        <f>[1]РЕЕСТР!AL7</f>
        <v>МКД ул.Бориса-Щербины, 7</v>
      </c>
    </row>
    <row r="8" spans="1:39" ht="45" customHeight="1" x14ac:dyDescent="0.3">
      <c r="B8" s="43">
        <f>[1]РЕЕСТР!B8</f>
        <v>2</v>
      </c>
      <c r="C8" s="44" t="str">
        <f>[1]РЕЕСТР!C8</f>
        <v>ранее существовавшая до 01.01.2019</v>
      </c>
      <c r="D8" s="51">
        <f>[1]РЕЕСТР!D8</f>
        <v>44900</v>
      </c>
      <c r="E8" s="16" t="str">
        <f>[1]РЕЕСТР!E8</f>
        <v>Бориса Щербины 1</v>
      </c>
      <c r="F8" s="52" t="str">
        <f>[1]РЕЕСТР!F8</f>
        <v>в рамках проведения инвентаризации 2022 года
не установлен</v>
      </c>
      <c r="G8" s="10" t="str">
        <f>[1]РЕЕСТР!G8</f>
        <v xml:space="preserve">60.966836 </v>
      </c>
      <c r="H8" s="10" t="str">
        <f>[1]РЕЕСТР!H8</f>
        <v>69.050810</v>
      </c>
      <c r="I8" s="53" t="str">
        <f>[1]РЕЕСТР!I8</f>
        <v>в рамках инвентаризации 2022 года
не определена</v>
      </c>
      <c r="J8" s="9" t="str">
        <f>[1]РЕЕСТР!J8</f>
        <v>ограниченный</v>
      </c>
      <c r="K8" s="11" t="str">
        <f>[1]РЕЕСТР!K8</f>
        <v>бетонная плита</v>
      </c>
      <c r="L8" s="10">
        <f>[1]РЕЕСТР!L8</f>
        <v>10</v>
      </c>
      <c r="M8" s="10" t="str">
        <f>[1]РЕЕСТР!M8</f>
        <v>отсутсвует</v>
      </c>
      <c r="N8" s="12" t="str">
        <f>[1]РЕЕСТР!N8</f>
        <v>отсутсвует</v>
      </c>
      <c r="O8" s="14">
        <f>[1]РЕЕСТР!O8</f>
        <v>4</v>
      </c>
      <c r="P8" s="15">
        <f>[1]РЕЕСТР!P8</f>
        <v>1.1000000000000001</v>
      </c>
      <c r="Q8" s="13" t="str">
        <f>[1]РЕЕСТР!Q8</f>
        <v>пластик</v>
      </c>
      <c r="R8" s="14" t="str">
        <f>[1]РЕЕСТР!U8</f>
        <v>-</v>
      </c>
      <c r="S8" s="15" t="str">
        <f>[1]РЕЕСТР!V8</f>
        <v>-</v>
      </c>
      <c r="T8" s="13" t="str">
        <f>[1]РЕЕСТР!W8</f>
        <v>-</v>
      </c>
      <c r="U8" s="17" t="str">
        <f>[1]РЕЕСТР!AA8</f>
        <v>-</v>
      </c>
      <c r="V8" s="18" t="str">
        <f>[1]РЕЕСТР!AB8</f>
        <v>-</v>
      </c>
      <c r="W8" s="15" t="str">
        <f>[1]РЕЕСТР!AC8</f>
        <v>-</v>
      </c>
      <c r="X8" s="13" t="str">
        <f>[1]РЕЕСТР!AD8</f>
        <v>-</v>
      </c>
      <c r="Y8" s="8" t="str">
        <f>[1]РЕЕСТР!AH8</f>
        <v xml:space="preserve"> ЮЛ - АО "Северречфлот"</v>
      </c>
      <c r="Z8" s="19" t="str">
        <f>[1]РЕЕСТР!AL8</f>
        <v xml:space="preserve"> ЮЛ - АО "Северречфлот"</v>
      </c>
    </row>
    <row r="9" spans="1:39" ht="45" customHeight="1" x14ac:dyDescent="0.3">
      <c r="B9" s="43">
        <f>[1]РЕЕСТР!B9</f>
        <v>3</v>
      </c>
      <c r="C9" s="44" t="str">
        <f>[1]РЕЕСТР!C9</f>
        <v>ранее существовавшая до 01.01.2019</v>
      </c>
      <c r="D9" s="51">
        <f>[1]РЕЕСТР!D9</f>
        <v>44900</v>
      </c>
      <c r="E9" s="16" t="str">
        <f>[1]РЕЕСТР!E9</f>
        <v xml:space="preserve"> Заречная 3/2</v>
      </c>
      <c r="F9" s="52" t="str">
        <f>[1]РЕЕСТР!F9</f>
        <v>в рамках проведения инвентаризации 2022 года
не установлен</v>
      </c>
      <c r="G9" s="10" t="str">
        <f>[1]РЕЕСТР!G9</f>
        <v xml:space="preserve">60.968084 </v>
      </c>
      <c r="H9" s="10" t="str">
        <f>[1]РЕЕСТР!H9</f>
        <v>69.045420</v>
      </c>
      <c r="I9" s="53" t="str">
        <f>[1]РЕЕСТР!I9</f>
        <v>в рамках инвентаризации 2022 года
не определена</v>
      </c>
      <c r="J9" s="9" t="str">
        <f>[1]РЕЕСТР!J9</f>
        <v>открытый</v>
      </c>
      <c r="K9" s="11" t="str">
        <f>[1]РЕЕСТР!K9</f>
        <v>бетонная плита</v>
      </c>
      <c r="L9" s="10">
        <f>[1]РЕЕСТР!L9</f>
        <v>12</v>
      </c>
      <c r="M9" s="10" t="str">
        <f>[1]РЕЕСТР!M9</f>
        <v>отсутсвует</v>
      </c>
      <c r="N9" s="12" t="str">
        <f>[1]РЕЕСТР!N9</f>
        <v>есть</v>
      </c>
      <c r="O9" s="14">
        <f>[1]РЕЕСТР!O9</f>
        <v>2</v>
      </c>
      <c r="P9" s="15">
        <f>[1]РЕЕСТР!P9</f>
        <v>1.1000000000000001</v>
      </c>
      <c r="Q9" s="13" t="str">
        <f>[1]РЕЕСТР!Q9</f>
        <v>пластик</v>
      </c>
      <c r="R9" s="14" t="str">
        <f>[1]РЕЕСТР!U9</f>
        <v>-</v>
      </c>
      <c r="S9" s="15" t="str">
        <f>[1]РЕЕСТР!V9</f>
        <v>-</v>
      </c>
      <c r="T9" s="13" t="str">
        <f>[1]РЕЕСТР!W9</f>
        <v>-</v>
      </c>
      <c r="U9" s="17" t="str">
        <f>[1]РЕЕСТР!AA9</f>
        <v>-</v>
      </c>
      <c r="V9" s="18" t="str">
        <f>[1]РЕЕСТР!AB9</f>
        <v>-</v>
      </c>
      <c r="W9" s="15" t="str">
        <f>[1]РЕЕСТР!AC9</f>
        <v>-</v>
      </c>
      <c r="X9" s="13" t="str">
        <f>[1]РЕЕСТР!AD9</f>
        <v>-</v>
      </c>
      <c r="Y9" s="8" t="str">
        <f>[1]РЕЕСТР!AH9</f>
        <v>СП МКД</v>
      </c>
      <c r="Z9" s="19" t="str">
        <f>[1]РЕЕСТР!AL9</f>
        <v>МКД ул.Заречная, 3/2</v>
      </c>
    </row>
    <row r="10" spans="1:39" ht="63.75" customHeight="1" x14ac:dyDescent="0.3">
      <c r="B10" s="43">
        <f>[1]РЕЕСТР!B10</f>
        <v>4</v>
      </c>
      <c r="C10" s="44" t="str">
        <f>[1]РЕЕСТР!C10</f>
        <v>ранее существовавшая до 01.01.2019</v>
      </c>
      <c r="D10" s="51">
        <f>[1]РЕЕСТР!D10</f>
        <v>44900</v>
      </c>
      <c r="E10" s="16" t="str">
        <f>[1]РЕЕСТР!E10</f>
        <v xml:space="preserve"> Комсомольская 39а</v>
      </c>
      <c r="F10" s="52" t="str">
        <f>[1]РЕЕСТР!F10</f>
        <v>в рамках проведения инвентаризации 2022 года
не установлен</v>
      </c>
      <c r="G10" s="10" t="str">
        <f>[1]РЕЕСТР!G10</f>
        <v xml:space="preserve">61.006172 </v>
      </c>
      <c r="H10" s="10" t="str">
        <f>[1]РЕЕСТР!H10</f>
        <v>69.017527</v>
      </c>
      <c r="I10" s="53" t="str">
        <f>[1]РЕЕСТР!I10</f>
        <v>в рамках инвентаризации 2022 года
не определена</v>
      </c>
      <c r="J10" s="9" t="str">
        <f>[1]РЕЕСТР!J10</f>
        <v>открытый</v>
      </c>
      <c r="K10" s="11" t="str">
        <f>[1]РЕЕСТР!K10</f>
        <v>бетонная плита</v>
      </c>
      <c r="L10" s="10">
        <f>[1]РЕЕСТР!L10</f>
        <v>6</v>
      </c>
      <c r="M10" s="10" t="str">
        <f>[1]РЕЕСТР!M10</f>
        <v>отсутсвует</v>
      </c>
      <c r="N10" s="12" t="str">
        <f>[1]РЕЕСТР!N10</f>
        <v>есть</v>
      </c>
      <c r="O10" s="14">
        <f>[1]РЕЕСТР!O10</f>
        <v>1</v>
      </c>
      <c r="P10" s="15">
        <f>[1]РЕЕСТР!P10</f>
        <v>1.1000000000000001</v>
      </c>
      <c r="Q10" s="13" t="str">
        <f>[1]РЕЕСТР!Q10</f>
        <v>пластик</v>
      </c>
      <c r="R10" s="14" t="str">
        <f>[1]РЕЕСТР!U10</f>
        <v>-</v>
      </c>
      <c r="S10" s="15" t="str">
        <f>[1]РЕЕСТР!V10</f>
        <v>-</v>
      </c>
      <c r="T10" s="13" t="str">
        <f>[1]РЕЕСТР!W10</f>
        <v>-</v>
      </c>
      <c r="U10" s="17" t="str">
        <f>[1]РЕЕСТР!AA10</f>
        <v>-</v>
      </c>
      <c r="V10" s="18" t="str">
        <f>[1]РЕЕСТР!AB10</f>
        <v>-</v>
      </c>
      <c r="W10" s="15" t="str">
        <f>[1]РЕЕСТР!AC10</f>
        <v>-</v>
      </c>
      <c r="X10" s="13" t="str">
        <f>[1]РЕЕСТР!AD10</f>
        <v>-</v>
      </c>
      <c r="Y10" s="8" t="str">
        <f>[1]РЕЕСТР!AH10</f>
        <v>ЮЛ - ФКУ "Центр Хозяйственного и Сервисного Обеспечения Управления Министерства Внутренних Дел Российской Федерации по Ханты-мансийскому Автономному Округу - Югре"</v>
      </c>
      <c r="Z10" s="19" t="str">
        <f>[1]РЕЕСТР!AL10</f>
        <v>ФКУ "ЦХиСО УМВД России по ХМАО-Югре"</v>
      </c>
    </row>
    <row r="11" spans="1:39" ht="45" customHeight="1" x14ac:dyDescent="0.3">
      <c r="B11" s="43">
        <f>[1]РЕЕСТР!B11</f>
        <v>5</v>
      </c>
      <c r="C11" s="44" t="str">
        <f>[1]РЕЕСТР!C11</f>
        <v>ранее существовавшая до 01.01.2019</v>
      </c>
      <c r="D11" s="51">
        <f>[1]РЕЕСТР!D11</f>
        <v>44900</v>
      </c>
      <c r="E11" s="16" t="str">
        <f>[1]РЕЕСТР!E11</f>
        <v xml:space="preserve"> Комсомольская 65</v>
      </c>
      <c r="F11" s="52" t="str">
        <f>[1]РЕЕСТР!F11</f>
        <v>в рамках проведения инвентаризации 2022 года
не установлен</v>
      </c>
      <c r="G11" s="10" t="str">
        <f>[1]РЕЕСТР!G11</f>
        <v xml:space="preserve">61.008636 </v>
      </c>
      <c r="H11" s="10" t="str">
        <f>[1]РЕЕСТР!H11</f>
        <v>69.027120</v>
      </c>
      <c r="I11" s="53" t="str">
        <f>[1]РЕЕСТР!I11</f>
        <v>в рамках инвентаризации 2022 года
не определена</v>
      </c>
      <c r="J11" s="9" t="str">
        <f>[1]РЕЕСТР!J11</f>
        <v>открытый</v>
      </c>
      <c r="K11" s="11" t="str">
        <f>[1]РЕЕСТР!K11</f>
        <v>бетонная плита</v>
      </c>
      <c r="L11" s="10">
        <f>[1]РЕЕСТР!L11</f>
        <v>10</v>
      </c>
      <c r="M11" s="10" t="str">
        <f>[1]РЕЕСТР!M11</f>
        <v>отсутсвует</v>
      </c>
      <c r="N11" s="12" t="str">
        <f>[1]РЕЕСТР!N11</f>
        <v>есть</v>
      </c>
      <c r="O11" s="14">
        <f>[1]РЕЕСТР!O11</f>
        <v>1</v>
      </c>
      <c r="P11" s="15">
        <f>[1]РЕЕСТР!P11</f>
        <v>3</v>
      </c>
      <c r="Q11" s="13" t="str">
        <f>[1]РЕЕСТР!Q11</f>
        <v>пластик</v>
      </c>
      <c r="R11" s="14" t="str">
        <f>[1]РЕЕСТР!U11</f>
        <v>-</v>
      </c>
      <c r="S11" s="15" t="str">
        <f>[1]РЕЕСТР!V11</f>
        <v>-</v>
      </c>
      <c r="T11" s="13" t="str">
        <f>[1]РЕЕСТР!W11</f>
        <v>-</v>
      </c>
      <c r="U11" s="17" t="str">
        <f>[1]РЕЕСТР!AA11</f>
        <v>-</v>
      </c>
      <c r="V11" s="18" t="str">
        <f>[1]РЕЕСТР!AB11</f>
        <v>-</v>
      </c>
      <c r="W11" s="15" t="str">
        <f>[1]РЕЕСТР!AC11</f>
        <v>-</v>
      </c>
      <c r="X11" s="13" t="str">
        <f>[1]РЕЕСТР!AD11</f>
        <v>-</v>
      </c>
      <c r="Y11" s="8" t="str">
        <f>[1]РЕЕСТР!AH11</f>
        <v>СП МКД</v>
      </c>
      <c r="Z11" s="19" t="str">
        <f>[1]РЕЕСТР!AL11</f>
        <v xml:space="preserve">МКД по ул. Комсмомольская, 65; </v>
      </c>
    </row>
    <row r="12" spans="1:39" ht="56.25" customHeight="1" x14ac:dyDescent="0.3">
      <c r="B12" s="43">
        <f>[1]РЕЕСТР!B12</f>
        <v>6</v>
      </c>
      <c r="C12" s="44">
        <f>[1]РЕЕСТР!C12</f>
        <v>43581</v>
      </c>
      <c r="D12" s="51">
        <f>[1]РЕЕСТР!D12</f>
        <v>44900</v>
      </c>
      <c r="E12" s="16" t="str">
        <f>[1]РЕЕСТР!E12</f>
        <v xml:space="preserve"> Конева 3а</v>
      </c>
      <c r="F12" s="52" t="str">
        <f>[1]РЕЕСТР!F12</f>
        <v>в рамках проведения инвентаризации 2022 года
не установлен</v>
      </c>
      <c r="G12" s="10" t="str">
        <f>[1]РЕЕСТР!G12</f>
        <v>60.967048</v>
      </c>
      <c r="H12" s="10" t="str">
        <f>[1]РЕЕСТР!H12</f>
        <v>69.045829</v>
      </c>
      <c r="I12" s="53" t="str">
        <f>[1]РЕЕСТР!I12</f>
        <v>в рамках инвентаризации 2022 года
не определена</v>
      </c>
      <c r="J12" s="9" t="str">
        <f>[1]РЕЕСТР!J12</f>
        <v>открытый</v>
      </c>
      <c r="K12" s="11" t="str">
        <f>[1]РЕЕСТР!K12</f>
        <v>бетонная плита</v>
      </c>
      <c r="L12" s="10">
        <f>[1]РЕЕСТР!L12</f>
        <v>8</v>
      </c>
      <c r="M12" s="10" t="str">
        <f>[1]РЕЕСТР!M12</f>
        <v>есть</v>
      </c>
      <c r="N12" s="12" t="str">
        <f>[1]РЕЕСТР!N12</f>
        <v>есть</v>
      </c>
      <c r="O12" s="14">
        <f>[1]РЕЕСТР!O12</f>
        <v>2</v>
      </c>
      <c r="P12" s="15">
        <f>[1]РЕЕСТР!P12</f>
        <v>1.1000000000000001</v>
      </c>
      <c r="Q12" s="13" t="str">
        <f>[1]РЕЕСТР!Q12</f>
        <v>пластик</v>
      </c>
      <c r="R12" s="14" t="str">
        <f>[1]РЕЕСТР!U12</f>
        <v>-</v>
      </c>
      <c r="S12" s="15" t="str">
        <f>[1]РЕЕСТР!V12</f>
        <v>-</v>
      </c>
      <c r="T12" s="13" t="str">
        <f>[1]РЕЕСТР!W12</f>
        <v>-</v>
      </c>
      <c r="U12" s="17" t="str">
        <f>[1]РЕЕСТР!AA12</f>
        <v>бумажные отходы</v>
      </c>
      <c r="V12" s="18">
        <f>[1]РЕЕСТР!AB12</f>
        <v>1</v>
      </c>
      <c r="W12" s="15">
        <f>[1]РЕЕСТР!AC12</f>
        <v>0.75</v>
      </c>
      <c r="X12" s="13" t="str">
        <f>[1]РЕЕСТР!AD12</f>
        <v>контейнер ООО "Экобаланс"</v>
      </c>
      <c r="Y12" s="8" t="str">
        <f>[1]РЕЕСТР!AH12</f>
        <v>СП МКД</v>
      </c>
      <c r="Z12" s="19" t="str">
        <f>[1]РЕЕСТР!AL12</f>
        <v xml:space="preserve">МКД ул.Конева, 3а, 3                 </v>
      </c>
    </row>
    <row r="13" spans="1:39" ht="56.25" customHeight="1" x14ac:dyDescent="0.3">
      <c r="B13" s="43">
        <f>[1]РЕЕСТР!B13</f>
        <v>7</v>
      </c>
      <c r="C13" s="44" t="str">
        <f>[1]РЕЕСТР!C13</f>
        <v>ранее существовавшая до 01.01.2019</v>
      </c>
      <c r="D13" s="51">
        <f>[1]РЕЕСТР!D13</f>
        <v>44900</v>
      </c>
      <c r="E13" s="16" t="str">
        <f>[1]РЕЕСТР!E13</f>
        <v xml:space="preserve"> Конева 18</v>
      </c>
      <c r="F13" s="52" t="str">
        <f>[1]РЕЕСТР!F13</f>
        <v>в рамках проведения инвентаризации 2022 года
не установлен</v>
      </c>
      <c r="G13" s="10" t="str">
        <f>[1]РЕЕСТР!G13</f>
        <v xml:space="preserve">60.967344 </v>
      </c>
      <c r="H13" s="10" t="str">
        <f>[1]РЕЕСТР!H13</f>
        <v>69.050014</v>
      </c>
      <c r="I13" s="53" t="str">
        <f>[1]РЕЕСТР!I13</f>
        <v>в рамках инвентаризации 2022 года
не определена</v>
      </c>
      <c r="J13" s="9" t="str">
        <f>[1]РЕЕСТР!J13</f>
        <v>открытый</v>
      </c>
      <c r="K13" s="11" t="str">
        <f>[1]РЕЕСТР!K13</f>
        <v>плитка</v>
      </c>
      <c r="L13" s="10">
        <f>[1]РЕЕСТР!L13</f>
        <v>8</v>
      </c>
      <c r="M13" s="10" t="str">
        <f>[1]РЕЕСТР!M13</f>
        <v>есть</v>
      </c>
      <c r="N13" s="12" t="str">
        <f>[1]РЕЕСТР!N13</f>
        <v>есть</v>
      </c>
      <c r="O13" s="14">
        <f>[1]РЕЕСТР!O13</f>
        <v>1</v>
      </c>
      <c r="P13" s="15">
        <f>[1]РЕЕСТР!P13</f>
        <v>1.1000000000000001</v>
      </c>
      <c r="Q13" s="13" t="str">
        <f>[1]РЕЕСТР!Q13</f>
        <v>пластик</v>
      </c>
      <c r="R13" s="14" t="str">
        <f>[1]РЕЕСТР!U13</f>
        <v>-</v>
      </c>
      <c r="S13" s="15" t="str">
        <f>[1]РЕЕСТР!V13</f>
        <v>-</v>
      </c>
      <c r="T13" s="13" t="str">
        <f>[1]РЕЕСТР!W13</f>
        <v>-</v>
      </c>
      <c r="U13" s="17" t="str">
        <f>[1]РЕЕСТР!AA13</f>
        <v>пластик</v>
      </c>
      <c r="V13" s="18">
        <f>[1]РЕЕСТР!AB13</f>
        <v>1</v>
      </c>
      <c r="W13" s="15">
        <f>[1]РЕЕСТР!AC13</f>
        <v>1</v>
      </c>
      <c r="X13" s="13" t="str">
        <f>[1]РЕЕСТР!AD13</f>
        <v>металлическая сетка АО "РЭС-Сервис"</v>
      </c>
      <c r="Y13" s="8" t="str">
        <f>[1]РЕЕСТР!AH13</f>
        <v>СП МКД</v>
      </c>
      <c r="Z13" s="19" t="str">
        <f>[1]РЕЕСТР!AL13</f>
        <v>МКД ул.Конева, 18</v>
      </c>
    </row>
    <row r="14" spans="1:39" ht="45" customHeight="1" x14ac:dyDescent="0.3">
      <c r="B14" s="43">
        <f>[1]РЕЕСТР!B14</f>
        <v>8</v>
      </c>
      <c r="C14" s="44" t="str">
        <f>[1]РЕЕСТР!C14</f>
        <v>ранее существовавшая до 01.01.2019</v>
      </c>
      <c r="D14" s="51">
        <f>[1]РЕЕСТР!D14</f>
        <v>44900</v>
      </c>
      <c r="E14" s="16" t="str">
        <f>[1]РЕЕСТР!E14</f>
        <v>Ледовая 3</v>
      </c>
      <c r="F14" s="52" t="str">
        <f>[1]РЕЕСТР!F14</f>
        <v>в рамках проведения инвентаризации 2022 года
не установлен</v>
      </c>
      <c r="G14" s="10" t="str">
        <f>[1]РЕЕСТР!G14</f>
        <v xml:space="preserve">60.976594 </v>
      </c>
      <c r="H14" s="10" t="str">
        <f>[1]РЕЕСТР!H14</f>
        <v>69.018492</v>
      </c>
      <c r="I14" s="53" t="str">
        <f>[1]РЕЕСТР!I14</f>
        <v>в рамках инвентаризации 2022 года
не определена</v>
      </c>
      <c r="J14" s="9" t="str">
        <f>[1]РЕЕСТР!J14</f>
        <v>открытый</v>
      </c>
      <c r="K14" s="11" t="str">
        <f>[1]РЕЕСТР!K14</f>
        <v>бетонная плита</v>
      </c>
      <c r="L14" s="10">
        <f>[1]РЕЕСТР!L14</f>
        <v>8</v>
      </c>
      <c r="M14" s="10" t="str">
        <f>[1]РЕЕСТР!M14</f>
        <v>есть</v>
      </c>
      <c r="N14" s="12" t="str">
        <f>[1]РЕЕСТР!N14</f>
        <v>есть</v>
      </c>
      <c r="O14" s="14">
        <f>[1]РЕЕСТР!O14</f>
        <v>3</v>
      </c>
      <c r="P14" s="15">
        <f>[1]РЕЕСТР!P14</f>
        <v>1.1000000000000001</v>
      </c>
      <c r="Q14" s="13" t="str">
        <f>[1]РЕЕСТР!Q14</f>
        <v>пластик</v>
      </c>
      <c r="R14" s="14" t="str">
        <f>[1]РЕЕСТР!U14</f>
        <v>-</v>
      </c>
      <c r="S14" s="15" t="str">
        <f>[1]РЕЕСТР!V14</f>
        <v>-</v>
      </c>
      <c r="T14" s="13" t="str">
        <f>[1]РЕЕСТР!W14</f>
        <v>-</v>
      </c>
      <c r="U14" s="17" t="str">
        <f>[1]РЕЕСТР!AA14</f>
        <v>-</v>
      </c>
      <c r="V14" s="18" t="str">
        <f>[1]РЕЕСТР!AB14</f>
        <v>-</v>
      </c>
      <c r="W14" s="15" t="str">
        <f>[1]РЕЕСТР!AC14</f>
        <v>-</v>
      </c>
      <c r="X14" s="13" t="str">
        <f>[1]РЕЕСТР!AD14</f>
        <v>-</v>
      </c>
      <c r="Y14" s="8" t="str">
        <f>[1]РЕЕСТР!AH14</f>
        <v>СП МКД</v>
      </c>
      <c r="Z14" s="19" t="str">
        <f>[1]РЕЕСТР!AL14</f>
        <v>МКД ул.Ледовая, 3,5, ул. Ямская. 20</v>
      </c>
    </row>
    <row r="15" spans="1:39" ht="45" customHeight="1" x14ac:dyDescent="0.3">
      <c r="B15" s="43">
        <f>[1]РЕЕСТР!B15</f>
        <v>9</v>
      </c>
      <c r="C15" s="44">
        <f>[1]РЕЕСТР!C15</f>
        <v>44903</v>
      </c>
      <c r="D15" s="51">
        <f>[1]РЕЕСТР!D15</f>
        <v>44900</v>
      </c>
      <c r="E15" s="16" t="str">
        <f>[1]РЕЕСТР!E15</f>
        <v>Гагарина 150</v>
      </c>
      <c r="F15" s="52" t="str">
        <f>[1]РЕЕСТР!F15</f>
        <v>в рамках проведения инвентаризации 2022 года
не установлен</v>
      </c>
      <c r="G15" s="10" t="str">
        <f>[1]РЕЕСТР!G15</f>
        <v>60.984571</v>
      </c>
      <c r="H15" s="10" t="str">
        <f>[1]РЕЕСТР!H15</f>
        <v>69.039884</v>
      </c>
      <c r="I15" s="53" t="str">
        <f>[1]РЕЕСТР!I15</f>
        <v>в рамках инвентаризации 2022 года
не определена</v>
      </c>
      <c r="J15" s="9" t="str">
        <f>[1]РЕЕСТР!J15</f>
        <v>открытый</v>
      </c>
      <c r="K15" s="11" t="str">
        <f>[1]РЕЕСТР!K15</f>
        <v>асфальт</v>
      </c>
      <c r="L15" s="10">
        <f>[1]РЕЕСТР!L15</f>
        <v>25</v>
      </c>
      <c r="M15" s="10" t="str">
        <f>[1]РЕЕСТР!M15</f>
        <v>отсутствует</v>
      </c>
      <c r="N15" s="12" t="str">
        <f>[1]РЕЕСТР!N15</f>
        <v>отсутствует</v>
      </c>
      <c r="O15" s="14">
        <f>[1]РЕЕСТР!O15</f>
        <v>2</v>
      </c>
      <c r="P15" s="15">
        <f>[1]РЕЕСТР!P15</f>
        <v>1.1000000000000001</v>
      </c>
      <c r="Q15" s="13" t="str">
        <f>[1]РЕЕСТР!Q15</f>
        <v>пластик</v>
      </c>
      <c r="R15" s="14" t="str">
        <f>[1]РЕЕСТР!U15</f>
        <v>-</v>
      </c>
      <c r="S15" s="15" t="str">
        <f>[1]РЕЕСТР!V15</f>
        <v>-</v>
      </c>
      <c r="T15" s="13" t="str">
        <f>[1]РЕЕСТР!W15</f>
        <v>-</v>
      </c>
      <c r="U15" s="17" t="str">
        <f>[1]РЕЕСТР!AA15</f>
        <v>-</v>
      </c>
      <c r="V15" s="18" t="str">
        <f>[1]РЕЕСТР!AB15</f>
        <v>-</v>
      </c>
      <c r="W15" s="15" t="str">
        <f>[1]РЕЕСТР!AC15</f>
        <v>-</v>
      </c>
      <c r="X15" s="13" t="str">
        <f>[1]РЕЕСТР!AD15</f>
        <v>-</v>
      </c>
      <c r="Y15" s="8" t="str">
        <f>[1]РЕЕСТР!AH15</f>
        <v>СП МКД</v>
      </c>
      <c r="Z15" s="19" t="str">
        <f>[1]РЕЕСТР!AL15</f>
        <v>МКД ул. Гагарина, 150</v>
      </c>
    </row>
    <row r="16" spans="1:39" ht="56.25" customHeight="1" x14ac:dyDescent="0.3">
      <c r="B16" s="43">
        <f>[1]РЕЕСТР!B16</f>
        <v>10</v>
      </c>
      <c r="C16" s="44" t="str">
        <f>[1]РЕЕСТР!C16</f>
        <v>ранее существовавшая до 01.01.2019</v>
      </c>
      <c r="D16" s="51">
        <f>[1]РЕЕСТР!D16</f>
        <v>44900</v>
      </c>
      <c r="E16" s="16" t="str">
        <f>[1]РЕЕСТР!E16</f>
        <v xml:space="preserve"> Ледовая 11</v>
      </c>
      <c r="F16" s="52" t="str">
        <f>[1]РЕЕСТР!F16</f>
        <v>в рамках проведения инвентаризации 2022 года
не установлен</v>
      </c>
      <c r="G16" s="10" t="str">
        <f>[1]РЕЕСТР!G16</f>
        <v xml:space="preserve">60.976328 </v>
      </c>
      <c r="H16" s="10" t="str">
        <f>[1]РЕЕСТР!H16</f>
        <v>69.021770</v>
      </c>
      <c r="I16" s="53" t="str">
        <f>[1]РЕЕСТР!I16</f>
        <v>в рамках инвентаризации 2022 года
не определена</v>
      </c>
      <c r="J16" s="9" t="str">
        <f>[1]РЕЕСТР!J16</f>
        <v>открытый</v>
      </c>
      <c r="K16" s="11" t="str">
        <f>[1]РЕЕСТР!K16</f>
        <v>бетонная плита</v>
      </c>
      <c r="L16" s="10">
        <f>[1]РЕЕСТР!L16</f>
        <v>4</v>
      </c>
      <c r="M16" s="10" t="str">
        <f>[1]РЕЕСТР!M16</f>
        <v>есть</v>
      </c>
      <c r="N16" s="12" t="str">
        <f>[1]РЕЕСТР!N16</f>
        <v>есть</v>
      </c>
      <c r="O16" s="14">
        <f>[1]РЕЕСТР!O16</f>
        <v>2</v>
      </c>
      <c r="P16" s="15">
        <f>[1]РЕЕСТР!P16</f>
        <v>1.1000000000000001</v>
      </c>
      <c r="Q16" s="13" t="str">
        <f>[1]РЕЕСТР!Q16</f>
        <v>пластик</v>
      </c>
      <c r="R16" s="14" t="str">
        <f>[1]РЕЕСТР!U16</f>
        <v>-</v>
      </c>
      <c r="S16" s="15" t="str">
        <f>[1]РЕЕСТР!V16</f>
        <v>-</v>
      </c>
      <c r="T16" s="13" t="str">
        <f>[1]РЕЕСТР!W16</f>
        <v>-</v>
      </c>
      <c r="U16" s="17" t="str">
        <f>[1]РЕЕСТР!AA16</f>
        <v>пластик</v>
      </c>
      <c r="V16" s="18">
        <f>[1]РЕЕСТР!AB16</f>
        <v>1</v>
      </c>
      <c r="W16" s="15">
        <f>[1]РЕЕСТР!AC16</f>
        <v>1</v>
      </c>
      <c r="X16" s="13" t="str">
        <f>[1]РЕЕСТР!AD16</f>
        <v>металлическая сетка АО "РЭС-Сервис"</v>
      </c>
      <c r="Y16" s="8" t="str">
        <f>[1]РЕЕСТР!AH16</f>
        <v>СП МКД</v>
      </c>
      <c r="Z16" s="19" t="str">
        <f>[1]РЕЕСТР!AL16</f>
        <v>МКД ул.Ледовая, 11</v>
      </c>
    </row>
    <row r="17" spans="2:26" ht="56.25" customHeight="1" x14ac:dyDescent="0.3">
      <c r="B17" s="43">
        <f>[1]РЕЕСТР!B17</f>
        <v>10</v>
      </c>
      <c r="C17" s="44">
        <f>[1]РЕЕСТР!C17</f>
        <v>0</v>
      </c>
      <c r="D17" s="51">
        <f>[1]РЕЕСТР!D17</f>
        <v>44900</v>
      </c>
      <c r="E17" s="16">
        <f>[1]РЕЕСТР!E17</f>
        <v>0</v>
      </c>
      <c r="F17" s="52" t="str">
        <f>[1]РЕЕСТР!F17</f>
        <v>в рамках проведения инвентаризации 2022 года
не установлен</v>
      </c>
      <c r="G17" s="10">
        <f>[1]РЕЕСТР!G17</f>
        <v>0</v>
      </c>
      <c r="H17" s="10">
        <f>[1]РЕЕСТР!H17</f>
        <v>0</v>
      </c>
      <c r="I17" s="53" t="str">
        <f>[1]РЕЕСТР!I17</f>
        <v>в рамках инвентаризации 2022 года
не определена</v>
      </c>
      <c r="J17" s="9">
        <f>[1]РЕЕСТР!J17</f>
        <v>0</v>
      </c>
      <c r="K17" s="11">
        <f>[1]РЕЕСТР!K17</f>
        <v>0</v>
      </c>
      <c r="L17" s="10">
        <f>[1]РЕЕСТР!L17</f>
        <v>0</v>
      </c>
      <c r="M17" s="10">
        <f>[1]РЕЕСТР!M17</f>
        <v>0</v>
      </c>
      <c r="N17" s="12">
        <f>[1]РЕЕСТР!N17</f>
        <v>0</v>
      </c>
      <c r="O17" s="14">
        <f>[1]РЕЕСТР!O17</f>
        <v>0</v>
      </c>
      <c r="P17" s="15">
        <f>[1]РЕЕСТР!P17</f>
        <v>0</v>
      </c>
      <c r="Q17" s="13">
        <f>[1]РЕЕСТР!Q17</f>
        <v>0</v>
      </c>
      <c r="R17" s="14">
        <f>[1]РЕЕСТР!U17</f>
        <v>0</v>
      </c>
      <c r="S17" s="15">
        <f>[1]РЕЕСТР!V17</f>
        <v>0</v>
      </c>
      <c r="T17" s="13">
        <f>[1]РЕЕСТР!W17</f>
        <v>0</v>
      </c>
      <c r="U17" s="17" t="str">
        <f>[1]РЕЕСТР!AA17</f>
        <v>бумажные отходы</v>
      </c>
      <c r="V17" s="18">
        <f>[1]РЕЕСТР!AB17</f>
        <v>1</v>
      </c>
      <c r="W17" s="15">
        <f>[1]РЕЕСТР!AC17</f>
        <v>0.75</v>
      </c>
      <c r="X17" s="13" t="str">
        <f>[1]РЕЕСТР!AD17</f>
        <v>контейнер ООО "Экобаланс"</v>
      </c>
      <c r="Y17" s="8">
        <f>[1]РЕЕСТР!AH17</f>
        <v>0</v>
      </c>
      <c r="Z17" s="19">
        <f>[1]РЕЕСТР!AL17</f>
        <v>0</v>
      </c>
    </row>
    <row r="18" spans="2:26" ht="56.25" customHeight="1" x14ac:dyDescent="0.3">
      <c r="B18" s="43">
        <f>[1]РЕЕСТР!B18</f>
        <v>11</v>
      </c>
      <c r="C18" s="44" t="str">
        <f>[1]РЕЕСТР!C18</f>
        <v>ранее существовавшая до 01.01.2019</v>
      </c>
      <c r="D18" s="51">
        <f>[1]РЕЕСТР!D18</f>
        <v>44900</v>
      </c>
      <c r="E18" s="16" t="str">
        <f>[1]РЕЕСТР!E18</f>
        <v xml:space="preserve"> Мира 51</v>
      </c>
      <c r="F18" s="52" t="str">
        <f>[1]РЕЕСТР!F18</f>
        <v>в рамках проведения инвентаризации 2022 года
не установлен</v>
      </c>
      <c r="G18" s="10" t="str">
        <f>[1]РЕЕСТР!G18</f>
        <v xml:space="preserve">61.006694 </v>
      </c>
      <c r="H18" s="10" t="str">
        <f>[1]РЕЕСТР!H18</f>
        <v>69.043802</v>
      </c>
      <c r="I18" s="53" t="str">
        <f>[1]РЕЕСТР!I18</f>
        <v>в рамках инвентаризации 2022 года
не определена</v>
      </c>
      <c r="J18" s="9" t="str">
        <f>[1]РЕЕСТР!J18</f>
        <v>открытый</v>
      </c>
      <c r="K18" s="11" t="str">
        <f>[1]РЕЕСТР!K18</f>
        <v>бетонная плита</v>
      </c>
      <c r="L18" s="10">
        <f>[1]РЕЕСТР!L18</f>
        <v>10</v>
      </c>
      <c r="M18" s="10" t="str">
        <f>[1]РЕЕСТР!M18</f>
        <v>отсутсвует</v>
      </c>
      <c r="N18" s="12" t="str">
        <f>[1]РЕЕСТР!N18</f>
        <v>есть</v>
      </c>
      <c r="O18" s="14">
        <f>[1]РЕЕСТР!O18</f>
        <v>3</v>
      </c>
      <c r="P18" s="15">
        <f>[1]РЕЕСТР!P18</f>
        <v>1.1000000000000001</v>
      </c>
      <c r="Q18" s="13" t="str">
        <f>[1]РЕЕСТР!Q18</f>
        <v>пластик</v>
      </c>
      <c r="R18" s="14" t="str">
        <f>[1]РЕЕСТР!U18</f>
        <v>-</v>
      </c>
      <c r="S18" s="15" t="str">
        <f>[1]РЕЕСТР!V18</f>
        <v>-</v>
      </c>
      <c r="T18" s="13" t="str">
        <f>[1]РЕЕСТР!W18</f>
        <v>-</v>
      </c>
      <c r="U18" s="17" t="str">
        <f>[1]РЕЕСТР!AA18</f>
        <v>бумажные отходы</v>
      </c>
      <c r="V18" s="18">
        <f>[1]РЕЕСТР!AB18</f>
        <v>1</v>
      </c>
      <c r="W18" s="15">
        <f>[1]РЕЕСТР!AC18</f>
        <v>0.75</v>
      </c>
      <c r="X18" s="13" t="str">
        <f>[1]РЕЕСТР!AD18</f>
        <v>контейнер ООО "Экобаланс"</v>
      </c>
      <c r="Y18" s="8" t="str">
        <f>[1]РЕЕСТР!AH18</f>
        <v>СП МКД</v>
      </c>
      <c r="Z18" s="19" t="str">
        <f>[1]РЕЕСТР!AL18</f>
        <v>МКД по ул. Мира, д. 51</v>
      </c>
    </row>
    <row r="19" spans="2:26" ht="56.25" customHeight="1" x14ac:dyDescent="0.3">
      <c r="B19" s="43">
        <f>[1]РЕЕСТР!B19</f>
        <v>12</v>
      </c>
      <c r="C19" s="44" t="str">
        <f>[1]РЕЕСТР!C19</f>
        <v>ранее существовавшая до 01.01.2019</v>
      </c>
      <c r="D19" s="51">
        <f>[1]РЕЕСТР!D19</f>
        <v>44900</v>
      </c>
      <c r="E19" s="16" t="str">
        <f>[1]РЕЕСТР!E19</f>
        <v xml:space="preserve"> Красноармейская 35</v>
      </c>
      <c r="F19" s="52" t="str">
        <f>[1]РЕЕСТР!F19</f>
        <v>в рамках проведения инвентаризации 2022 года
не установлен</v>
      </c>
      <c r="G19" s="10" t="str">
        <f>[1]РЕЕСТР!G19</f>
        <v xml:space="preserve">61.005877 </v>
      </c>
      <c r="H19" s="10" t="str">
        <f>[1]РЕЕСТР!H19</f>
        <v>69.043676</v>
      </c>
      <c r="I19" s="53" t="str">
        <f>[1]РЕЕСТР!I19</f>
        <v>в рамках инвентаризации 2022 года
не определена</v>
      </c>
      <c r="J19" s="9" t="str">
        <f>[1]РЕЕСТР!J19</f>
        <v>открытый</v>
      </c>
      <c r="K19" s="11" t="str">
        <f>[1]РЕЕСТР!K19</f>
        <v>бетонная плита</v>
      </c>
      <c r="L19" s="10">
        <f>[1]РЕЕСТР!L19</f>
        <v>10</v>
      </c>
      <c r="M19" s="10" t="str">
        <f>[1]РЕЕСТР!M19</f>
        <v>есть</v>
      </c>
      <c r="N19" s="12" t="str">
        <f>[1]РЕЕСТР!N19</f>
        <v>есть</v>
      </c>
      <c r="O19" s="14">
        <f>[1]РЕЕСТР!O19</f>
        <v>2</v>
      </c>
      <c r="P19" s="15">
        <f>[1]РЕЕСТР!P19</f>
        <v>1.1000000000000001</v>
      </c>
      <c r="Q19" s="13" t="str">
        <f>[1]РЕЕСТР!Q19</f>
        <v>пластик</v>
      </c>
      <c r="R19" s="14" t="str">
        <f>[1]РЕЕСТР!U19</f>
        <v>-</v>
      </c>
      <c r="S19" s="15" t="str">
        <f>[1]РЕЕСТР!V19</f>
        <v>-</v>
      </c>
      <c r="T19" s="13" t="str">
        <f>[1]РЕЕСТР!W19</f>
        <v>-</v>
      </c>
      <c r="U19" s="17" t="str">
        <f>[1]РЕЕСТР!AA19</f>
        <v>пластик</v>
      </c>
      <c r="V19" s="18">
        <f>[1]РЕЕСТР!AB19</f>
        <v>1</v>
      </c>
      <c r="W19" s="15">
        <f>[1]РЕЕСТР!AC19</f>
        <v>1</v>
      </c>
      <c r="X19" s="13" t="str">
        <f>[1]РЕЕСТР!AD19</f>
        <v>металлическая сетка ООО "Экобаланс"</v>
      </c>
      <c r="Y19" s="8" t="str">
        <f>[1]РЕЕСТР!AH19</f>
        <v>СП МКД</v>
      </c>
      <c r="Z19" s="19" t="str">
        <f>[1]РЕЕСТР!AL19</f>
        <v>МКД ул.Красноармейская,35</v>
      </c>
    </row>
    <row r="20" spans="2:26" ht="56.25" customHeight="1" x14ac:dyDescent="0.3">
      <c r="B20" s="43">
        <f>[1]РЕЕСТР!B20</f>
        <v>13</v>
      </c>
      <c r="C20" s="44" t="str">
        <f>[1]РЕЕСТР!C20</f>
        <v>ранее существовавшая до 01.01.2019</v>
      </c>
      <c r="D20" s="51">
        <f>[1]РЕЕСТР!D20</f>
        <v>44900</v>
      </c>
      <c r="E20" s="16" t="str">
        <f>[1]РЕЕСТР!E20</f>
        <v xml:space="preserve"> Объездная 12</v>
      </c>
      <c r="F20" s="52" t="str">
        <f>[1]РЕЕСТР!F20</f>
        <v>в рамках проведения инвентаризации 2022 года
не установлен</v>
      </c>
      <c r="G20" s="10" t="str">
        <f>[1]РЕЕСТР!G20</f>
        <v>60.972923</v>
      </c>
      <c r="H20" s="10" t="str">
        <f>[1]РЕЕСТР!H20</f>
        <v>69.021836</v>
      </c>
      <c r="I20" s="53" t="str">
        <f>[1]РЕЕСТР!I20</f>
        <v>в рамках инвентаризации 2022 года
не определена</v>
      </c>
      <c r="J20" s="9" t="str">
        <f>[1]РЕЕСТР!J20</f>
        <v>открытый</v>
      </c>
      <c r="K20" s="11" t="str">
        <f>[1]РЕЕСТР!K20</f>
        <v>бетонная плита</v>
      </c>
      <c r="L20" s="10">
        <f>[1]РЕЕСТР!L20</f>
        <v>12</v>
      </c>
      <c r="M20" s="10" t="str">
        <f>[1]РЕЕСТР!M20</f>
        <v>есть</v>
      </c>
      <c r="N20" s="12" t="str">
        <f>[1]РЕЕСТР!N20</f>
        <v>есть</v>
      </c>
      <c r="O20" s="14">
        <f>[1]РЕЕСТР!O20</f>
        <v>6</v>
      </c>
      <c r="P20" s="15">
        <f>[1]РЕЕСТР!P20</f>
        <v>1.1000000000000001</v>
      </c>
      <c r="Q20" s="13" t="str">
        <f>[1]РЕЕСТР!Q20</f>
        <v>пластик</v>
      </c>
      <c r="R20" s="14" t="str">
        <f>[1]РЕЕСТР!U20</f>
        <v>-</v>
      </c>
      <c r="S20" s="15" t="str">
        <f>[1]РЕЕСТР!V20</f>
        <v>-</v>
      </c>
      <c r="T20" s="13" t="str">
        <f>[1]РЕЕСТР!W20</f>
        <v>-</v>
      </c>
      <c r="U20" s="17" t="str">
        <f>[1]РЕЕСТР!AA20</f>
        <v>пластик</v>
      </c>
      <c r="V20" s="18">
        <f>[1]РЕЕСТР!AB20</f>
        <v>1</v>
      </c>
      <c r="W20" s="15">
        <f>[1]РЕЕСТР!AC20</f>
        <v>1</v>
      </c>
      <c r="X20" s="13" t="str">
        <f>[1]РЕЕСТР!AD20</f>
        <v>металлическая сетка АО "РЭС-Сервис"</v>
      </c>
      <c r="Y20" s="8" t="str">
        <f>[1]РЕЕСТР!AH20</f>
        <v>СП МКД</v>
      </c>
      <c r="Z20" s="19" t="str">
        <f>[1]РЕЕСТР!AL20</f>
        <v>МКД ул.Объездная,12, ул. Ямская, д. 3/1, 3, 5</v>
      </c>
    </row>
    <row r="21" spans="2:26" ht="56.25" customHeight="1" x14ac:dyDescent="0.3">
      <c r="B21" s="43">
        <f>[1]РЕЕСТР!B21</f>
        <v>14</v>
      </c>
      <c r="C21" s="44" t="str">
        <f>[1]РЕЕСТР!C21</f>
        <v>ранее существовавшая до 01.01.2019</v>
      </c>
      <c r="D21" s="51">
        <f>[1]РЕЕСТР!D21</f>
        <v>44900</v>
      </c>
      <c r="E21" s="16" t="str">
        <f>[1]РЕЕСТР!E21</f>
        <v xml:space="preserve"> Промышленная 13</v>
      </c>
      <c r="F21" s="52" t="str">
        <f>[1]РЕЕСТР!F21</f>
        <v>в рамках проведения инвентаризации 2022 года
не установлен</v>
      </c>
      <c r="G21" s="10" t="str">
        <f>[1]РЕЕСТР!G21</f>
        <v>61.003681</v>
      </c>
      <c r="H21" s="10" t="str">
        <f>[1]РЕЕСТР!H21</f>
        <v>68.996741</v>
      </c>
      <c r="I21" s="53" t="str">
        <f>[1]РЕЕСТР!I21</f>
        <v>в рамках инвентаризации 2022 года
не определена</v>
      </c>
      <c r="J21" s="9" t="str">
        <f>[1]РЕЕСТР!J21</f>
        <v>открытый</v>
      </c>
      <c r="K21" s="11" t="str">
        <f>[1]РЕЕСТР!K21</f>
        <v>бетонная плита</v>
      </c>
      <c r="L21" s="10">
        <f>[1]РЕЕСТР!L21</f>
        <v>12</v>
      </c>
      <c r="M21" s="10" t="str">
        <f>[1]РЕЕСТР!M21</f>
        <v>есть</v>
      </c>
      <c r="N21" s="12" t="str">
        <f>[1]РЕЕСТР!N21</f>
        <v>есть</v>
      </c>
      <c r="O21" s="14">
        <f>[1]РЕЕСТР!O21</f>
        <v>2</v>
      </c>
      <c r="P21" s="15">
        <f>[1]РЕЕСТР!P21</f>
        <v>1.1000000000000001</v>
      </c>
      <c r="Q21" s="13" t="str">
        <f>[1]РЕЕСТР!Q21</f>
        <v>металл</v>
      </c>
      <c r="R21" s="14">
        <f>[1]РЕЕСТР!U21</f>
        <v>1</v>
      </c>
      <c r="S21" s="15">
        <f>[1]РЕЕСТР!V21</f>
        <v>4</v>
      </c>
      <c r="T21" s="13" t="str">
        <f>[1]РЕЕСТР!W21</f>
        <v>отсек</v>
      </c>
      <c r="U21" s="17" t="str">
        <f>[1]РЕЕСТР!AA21</f>
        <v>пластик</v>
      </c>
      <c r="V21" s="18">
        <f>[1]РЕЕСТР!AB21</f>
        <v>1</v>
      </c>
      <c r="W21" s="15">
        <f>[1]РЕЕСТР!AC21</f>
        <v>1</v>
      </c>
      <c r="X21" s="13" t="str">
        <f>[1]РЕЕСТР!AD21</f>
        <v>металлическая сетка АО "РЭС-Сервис"</v>
      </c>
      <c r="Y21" s="8" t="str">
        <f>[1]РЕЕСТР!AH21</f>
        <v>СП МКД</v>
      </c>
      <c r="Z21" s="19" t="str">
        <f>[1]РЕЕСТР!AL21</f>
        <v>МКД ул. Промышленная,13</v>
      </c>
    </row>
    <row r="22" spans="2:26" ht="56.25" customHeight="1" x14ac:dyDescent="0.3">
      <c r="B22" s="43">
        <f>[1]РЕЕСТР!B22</f>
        <v>15</v>
      </c>
      <c r="C22" s="44" t="str">
        <f>[1]РЕЕСТР!C22</f>
        <v>ранее существовавшая до 01.01.2019</v>
      </c>
      <c r="D22" s="51">
        <f>[1]РЕЕСТР!D22</f>
        <v>44900</v>
      </c>
      <c r="E22" s="16" t="str">
        <f>[1]РЕЕСТР!E22</f>
        <v>Промышленная 15</v>
      </c>
      <c r="F22" s="52" t="str">
        <f>[1]РЕЕСТР!F22</f>
        <v>в рамках проведения инвентаризации 2022 года
не установлен</v>
      </c>
      <c r="G22" s="10" t="str">
        <f>[1]РЕЕСТР!G22</f>
        <v>61.002502</v>
      </c>
      <c r="H22" s="10" t="str">
        <f>[1]РЕЕСТР!H22</f>
        <v>68.995227</v>
      </c>
      <c r="I22" s="53" t="str">
        <f>[1]РЕЕСТР!I22</f>
        <v>в рамках инвентаризации 2022 года
не определена</v>
      </c>
      <c r="J22" s="9" t="str">
        <f>[1]РЕЕСТР!J22</f>
        <v>открытый</v>
      </c>
      <c r="K22" s="11" t="str">
        <f>[1]РЕЕСТР!K22</f>
        <v>бетонная плита</v>
      </c>
      <c r="L22" s="10">
        <f>[1]РЕЕСТР!L22</f>
        <v>12</v>
      </c>
      <c r="M22" s="10" t="str">
        <f>[1]РЕЕСТР!M22</f>
        <v>есть</v>
      </c>
      <c r="N22" s="12" t="str">
        <f>[1]РЕЕСТР!N22</f>
        <v>есть</v>
      </c>
      <c r="O22" s="14">
        <f>[1]РЕЕСТР!O22</f>
        <v>2</v>
      </c>
      <c r="P22" s="15">
        <f>[1]РЕЕСТР!P22</f>
        <v>1.1000000000000001</v>
      </c>
      <c r="Q22" s="13" t="str">
        <f>[1]РЕЕСТР!Q22</f>
        <v>металл</v>
      </c>
      <c r="R22" s="14">
        <f>[1]РЕЕСТР!U22</f>
        <v>1</v>
      </c>
      <c r="S22" s="15">
        <f>[1]РЕЕСТР!V22</f>
        <v>4</v>
      </c>
      <c r="T22" s="13" t="str">
        <f>[1]РЕЕСТР!W22</f>
        <v>отсек</v>
      </c>
      <c r="U22" s="17" t="str">
        <f>[1]РЕЕСТР!AA22</f>
        <v>пластик</v>
      </c>
      <c r="V22" s="18">
        <f>[1]РЕЕСТР!AB22</f>
        <v>1</v>
      </c>
      <c r="W22" s="15">
        <f>[1]РЕЕСТР!AC22</f>
        <v>1</v>
      </c>
      <c r="X22" s="13" t="str">
        <f>[1]РЕЕСТР!AD22</f>
        <v>металлическая сетка АО "РЭС-Сервис"</v>
      </c>
      <c r="Y22" s="8" t="str">
        <f>[1]РЕЕСТР!AH22</f>
        <v>СП МКД</v>
      </c>
      <c r="Z22" s="19" t="str">
        <f>[1]РЕЕСТР!AL22</f>
        <v>МКД ул.Промышленная,15</v>
      </c>
    </row>
    <row r="23" spans="2:26" ht="45" customHeight="1" x14ac:dyDescent="0.3">
      <c r="B23" s="43">
        <f>[1]РЕЕСТР!B23</f>
        <v>16</v>
      </c>
      <c r="C23" s="44" t="str">
        <f>[1]РЕЕСТР!C23</f>
        <v>ранее существовавшая до 01.01.2019</v>
      </c>
      <c r="D23" s="51">
        <f>[1]РЕЕСТР!D23</f>
        <v>44900</v>
      </c>
      <c r="E23" s="16" t="str">
        <f>[1]РЕЕСТР!E23</f>
        <v xml:space="preserve">Ямская 10 </v>
      </c>
      <c r="F23" s="52" t="str">
        <f>[1]РЕЕСТР!F23</f>
        <v>в рамках проведения инвентаризации 2022 года
не установлен</v>
      </c>
      <c r="G23" s="10" t="str">
        <f>[1]РЕЕСТР!G23</f>
        <v>60.975750</v>
      </c>
      <c r="H23" s="10" t="str">
        <f>[1]РЕЕСТР!H23</f>
        <v>69.021216</v>
      </c>
      <c r="I23" s="53" t="str">
        <f>[1]РЕЕСТР!I23</f>
        <v>в рамках инвентаризации 2022 года
не определена</v>
      </c>
      <c r="J23" s="9" t="str">
        <f>[1]РЕЕСТР!J23</f>
        <v>открытый</v>
      </c>
      <c r="K23" s="11" t="str">
        <f>[1]РЕЕСТР!K23</f>
        <v>бетонная плита</v>
      </c>
      <c r="L23" s="10">
        <f>[1]РЕЕСТР!L23</f>
        <v>10</v>
      </c>
      <c r="M23" s="10" t="str">
        <f>[1]РЕЕСТР!M23</f>
        <v>отсутсвует</v>
      </c>
      <c r="N23" s="12" t="str">
        <f>[1]РЕЕСТР!N23</f>
        <v>отсутсвует</v>
      </c>
      <c r="O23" s="14">
        <f>[1]РЕЕСТР!O23</f>
        <v>1</v>
      </c>
      <c r="P23" s="15">
        <f>[1]РЕЕСТР!P23</f>
        <v>1.1000000000000001</v>
      </c>
      <c r="Q23" s="13" t="str">
        <f>[1]РЕЕСТР!Q23</f>
        <v>пластик</v>
      </c>
      <c r="R23" s="14" t="str">
        <f>[1]РЕЕСТР!U23</f>
        <v>-</v>
      </c>
      <c r="S23" s="15" t="str">
        <f>[1]РЕЕСТР!V23</f>
        <v>-</v>
      </c>
      <c r="T23" s="13" t="str">
        <f>[1]РЕЕСТР!W23</f>
        <v>-</v>
      </c>
      <c r="U23" s="17" t="str">
        <f>[1]РЕЕСТР!AA23</f>
        <v>-</v>
      </c>
      <c r="V23" s="18" t="str">
        <f>[1]РЕЕСТР!AB23</f>
        <v>-</v>
      </c>
      <c r="W23" s="15" t="str">
        <f>[1]РЕЕСТР!AC23</f>
        <v>-</v>
      </c>
      <c r="X23" s="13" t="str">
        <f>[1]РЕЕСТР!AD23</f>
        <v>-</v>
      </c>
      <c r="Y23" s="8" t="str">
        <f>[1]РЕЕСТР!AH23</f>
        <v>ЮЛ - ПАО "Магнит"</v>
      </c>
      <c r="Z23" s="19" t="str">
        <f>[1]РЕЕСТР!AL23</f>
        <v>магазин "Магнит"</v>
      </c>
    </row>
    <row r="24" spans="2:26" ht="56.25" customHeight="1" x14ac:dyDescent="0.3">
      <c r="B24" s="43">
        <f>[1]РЕЕСТР!B24</f>
        <v>17</v>
      </c>
      <c r="C24" s="44" t="str">
        <f>[1]РЕЕСТР!C24</f>
        <v>ранее существовавшая до 01.01.2019</v>
      </c>
      <c r="D24" s="51">
        <f>[1]РЕЕСТР!D24</f>
        <v>44900</v>
      </c>
      <c r="E24" s="16" t="str">
        <f>[1]РЕЕСТР!E24</f>
        <v xml:space="preserve"> Ямская 12</v>
      </c>
      <c r="F24" s="52" t="str">
        <f>[1]РЕЕСТР!F24</f>
        <v>в рамках проведения инвентаризации 2022 года
не установлен</v>
      </c>
      <c r="G24" s="10" t="str">
        <f>[1]РЕЕСТР!G24</f>
        <v>60.975750</v>
      </c>
      <c r="H24" s="10" t="str">
        <f>[1]РЕЕСТР!H24</f>
        <v>69.021216</v>
      </c>
      <c r="I24" s="53" t="str">
        <f>[1]РЕЕСТР!I24</f>
        <v>в рамках инвентаризации 2022 года
не определена</v>
      </c>
      <c r="J24" s="9" t="str">
        <f>[1]РЕЕСТР!J24</f>
        <v>открытый</v>
      </c>
      <c r="K24" s="11" t="str">
        <f>[1]РЕЕСТР!K24</f>
        <v>бетонная плита</v>
      </c>
      <c r="L24" s="10">
        <f>[1]РЕЕСТР!L24</f>
        <v>10</v>
      </c>
      <c r="M24" s="10" t="str">
        <f>[1]РЕЕСТР!M24</f>
        <v>есть</v>
      </c>
      <c r="N24" s="12" t="str">
        <f>[1]РЕЕСТР!N24</f>
        <v>есть</v>
      </c>
      <c r="O24" s="14">
        <f>[1]РЕЕСТР!O24</f>
        <v>5</v>
      </c>
      <c r="P24" s="15">
        <f>[1]РЕЕСТР!P24</f>
        <v>1.1000000000000001</v>
      </c>
      <c r="Q24" s="13" t="str">
        <f>[1]РЕЕСТР!Q24</f>
        <v>пластик</v>
      </c>
      <c r="R24" s="14">
        <f>[1]РЕЕСТР!U24</f>
        <v>1</v>
      </c>
      <c r="S24" s="15">
        <f>[1]РЕЕСТР!V24</f>
        <v>4</v>
      </c>
      <c r="T24" s="13" t="str">
        <f>[1]РЕЕСТР!W24</f>
        <v>отсек</v>
      </c>
      <c r="U24" s="17" t="str">
        <f>[1]РЕЕСТР!AA24</f>
        <v>пластик</v>
      </c>
      <c r="V24" s="18">
        <f>[1]РЕЕСТР!AB24</f>
        <v>1</v>
      </c>
      <c r="W24" s="15">
        <f>[1]РЕЕСТР!AC24</f>
        <v>1</v>
      </c>
      <c r="X24" s="13" t="str">
        <f>[1]РЕЕСТР!AD24</f>
        <v>металлическая сетка АО "РЭС-Сервис"</v>
      </c>
      <c r="Y24" s="8" t="str">
        <f>[1]РЕЕСТР!AH24</f>
        <v>СП МКД</v>
      </c>
      <c r="Z24" s="19" t="str">
        <f>[1]РЕЕСТР!AL24</f>
        <v>МКД ул.Ямская 12</v>
      </c>
    </row>
    <row r="25" spans="2:26" ht="56.25" customHeight="1" x14ac:dyDescent="0.3">
      <c r="B25" s="43">
        <f>[1]РЕЕСТР!B25</f>
        <v>18</v>
      </c>
      <c r="C25" s="44" t="str">
        <f>[1]РЕЕСТР!C25</f>
        <v>ранее существовавшая до 01.01.2019</v>
      </c>
      <c r="D25" s="51">
        <f>[1]РЕЕСТР!D25</f>
        <v>44900</v>
      </c>
      <c r="E25" s="16" t="str">
        <f>[1]РЕЕСТР!E25</f>
        <v xml:space="preserve"> Ямская 16</v>
      </c>
      <c r="F25" s="52" t="str">
        <f>[1]РЕЕСТР!F25</f>
        <v>в рамках проведения инвентаризации 2022 года
не установлен</v>
      </c>
      <c r="G25" s="10" t="str">
        <f>[1]РЕЕСТР!G25</f>
        <v>60.976510</v>
      </c>
      <c r="H25" s="10" t="str">
        <f>[1]РЕЕСТР!H25</f>
        <v>69.019003</v>
      </c>
      <c r="I25" s="53" t="str">
        <f>[1]РЕЕСТР!I25</f>
        <v>в рамках инвентаризации 2022 года
не определена</v>
      </c>
      <c r="J25" s="9" t="str">
        <f>[1]РЕЕСТР!J25</f>
        <v>открытый</v>
      </c>
      <c r="K25" s="11" t="str">
        <f>[1]РЕЕСТР!K25</f>
        <v>бетонная плита</v>
      </c>
      <c r="L25" s="10">
        <f>[1]РЕЕСТР!L25</f>
        <v>12</v>
      </c>
      <c r="M25" s="10" t="str">
        <f>[1]РЕЕСТР!M25</f>
        <v>есть</v>
      </c>
      <c r="N25" s="12" t="str">
        <f>[1]РЕЕСТР!N25</f>
        <v>есть</v>
      </c>
      <c r="O25" s="14">
        <f>[1]РЕЕСТР!O25</f>
        <v>8</v>
      </c>
      <c r="P25" s="15">
        <f>[1]РЕЕСТР!P25</f>
        <v>1.1000000000000001</v>
      </c>
      <c r="Q25" s="13" t="str">
        <f>[1]РЕЕСТР!Q25</f>
        <v>пластик</v>
      </c>
      <c r="R25" s="14" t="str">
        <f>[1]РЕЕСТР!U25</f>
        <v>-</v>
      </c>
      <c r="S25" s="15" t="str">
        <f>[1]РЕЕСТР!V25</f>
        <v>-</v>
      </c>
      <c r="T25" s="13" t="str">
        <f>[1]РЕЕСТР!W25</f>
        <v>-</v>
      </c>
      <c r="U25" s="17" t="str">
        <f>[1]РЕЕСТР!AA25</f>
        <v>пластик</v>
      </c>
      <c r="V25" s="18">
        <f>[1]РЕЕСТР!AB25</f>
        <v>1</v>
      </c>
      <c r="W25" s="15">
        <f>[1]РЕЕСТР!AC25</f>
        <v>1</v>
      </c>
      <c r="X25" s="13" t="str">
        <f>[1]РЕЕСТР!AD25</f>
        <v>металлическая сетка АО "РЭС-Сервис"</v>
      </c>
      <c r="Y25" s="8" t="str">
        <f>[1]РЕЕСТР!AH25</f>
        <v>СП МКД</v>
      </c>
      <c r="Z25" s="19" t="str">
        <f>[1]РЕЕСТР!AL25</f>
        <v>МКД ул.Ямская,14,16</v>
      </c>
    </row>
    <row r="26" spans="2:26" ht="56.25" customHeight="1" x14ac:dyDescent="0.3">
      <c r="B26" s="43">
        <f>[1]РЕЕСТР!B26</f>
        <v>18</v>
      </c>
      <c r="C26" s="44">
        <f>[1]РЕЕСТР!C26</f>
        <v>0</v>
      </c>
      <c r="D26" s="51">
        <f>[1]РЕЕСТР!D26</f>
        <v>44900</v>
      </c>
      <c r="E26" s="16">
        <f>[1]РЕЕСТР!E26</f>
        <v>0</v>
      </c>
      <c r="F26" s="52" t="str">
        <f>[1]РЕЕСТР!F26</f>
        <v>в рамках проведения инвентаризации 2022 года
не установлен</v>
      </c>
      <c r="G26" s="10">
        <f>[1]РЕЕСТР!G26</f>
        <v>0</v>
      </c>
      <c r="H26" s="10">
        <f>[1]РЕЕСТР!H26</f>
        <v>0</v>
      </c>
      <c r="I26" s="53" t="str">
        <f>[1]РЕЕСТР!I26</f>
        <v>в рамках инвентаризации 2022 года
не определена</v>
      </c>
      <c r="J26" s="9">
        <f>[1]РЕЕСТР!J26</f>
        <v>0</v>
      </c>
      <c r="K26" s="11">
        <f>[1]РЕЕСТР!K26</f>
        <v>0</v>
      </c>
      <c r="L26" s="10">
        <f>[1]РЕЕСТР!L26</f>
        <v>0</v>
      </c>
      <c r="M26" s="10">
        <f>[1]РЕЕСТР!M26</f>
        <v>0</v>
      </c>
      <c r="N26" s="12">
        <f>[1]РЕЕСТР!N26</f>
        <v>0</v>
      </c>
      <c r="O26" s="14">
        <f>[1]РЕЕСТР!O26</f>
        <v>0</v>
      </c>
      <c r="P26" s="15">
        <f>[1]РЕЕСТР!P26</f>
        <v>0</v>
      </c>
      <c r="Q26" s="13">
        <f>[1]РЕЕСТР!Q26</f>
        <v>0</v>
      </c>
      <c r="R26" s="14">
        <f>[1]РЕЕСТР!U26</f>
        <v>0</v>
      </c>
      <c r="S26" s="15">
        <f>[1]РЕЕСТР!V26</f>
        <v>0</v>
      </c>
      <c r="T26" s="13">
        <f>[1]РЕЕСТР!W26</f>
        <v>0</v>
      </c>
      <c r="U26" s="17" t="str">
        <f>[1]РЕЕСТР!AA26</f>
        <v>бумажные отходы</v>
      </c>
      <c r="V26" s="18">
        <f>[1]РЕЕСТР!AB26</f>
        <v>1</v>
      </c>
      <c r="W26" s="15">
        <f>[1]РЕЕСТР!AC26</f>
        <v>0.75</v>
      </c>
      <c r="X26" s="13" t="str">
        <f>[1]РЕЕСТР!AD26</f>
        <v>контейнер ООО "Экобаланс"</v>
      </c>
      <c r="Y26" s="8">
        <f>[1]РЕЕСТР!AH26</f>
        <v>0</v>
      </c>
      <c r="Z26" s="19">
        <f>[1]РЕЕСТР!AL26</f>
        <v>0</v>
      </c>
    </row>
    <row r="27" spans="2:26" ht="45" customHeight="1" x14ac:dyDescent="0.3">
      <c r="B27" s="43">
        <f>[1]РЕЕСТР!B27</f>
        <v>19</v>
      </c>
      <c r="C27" s="44">
        <f>[1]РЕЕСТР!C27</f>
        <v>44194</v>
      </c>
      <c r="D27" s="51">
        <f>[1]РЕЕСТР!D27</f>
        <v>44900</v>
      </c>
      <c r="E27" s="16" t="str">
        <f>[1]РЕЕСТР!E27</f>
        <v>Ленина 23</v>
      </c>
      <c r="F27" s="52" t="str">
        <f>[1]РЕЕСТР!F27</f>
        <v>в рамках проведения инвентаризации 2022 года
не установлен</v>
      </c>
      <c r="G27" s="10" t="str">
        <f>[1]РЕЕСТР!G27</f>
        <v xml:space="preserve">61.001506 </v>
      </c>
      <c r="H27" s="10" t="str">
        <f>[1]РЕЕСТР!H27</f>
        <v>69.014515</v>
      </c>
      <c r="I27" s="53" t="str">
        <f>[1]РЕЕСТР!I27</f>
        <v>в рамках инвентаризации 2022 года
не определена</v>
      </c>
      <c r="J27" s="9" t="str">
        <f>[1]РЕЕСТР!J27</f>
        <v>открытый</v>
      </c>
      <c r="K27" s="11" t="str">
        <f>[1]РЕЕСТР!K27</f>
        <v>бетонная плита</v>
      </c>
      <c r="L27" s="10">
        <f>[1]РЕЕСТР!L27</f>
        <v>8</v>
      </c>
      <c r="M27" s="10" t="str">
        <f>[1]РЕЕСТР!M27</f>
        <v>есть</v>
      </c>
      <c r="N27" s="12" t="str">
        <f>[1]РЕЕСТР!N27</f>
        <v>есть</v>
      </c>
      <c r="O27" s="14">
        <f>[1]РЕЕСТР!O27</f>
        <v>2</v>
      </c>
      <c r="P27" s="15">
        <f>[1]РЕЕСТР!P27</f>
        <v>1.1000000000000001</v>
      </c>
      <c r="Q27" s="13" t="str">
        <f>[1]РЕЕСТР!Q27</f>
        <v>пластик</v>
      </c>
      <c r="R27" s="14">
        <f>[1]РЕЕСТР!U27</f>
        <v>1</v>
      </c>
      <c r="S27" s="15">
        <f>[1]РЕЕСТР!V27</f>
        <v>4</v>
      </c>
      <c r="T27" s="13" t="str">
        <f>[1]РЕЕСТР!W27</f>
        <v>отсек</v>
      </c>
      <c r="U27" s="17" t="str">
        <f>[1]РЕЕСТР!AA27</f>
        <v>-</v>
      </c>
      <c r="V27" s="18" t="str">
        <f>[1]РЕЕСТР!AB27</f>
        <v>-</v>
      </c>
      <c r="W27" s="15" t="str">
        <f>[1]РЕЕСТР!AC27</f>
        <v>-</v>
      </c>
      <c r="X27" s="13" t="str">
        <f>[1]РЕЕСТР!AD27</f>
        <v>-</v>
      </c>
      <c r="Y27" s="8" t="str">
        <f>[1]РЕЕСТР!AH27</f>
        <v>МО - Администрация города Ханты-Мансийска</v>
      </c>
      <c r="Z27" s="19" t="str">
        <f>[1]РЕЕСТР!AL27</f>
        <v xml:space="preserve"> ИЖС  ул.Ленина</v>
      </c>
    </row>
    <row r="28" spans="2:26" ht="45" customHeight="1" x14ac:dyDescent="0.3">
      <c r="B28" s="43">
        <f>[1]РЕЕСТР!B28</f>
        <v>20</v>
      </c>
      <c r="C28" s="44" t="str">
        <f>[1]РЕЕСТР!C28</f>
        <v>ранее существовавшая до 01.01.2019</v>
      </c>
      <c r="D28" s="51">
        <f>[1]РЕЕСТР!D28</f>
        <v>44900</v>
      </c>
      <c r="E28" s="16" t="str">
        <f>[1]РЕЕСТР!E28</f>
        <v>Шевченко 16</v>
      </c>
      <c r="F28" s="52" t="str">
        <f>[1]РЕЕСТР!F28</f>
        <v>в рамках проведения инвентаризации 2022 года
не установлен</v>
      </c>
      <c r="G28" s="10" t="str">
        <f>[1]РЕЕСТР!G28</f>
        <v>61.004204</v>
      </c>
      <c r="H28" s="10" t="str">
        <f>[1]РЕЕСТР!H28</f>
        <v>69.040485</v>
      </c>
      <c r="I28" s="53" t="str">
        <f>[1]РЕЕСТР!I28</f>
        <v>в рамках инвентаризации 2022 года
не определена</v>
      </c>
      <c r="J28" s="9" t="str">
        <f>[1]РЕЕСТР!J28</f>
        <v>открытый</v>
      </c>
      <c r="K28" s="11" t="str">
        <f>[1]РЕЕСТР!K28</f>
        <v>бетонная плита</v>
      </c>
      <c r="L28" s="10">
        <f>[1]РЕЕСТР!L28</f>
        <v>12</v>
      </c>
      <c r="M28" s="10" t="str">
        <f>[1]РЕЕСТР!M28</f>
        <v>есть</v>
      </c>
      <c r="N28" s="12" t="str">
        <f>[1]РЕЕСТР!N28</f>
        <v>есть</v>
      </c>
      <c r="O28" s="14">
        <f>[1]РЕЕСТР!O28</f>
        <v>5</v>
      </c>
      <c r="P28" s="15">
        <f>[1]РЕЕСТР!P28</f>
        <v>0.75</v>
      </c>
      <c r="Q28" s="13" t="str">
        <f>[1]РЕЕСТР!Q28</f>
        <v>металл</v>
      </c>
      <c r="R28" s="14" t="str">
        <f>[1]РЕЕСТР!U28</f>
        <v>-</v>
      </c>
      <c r="S28" s="15" t="str">
        <f>[1]РЕЕСТР!V28</f>
        <v>-</v>
      </c>
      <c r="T28" s="13" t="str">
        <f>[1]РЕЕСТР!W28</f>
        <v>-</v>
      </c>
      <c r="U28" s="17" t="str">
        <f>[1]РЕЕСТР!AA28</f>
        <v>-</v>
      </c>
      <c r="V28" s="18" t="str">
        <f>[1]РЕЕСТР!AB28</f>
        <v>-</v>
      </c>
      <c r="W28" s="15" t="str">
        <f>[1]РЕЕСТР!AC28</f>
        <v>-</v>
      </c>
      <c r="X28" s="13" t="str">
        <f>[1]РЕЕСТР!AD28</f>
        <v>-</v>
      </c>
      <c r="Y28" s="8" t="str">
        <f>[1]РЕЕСТР!AH28</f>
        <v>СП МКД</v>
      </c>
      <c r="Z28" s="19" t="str">
        <f>[1]РЕЕСТР!AL28</f>
        <v>МКД  ул.Шевченко 16, Чкалова 33, Доронина 26-28</v>
      </c>
    </row>
    <row r="29" spans="2:26" ht="45" customHeight="1" x14ac:dyDescent="0.3">
      <c r="B29" s="43">
        <f>[1]РЕЕСТР!B29</f>
        <v>21</v>
      </c>
      <c r="C29" s="44" t="str">
        <f>[1]РЕЕСТР!C29</f>
        <v>ранее существовавшая до 01.01.2019</v>
      </c>
      <c r="D29" s="51">
        <f>[1]РЕЕСТР!D29</f>
        <v>44900</v>
      </c>
      <c r="E29" s="16" t="str">
        <f>[1]РЕЕСТР!E29</f>
        <v>Шевченко 19</v>
      </c>
      <c r="F29" s="52" t="str">
        <f>[1]РЕЕСТР!F29</f>
        <v>в рамках проведения инвентаризации 2022 года
не установлен</v>
      </c>
      <c r="G29" s="10" t="str">
        <f>[1]РЕЕСТР!G29</f>
        <v>61.004204</v>
      </c>
      <c r="H29" s="10" t="str">
        <f>[1]РЕЕСТР!H29</f>
        <v>69.040485</v>
      </c>
      <c r="I29" s="53" t="str">
        <f>[1]РЕЕСТР!I29</f>
        <v>в рамках инвентаризации 2022 года
не определена</v>
      </c>
      <c r="J29" s="9" t="str">
        <f>[1]РЕЕСТР!J29</f>
        <v>открытый</v>
      </c>
      <c r="K29" s="11" t="str">
        <f>[1]РЕЕСТР!K29</f>
        <v>бетонная плита</v>
      </c>
      <c r="L29" s="10">
        <f>[1]РЕЕСТР!L29</f>
        <v>10</v>
      </c>
      <c r="M29" s="10" t="str">
        <f>[1]РЕЕСТР!M29</f>
        <v>есть</v>
      </c>
      <c r="N29" s="12" t="str">
        <f>[1]РЕЕСТР!N29</f>
        <v>есть</v>
      </c>
      <c r="O29" s="14">
        <f>[1]РЕЕСТР!O29</f>
        <v>3</v>
      </c>
      <c r="P29" s="15">
        <f>[1]РЕЕСТР!P29</f>
        <v>0.75</v>
      </c>
      <c r="Q29" s="13" t="str">
        <f>[1]РЕЕСТР!Q29</f>
        <v>металл</v>
      </c>
      <c r="R29" s="14" t="str">
        <f>[1]РЕЕСТР!U29</f>
        <v>-</v>
      </c>
      <c r="S29" s="15" t="str">
        <f>[1]РЕЕСТР!V29</f>
        <v>-</v>
      </c>
      <c r="T29" s="13" t="str">
        <f>[1]РЕЕСТР!W29</f>
        <v>-</v>
      </c>
      <c r="U29" s="17" t="str">
        <f>[1]РЕЕСТР!AA29</f>
        <v>-</v>
      </c>
      <c r="V29" s="18" t="str">
        <f>[1]РЕЕСТР!AB29</f>
        <v>-</v>
      </c>
      <c r="W29" s="15" t="str">
        <f>[1]РЕЕСТР!AC29</f>
        <v>-</v>
      </c>
      <c r="X29" s="13" t="str">
        <f>[1]РЕЕСТР!AD29</f>
        <v>-</v>
      </c>
      <c r="Y29" s="8" t="str">
        <f>[1]РЕЕСТР!AH29</f>
        <v>СП МКД</v>
      </c>
      <c r="Z29" s="19" t="str">
        <f>[1]РЕЕСТР!AL29</f>
        <v>МКД ул.Шевченко,19</v>
      </c>
    </row>
    <row r="30" spans="2:26" ht="56.25" customHeight="1" x14ac:dyDescent="0.3">
      <c r="B30" s="43">
        <f>[1]РЕЕСТР!B30</f>
        <v>22</v>
      </c>
      <c r="C30" s="44" t="str">
        <f>[1]РЕЕСТР!C30</f>
        <v>ранее существовавшая до 01.01.2019</v>
      </c>
      <c r="D30" s="51">
        <f>[1]РЕЕСТР!D30</f>
        <v>45027</v>
      </c>
      <c r="E30" s="16" t="str">
        <f>[1]РЕЕСТР!E30</f>
        <v>Шевченко 51</v>
      </c>
      <c r="F30" s="52" t="str">
        <f>[1]РЕЕСТР!F30</f>
        <v>в рамках проведения инвентаризации 2022 года
не установлен</v>
      </c>
      <c r="G30" s="10" t="str">
        <f>[1]РЕЕСТР!G30</f>
        <v>61.006664</v>
      </c>
      <c r="H30" s="10" t="str">
        <f>[1]РЕЕСТР!H30</f>
        <v>69.056614</v>
      </c>
      <c r="I30" s="53" t="str">
        <f>[1]РЕЕСТР!I30</f>
        <v>в рамках инвентаризации 2022 года
не определена</v>
      </c>
      <c r="J30" s="9" t="str">
        <f>[1]РЕЕСТР!J30</f>
        <v>открытый</v>
      </c>
      <c r="K30" s="11" t="str">
        <f>[1]РЕЕСТР!K30</f>
        <v>бетонная плита</v>
      </c>
      <c r="L30" s="10">
        <f>[1]РЕЕСТР!L30</f>
        <v>10</v>
      </c>
      <c r="M30" s="10" t="str">
        <f>[1]РЕЕСТР!M30</f>
        <v>есть</v>
      </c>
      <c r="N30" s="12" t="str">
        <f>[1]РЕЕСТР!N30</f>
        <v>есть</v>
      </c>
      <c r="O30" s="14">
        <f>[1]РЕЕСТР!O30</f>
        <v>3</v>
      </c>
      <c r="P30" s="15">
        <f>[1]РЕЕСТР!P30</f>
        <v>0.66</v>
      </c>
      <c r="Q30" s="13" t="str">
        <f>[1]РЕЕСТР!Q30</f>
        <v>пластик</v>
      </c>
      <c r="R30" s="14" t="str">
        <f>[1]РЕЕСТР!U30</f>
        <v>-</v>
      </c>
      <c r="S30" s="15" t="str">
        <f>[1]РЕЕСТР!V30</f>
        <v>-</v>
      </c>
      <c r="T30" s="13" t="str">
        <f>[1]РЕЕСТР!W30</f>
        <v>-</v>
      </c>
      <c r="U30" s="17" t="str">
        <f>[1]РЕЕСТР!AA30</f>
        <v>пластик</v>
      </c>
      <c r="V30" s="18">
        <f>[1]РЕЕСТР!AB30</f>
        <v>1</v>
      </c>
      <c r="W30" s="15">
        <f>[1]РЕЕСТР!AC30</f>
        <v>1</v>
      </c>
      <c r="X30" s="13" t="str">
        <f>[1]РЕЕСТР!AD30</f>
        <v>металлическая сетка АО "РЭС-Сервис"</v>
      </c>
      <c r="Y30" s="8" t="str">
        <f>[1]РЕЕСТР!AH30</f>
        <v>СП МКД</v>
      </c>
      <c r="Z30" s="19" t="str">
        <f>[1]РЕЕСТР!AL30</f>
        <v>МКД ул.Шевченко,51</v>
      </c>
    </row>
    <row r="31" spans="2:26" ht="56.25" customHeight="1" x14ac:dyDescent="0.3">
      <c r="B31" s="43">
        <f>[1]РЕЕСТР!B31</f>
        <v>23</v>
      </c>
      <c r="C31" s="44" t="str">
        <f>[1]РЕЕСТР!C31</f>
        <v>ранее существовавшая до 01.01.2019</v>
      </c>
      <c r="D31" s="51">
        <f>[1]РЕЕСТР!D31</f>
        <v>45027</v>
      </c>
      <c r="E31" s="16" t="str">
        <f>[1]РЕЕСТР!E31</f>
        <v>Чкалова 29/2</v>
      </c>
      <c r="F31" s="52" t="str">
        <f>[1]РЕЕСТР!F31</f>
        <v>в рамках проведения инвентаризации 2022 года
не установлен</v>
      </c>
      <c r="G31" s="10" t="str">
        <f>[1]РЕЕСТР!G31</f>
        <v>61.004204</v>
      </c>
      <c r="H31" s="10" t="str">
        <f>[1]РЕЕСТР!H31</f>
        <v>69.040485</v>
      </c>
      <c r="I31" s="53" t="str">
        <f>[1]РЕЕСТР!I31</f>
        <v>в рамках инвентаризации 2022 года
не определена</v>
      </c>
      <c r="J31" s="9" t="str">
        <f>[1]РЕЕСТР!J31</f>
        <v>открытый</v>
      </c>
      <c r="K31" s="11" t="str">
        <f>[1]РЕЕСТР!K31</f>
        <v>бетонная плита</v>
      </c>
      <c r="L31" s="10">
        <f>[1]РЕЕСТР!L31</f>
        <v>10</v>
      </c>
      <c r="M31" s="10" t="str">
        <f>[1]РЕЕСТР!M31</f>
        <v>есть</v>
      </c>
      <c r="N31" s="12" t="str">
        <f>[1]РЕЕСТР!N31</f>
        <v>есть</v>
      </c>
      <c r="O31" s="14">
        <f>[1]РЕЕСТР!O31</f>
        <v>5</v>
      </c>
      <c r="P31" s="15">
        <f>[1]РЕЕСТР!P31</f>
        <v>0.66</v>
      </c>
      <c r="Q31" s="13" t="str">
        <f>[1]РЕЕСТР!Q31</f>
        <v>пластик</v>
      </c>
      <c r="R31" s="14" t="str">
        <f>[1]РЕЕСТР!U31</f>
        <v>-</v>
      </c>
      <c r="S31" s="15" t="str">
        <f>[1]РЕЕСТР!V31</f>
        <v>-</v>
      </c>
      <c r="T31" s="13" t="str">
        <f>[1]РЕЕСТР!W31</f>
        <v>-</v>
      </c>
      <c r="U31" s="17" t="str">
        <f>[1]РЕЕСТР!AA31</f>
        <v>пластик</v>
      </c>
      <c r="V31" s="18">
        <f>[1]РЕЕСТР!AB31</f>
        <v>1</v>
      </c>
      <c r="W31" s="15">
        <f>[1]РЕЕСТР!AC31</f>
        <v>1</v>
      </c>
      <c r="X31" s="13" t="str">
        <f>[1]РЕЕСТР!AD31</f>
        <v>металлическая сетка АО "РЭС-Сервис"</v>
      </c>
      <c r="Y31" s="8" t="str">
        <f>[1]РЕЕСТР!AH31</f>
        <v>СП МКД</v>
      </c>
      <c r="Z31" s="19" t="str">
        <f>[1]РЕЕСТР!AL31</f>
        <v>МКД ул.Чкалова 29/2, Шевченко 18</v>
      </c>
    </row>
    <row r="32" spans="2:26" ht="56.25" customHeight="1" x14ac:dyDescent="0.3">
      <c r="B32" s="43">
        <f>[1]РЕЕСТР!B32</f>
        <v>23</v>
      </c>
      <c r="C32" s="44">
        <f>[1]РЕЕСТР!C32</f>
        <v>0</v>
      </c>
      <c r="D32" s="51">
        <f>[1]РЕЕСТР!D32</f>
        <v>44900</v>
      </c>
      <c r="E32" s="16">
        <f>[1]РЕЕСТР!E32</f>
        <v>0</v>
      </c>
      <c r="F32" s="52" t="str">
        <f>[1]РЕЕСТР!F32</f>
        <v>в рамках проведения инвентаризации 2022 года
не установлен</v>
      </c>
      <c r="G32" s="10">
        <f>[1]РЕЕСТР!G32</f>
        <v>0</v>
      </c>
      <c r="H32" s="10">
        <f>[1]РЕЕСТР!H32</f>
        <v>0</v>
      </c>
      <c r="I32" s="53" t="str">
        <f>[1]РЕЕСТР!I32</f>
        <v>в рамках инвентаризации 2022 года
не определена</v>
      </c>
      <c r="J32" s="9">
        <f>[1]РЕЕСТР!J32</f>
        <v>0</v>
      </c>
      <c r="K32" s="11">
        <f>[1]РЕЕСТР!K32</f>
        <v>0</v>
      </c>
      <c r="L32" s="10">
        <f>[1]РЕЕСТР!L32</f>
        <v>0</v>
      </c>
      <c r="M32" s="10">
        <f>[1]РЕЕСТР!M32</f>
        <v>0</v>
      </c>
      <c r="N32" s="12">
        <f>[1]РЕЕСТР!N32</f>
        <v>0</v>
      </c>
      <c r="O32" s="14">
        <f>[1]РЕЕСТР!O32</f>
        <v>0</v>
      </c>
      <c r="P32" s="15">
        <f>[1]РЕЕСТР!P32</f>
        <v>0</v>
      </c>
      <c r="Q32" s="13">
        <f>[1]РЕЕСТР!Q32</f>
        <v>0</v>
      </c>
      <c r="R32" s="14">
        <f>[1]РЕЕСТР!U32</f>
        <v>0</v>
      </c>
      <c r="S32" s="15">
        <f>[1]РЕЕСТР!V32</f>
        <v>0</v>
      </c>
      <c r="T32" s="13">
        <f>[1]РЕЕСТР!W32</f>
        <v>0</v>
      </c>
      <c r="U32" s="17" t="str">
        <f>[1]РЕЕСТР!AA32</f>
        <v>бумажные отходы</v>
      </c>
      <c r="V32" s="18">
        <f>[1]РЕЕСТР!AB32</f>
        <v>1</v>
      </c>
      <c r="W32" s="15">
        <f>[1]РЕЕСТР!AC32</f>
        <v>0.75</v>
      </c>
      <c r="X32" s="13" t="str">
        <f>[1]РЕЕСТР!AD32</f>
        <v>контейнер ООО "Экобаланс"</v>
      </c>
      <c r="Y32" s="8">
        <f>[1]РЕЕСТР!AH32</f>
        <v>0</v>
      </c>
      <c r="Z32" s="19">
        <f>[1]РЕЕСТР!AL32</f>
        <v>0</v>
      </c>
    </row>
    <row r="33" spans="2:26" ht="56.25" customHeight="1" x14ac:dyDescent="0.3">
      <c r="B33" s="43">
        <f>[1]РЕЕСТР!B33</f>
        <v>24</v>
      </c>
      <c r="C33" s="44" t="str">
        <f>[1]РЕЕСТР!C33</f>
        <v>ранее существовавшая до 01.01.2019</v>
      </c>
      <c r="D33" s="51">
        <f>[1]РЕЕСТР!D33</f>
        <v>44900</v>
      </c>
      <c r="E33" s="16" t="str">
        <f>[1]РЕЕСТР!E33</f>
        <v>Чкалова 40</v>
      </c>
      <c r="F33" s="52" t="str">
        <f>[1]РЕЕСТР!F33</f>
        <v>в рамках проведения инвентаризации 2022 года
не установлен</v>
      </c>
      <c r="G33" s="10" t="str">
        <f>[1]РЕЕСТР!G33</f>
        <v>61.004326</v>
      </c>
      <c r="H33" s="10" t="str">
        <f>[1]РЕЕСТР!H33</f>
        <v>69.041473</v>
      </c>
      <c r="I33" s="53" t="str">
        <f>[1]РЕЕСТР!I33</f>
        <v>в рамках инвентаризации 2022 года
не определена</v>
      </c>
      <c r="J33" s="9" t="str">
        <f>[1]РЕЕСТР!J33</f>
        <v>открытый</v>
      </c>
      <c r="K33" s="11" t="str">
        <f>[1]РЕЕСТР!K33</f>
        <v>бетонная плита</v>
      </c>
      <c r="L33" s="10">
        <f>[1]РЕЕСТР!L33</f>
        <v>12</v>
      </c>
      <c r="M33" s="10" t="str">
        <f>[1]РЕЕСТР!M33</f>
        <v>есть</v>
      </c>
      <c r="N33" s="12" t="str">
        <f>[1]РЕЕСТР!N33</f>
        <v>есть</v>
      </c>
      <c r="O33" s="14">
        <f>[1]РЕЕСТР!O33</f>
        <v>3</v>
      </c>
      <c r="P33" s="15">
        <f>[1]РЕЕСТР!P33</f>
        <v>1.1000000000000001</v>
      </c>
      <c r="Q33" s="13" t="str">
        <f>[1]РЕЕСТР!Q33</f>
        <v>пластик</v>
      </c>
      <c r="R33" s="14">
        <f>[1]РЕЕСТР!U33</f>
        <v>1</v>
      </c>
      <c r="S33" s="15">
        <f>[1]РЕЕСТР!V33</f>
        <v>4</v>
      </c>
      <c r="T33" s="13" t="str">
        <f>[1]РЕЕСТР!W33</f>
        <v>отсек</v>
      </c>
      <c r="U33" s="17" t="str">
        <f>[1]РЕЕСТР!AA33</f>
        <v>бумажные отходы</v>
      </c>
      <c r="V33" s="18">
        <f>[1]РЕЕСТР!AB33</f>
        <v>1</v>
      </c>
      <c r="W33" s="15">
        <f>[1]РЕЕСТР!AC33</f>
        <v>0.75</v>
      </c>
      <c r="X33" s="13" t="str">
        <f>[1]РЕЕСТР!AD33</f>
        <v>контейнер ООО "Экобаланс"</v>
      </c>
      <c r="Y33" s="8" t="str">
        <f>[1]РЕЕСТР!AH33</f>
        <v>СП МКД</v>
      </c>
      <c r="Z33" s="19" t="str">
        <f>[1]РЕЕСТР!AL33</f>
        <v>МКД ул.Чкалова,40, ул. Шевченко, 20</v>
      </c>
    </row>
    <row r="34" spans="2:26" ht="45" customHeight="1" x14ac:dyDescent="0.3">
      <c r="B34" s="43">
        <f>[1]РЕЕСТР!B34</f>
        <v>25</v>
      </c>
      <c r="C34" s="44">
        <f>[1]РЕЕСТР!C34</f>
        <v>44797</v>
      </c>
      <c r="D34" s="51">
        <f>[1]РЕЕСТР!D34</f>
        <v>44900</v>
      </c>
      <c r="E34" s="16" t="str">
        <f>[1]РЕЕСТР!E34</f>
        <v>Сутормина 24</v>
      </c>
      <c r="F34" s="52" t="str">
        <f>[1]РЕЕСТР!F34</f>
        <v>в рамках проведения инвентаризации 2022 года
не установлен</v>
      </c>
      <c r="G34" s="10" t="str">
        <f>[1]РЕЕСТР!G34</f>
        <v>60.982525</v>
      </c>
      <c r="H34" s="10" t="str">
        <f>[1]РЕЕСТР!H34</f>
        <v>69.055932</v>
      </c>
      <c r="I34" s="53" t="str">
        <f>[1]РЕЕСТР!I34</f>
        <v>в рамках инвентаризации 2022 года
не определена</v>
      </c>
      <c r="J34" s="9" t="str">
        <f>[1]РЕЕСТР!J34</f>
        <v>ограниченный</v>
      </c>
      <c r="K34" s="11" t="str">
        <f>[1]РЕЕСТР!K34</f>
        <v>асфальт</v>
      </c>
      <c r="L34" s="10">
        <f>[1]РЕЕСТР!L34</f>
        <v>7</v>
      </c>
      <c r="M34" s="10" t="str">
        <f>[1]РЕЕСТР!M34</f>
        <v>есть</v>
      </c>
      <c r="N34" s="12" t="str">
        <f>[1]РЕЕСТР!N34</f>
        <v>есть</v>
      </c>
      <c r="O34" s="14">
        <f>[1]РЕЕСТР!O34</f>
        <v>3</v>
      </c>
      <c r="P34" s="15">
        <f>[1]РЕЕСТР!P34</f>
        <v>1.1000000000000001</v>
      </c>
      <c r="Q34" s="13" t="str">
        <f>[1]РЕЕСТР!Q34</f>
        <v>пластик</v>
      </c>
      <c r="R34" s="14" t="str">
        <f>[1]РЕЕСТР!U34</f>
        <v>-</v>
      </c>
      <c r="S34" s="15" t="str">
        <f>[1]РЕЕСТР!V34</f>
        <v>-</v>
      </c>
      <c r="T34" s="13" t="str">
        <f>[1]РЕЕСТР!W34</f>
        <v>-</v>
      </c>
      <c r="U34" s="17" t="str">
        <f>[1]РЕЕСТР!AA34</f>
        <v>-</v>
      </c>
      <c r="V34" s="18" t="str">
        <f>[1]РЕЕСТР!AB34</f>
        <v>-</v>
      </c>
      <c r="W34" s="15" t="str">
        <f>[1]РЕЕСТР!AC34</f>
        <v>-</v>
      </c>
      <c r="X34" s="13" t="str">
        <f>[1]РЕЕСТР!AD34</f>
        <v>-</v>
      </c>
      <c r="Y34" s="8" t="str">
        <f>[1]РЕЕСТР!AH34</f>
        <v>ИП - Тамарадзе Татьяна Александровна</v>
      </c>
      <c r="Z34" s="19" t="str">
        <f>[1]РЕЕСТР!AL34</f>
        <v>магазин "Магнит"</v>
      </c>
    </row>
    <row r="35" spans="2:26" ht="56.25" customHeight="1" x14ac:dyDescent="0.3">
      <c r="B35" s="43">
        <f>[1]РЕЕСТР!B35</f>
        <v>26</v>
      </c>
      <c r="C35" s="44" t="str">
        <f>[1]РЕЕСТР!C35</f>
        <v>ранее существовавшая до 01.01.2019</v>
      </c>
      <c r="D35" s="51">
        <f>[1]РЕЕСТР!D35</f>
        <v>44900</v>
      </c>
      <c r="E35" s="16" t="str">
        <f>[1]РЕЕСТР!E35</f>
        <v>Зеленодольская 1, Ямская, 1/1</v>
      </c>
      <c r="F35" s="52" t="str">
        <f>[1]РЕЕСТР!F35</f>
        <v>в рамках проведения инвентаризации 2022 года
не установлен</v>
      </c>
      <c r="G35" s="10" t="str">
        <f>[1]РЕЕСТР!G35</f>
        <v>60.971769</v>
      </c>
      <c r="H35" s="10" t="str">
        <f>[1]РЕЕСТР!H35</f>
        <v>69.025620</v>
      </c>
      <c r="I35" s="53" t="str">
        <f>[1]РЕЕСТР!I35</f>
        <v>в рамках инвентаризации 2022 года
не определена</v>
      </c>
      <c r="J35" s="9" t="str">
        <f>[1]РЕЕСТР!J35</f>
        <v>открытый</v>
      </c>
      <c r="K35" s="11" t="str">
        <f>[1]РЕЕСТР!K35</f>
        <v>бетонная плита</v>
      </c>
      <c r="L35" s="10">
        <f>[1]РЕЕСТР!L35</f>
        <v>12</v>
      </c>
      <c r="M35" s="10" t="str">
        <f>[1]РЕЕСТР!M35</f>
        <v>есть</v>
      </c>
      <c r="N35" s="12" t="str">
        <f>[1]РЕЕСТР!N35</f>
        <v>есть</v>
      </c>
      <c r="O35" s="14">
        <f>[1]РЕЕСТР!O35</f>
        <v>4</v>
      </c>
      <c r="P35" s="15">
        <f>[1]РЕЕСТР!P35</f>
        <v>1.1000000000000001</v>
      </c>
      <c r="Q35" s="13" t="str">
        <f>[1]РЕЕСТР!Q35</f>
        <v>пластик</v>
      </c>
      <c r="R35" s="14" t="str">
        <f>[1]РЕЕСТР!U35</f>
        <v>-</v>
      </c>
      <c r="S35" s="15" t="str">
        <f>[1]РЕЕСТР!V35</f>
        <v>-</v>
      </c>
      <c r="T35" s="13" t="str">
        <f>[1]РЕЕСТР!W35</f>
        <v>-</v>
      </c>
      <c r="U35" s="17" t="str">
        <f>[1]РЕЕСТР!AA35</f>
        <v>пластик</v>
      </c>
      <c r="V35" s="18">
        <f>[1]РЕЕСТР!AB35</f>
        <v>1</v>
      </c>
      <c r="W35" s="15">
        <f>[1]РЕЕСТР!AC35</f>
        <v>1</v>
      </c>
      <c r="X35" s="13" t="str">
        <f>[1]РЕЕСТР!AD35</f>
        <v>металлическая сетка АО "РЭС-Сервис"</v>
      </c>
      <c r="Y35" s="8" t="str">
        <f>[1]РЕЕСТР!AH35</f>
        <v>СП МКД</v>
      </c>
      <c r="Z35" s="19" t="str">
        <f>[1]РЕЕСТР!AL35</f>
        <v>МКД ул.Зеленодольская,1,3 и Ямская, 1/1</v>
      </c>
    </row>
    <row r="36" spans="2:26" ht="56.25" customHeight="1" x14ac:dyDescent="0.3">
      <c r="B36" s="43">
        <f>[1]РЕЕСТР!B36</f>
        <v>26</v>
      </c>
      <c r="C36" s="44">
        <f>[1]РЕЕСТР!C36</f>
        <v>0</v>
      </c>
      <c r="D36" s="51">
        <f>[1]РЕЕСТР!D36</f>
        <v>44900</v>
      </c>
      <c r="E36" s="16">
        <f>[1]РЕЕСТР!E36</f>
        <v>0</v>
      </c>
      <c r="F36" s="52" t="str">
        <f>[1]РЕЕСТР!F36</f>
        <v>в рамках проведения инвентаризации 2022 года
не установлен</v>
      </c>
      <c r="G36" s="10">
        <f>[1]РЕЕСТР!G36</f>
        <v>0</v>
      </c>
      <c r="H36" s="10">
        <f>[1]РЕЕСТР!H36</f>
        <v>0</v>
      </c>
      <c r="I36" s="53" t="str">
        <f>[1]РЕЕСТР!I36</f>
        <v>в рамках инвентаризации 2022 года
не определена</v>
      </c>
      <c r="J36" s="9">
        <f>[1]РЕЕСТР!J36</f>
        <v>0</v>
      </c>
      <c r="K36" s="11">
        <f>[1]РЕЕСТР!K36</f>
        <v>0</v>
      </c>
      <c r="L36" s="10">
        <f>[1]РЕЕСТР!L36</f>
        <v>0</v>
      </c>
      <c r="M36" s="10">
        <f>[1]РЕЕСТР!M36</f>
        <v>0</v>
      </c>
      <c r="N36" s="12">
        <f>[1]РЕЕСТР!N36</f>
        <v>0</v>
      </c>
      <c r="O36" s="14">
        <f>[1]РЕЕСТР!O36</f>
        <v>0</v>
      </c>
      <c r="P36" s="15">
        <f>[1]РЕЕСТР!P36</f>
        <v>0</v>
      </c>
      <c r="Q36" s="13">
        <f>[1]РЕЕСТР!Q36</f>
        <v>0</v>
      </c>
      <c r="R36" s="14">
        <f>[1]РЕЕСТР!U36</f>
        <v>0</v>
      </c>
      <c r="S36" s="15">
        <f>[1]РЕЕСТР!V36</f>
        <v>0</v>
      </c>
      <c r="T36" s="13">
        <f>[1]РЕЕСТР!W36</f>
        <v>0</v>
      </c>
      <c r="U36" s="17" t="str">
        <f>[1]РЕЕСТР!AA36</f>
        <v>бумажные отходы</v>
      </c>
      <c r="V36" s="18">
        <f>[1]РЕЕСТР!AB36</f>
        <v>1</v>
      </c>
      <c r="W36" s="15">
        <f>[1]РЕЕСТР!AC36</f>
        <v>0.75</v>
      </c>
      <c r="X36" s="13" t="str">
        <f>[1]РЕЕСТР!AD36</f>
        <v>контейнер ООО "Экобаланс"</v>
      </c>
      <c r="Y36" s="8">
        <f>[1]РЕЕСТР!AH36</f>
        <v>0</v>
      </c>
      <c r="Z36" s="19">
        <f>[1]РЕЕСТР!AL36</f>
        <v>0</v>
      </c>
    </row>
    <row r="37" spans="2:26" ht="45" customHeight="1" x14ac:dyDescent="0.3">
      <c r="B37" s="43">
        <f>[1]РЕЕСТР!B37</f>
        <v>27</v>
      </c>
      <c r="C37" s="44">
        <f>[1]РЕЕСТР!C37</f>
        <v>43556</v>
      </c>
      <c r="D37" s="51">
        <f>[1]РЕЕСТР!D37</f>
        <v>44900</v>
      </c>
      <c r="E37" s="16" t="str">
        <f>[1]РЕЕСТР!E37</f>
        <v>Ледовая 1</v>
      </c>
      <c r="F37" s="52" t="str">
        <f>[1]РЕЕСТР!F37</f>
        <v>в рамках проведения инвентаризации 2022 года
не установлен</v>
      </c>
      <c r="G37" s="10" t="str">
        <f>[1]РЕЕСТР!G37</f>
        <v xml:space="preserve">60.978158 </v>
      </c>
      <c r="H37" s="10" t="str">
        <f>[1]РЕЕСТР!H37</f>
        <v>69.014369</v>
      </c>
      <c r="I37" s="53" t="str">
        <f>[1]РЕЕСТР!I37</f>
        <v>в рамках инвентаризации 2022 года
не определена</v>
      </c>
      <c r="J37" s="9" t="str">
        <f>[1]РЕЕСТР!J37</f>
        <v>ограниченный</v>
      </c>
      <c r="K37" s="11" t="str">
        <f>[1]РЕЕСТР!K37</f>
        <v>бетонная плита</v>
      </c>
      <c r="L37" s="10">
        <f>[1]РЕЕСТР!L37</f>
        <v>30</v>
      </c>
      <c r="M37" s="10" t="str">
        <f>[1]РЕЕСТР!M37</f>
        <v>есть</v>
      </c>
      <c r="N37" s="12" t="str">
        <f>[1]РЕЕСТР!N37</f>
        <v>есть</v>
      </c>
      <c r="O37" s="14">
        <f>[1]РЕЕСТР!O37</f>
        <v>3</v>
      </c>
      <c r="P37" s="15">
        <f>[1]РЕЕСТР!P37</f>
        <v>1.1000000000000001</v>
      </c>
      <c r="Q37" s="13" t="str">
        <f>[1]РЕЕСТР!Q37</f>
        <v>пластик</v>
      </c>
      <c r="R37" s="14" t="str">
        <f>[1]РЕЕСТР!U37</f>
        <v>-</v>
      </c>
      <c r="S37" s="15" t="str">
        <f>[1]РЕЕСТР!V37</f>
        <v>-</v>
      </c>
      <c r="T37" s="13" t="str">
        <f>[1]РЕЕСТР!W37</f>
        <v>-</v>
      </c>
      <c r="U37" s="17" t="str">
        <f>[1]РЕЕСТР!AA37</f>
        <v>-</v>
      </c>
      <c r="V37" s="18" t="str">
        <f>[1]РЕЕСТР!AB37</f>
        <v>-</v>
      </c>
      <c r="W37" s="15" t="str">
        <f>[1]РЕЕСТР!AC37</f>
        <v>-</v>
      </c>
      <c r="X37" s="13" t="str">
        <f>[1]РЕЕСТР!AD37</f>
        <v>-</v>
      </c>
      <c r="Y37" s="8" t="str">
        <f>[1]РЕЕСТР!AH37</f>
        <v>ЮЛ - АУ ХМАО-Югры "ЮграМегаспорт"</v>
      </c>
      <c r="Z37" s="19" t="str">
        <f>[1]РЕЕСТР!AL37</f>
        <v>ледовый дворец спорта</v>
      </c>
    </row>
    <row r="38" spans="2:26" ht="47.25" customHeight="1" x14ac:dyDescent="0.3">
      <c r="B38" s="43">
        <f>[1]РЕЕСТР!B38</f>
        <v>28</v>
      </c>
      <c r="C38" s="44">
        <f>[1]РЕЕСТР!C38</f>
        <v>43556</v>
      </c>
      <c r="D38" s="51">
        <f>[1]РЕЕСТР!D38</f>
        <v>44900</v>
      </c>
      <c r="E38" s="16" t="str">
        <f>[1]РЕЕСТР!E38</f>
        <v>Ледовая 14 (район Гидронамыва)</v>
      </c>
      <c r="F38" s="52" t="str">
        <f>[1]РЕЕСТР!F38</f>
        <v>в рамках проведения инвентаризации 2022 года
не установлен</v>
      </c>
      <c r="G38" s="10" t="str">
        <f>[1]РЕЕСТР!G38</f>
        <v>60.974770</v>
      </c>
      <c r="H38" s="10" t="str">
        <f>[1]РЕЕСТР!H38</f>
        <v>69.027340</v>
      </c>
      <c r="I38" s="53" t="str">
        <f>[1]РЕЕСТР!I38</f>
        <v>в рамках инвентаризации 2022 года
не определена</v>
      </c>
      <c r="J38" s="9" t="str">
        <f>[1]РЕЕСТР!J38</f>
        <v>ограниченный</v>
      </c>
      <c r="K38" s="11" t="str">
        <f>[1]РЕЕСТР!K38</f>
        <v>бетонная плита</v>
      </c>
      <c r="L38" s="10">
        <f>[1]РЕЕСТР!L38</f>
        <v>4.2</v>
      </c>
      <c r="M38" s="10" t="str">
        <f>[1]РЕЕСТР!M38</f>
        <v>отсутсвует</v>
      </c>
      <c r="N38" s="12" t="str">
        <f>[1]РЕЕСТР!N38</f>
        <v>есть</v>
      </c>
      <c r="O38" s="14">
        <f>[1]РЕЕСТР!O38</f>
        <v>2</v>
      </c>
      <c r="P38" s="15">
        <f>[1]РЕЕСТР!P38</f>
        <v>1.1000000000000001</v>
      </c>
      <c r="Q38" s="13" t="str">
        <f>[1]РЕЕСТР!Q38</f>
        <v>пластик</v>
      </c>
      <c r="R38" s="14" t="str">
        <f>[1]РЕЕСТР!U38</f>
        <v>-</v>
      </c>
      <c r="S38" s="15" t="str">
        <f>[1]РЕЕСТР!V38</f>
        <v>-</v>
      </c>
      <c r="T38" s="13" t="str">
        <f>[1]РЕЕСТР!W38</f>
        <v>-</v>
      </c>
      <c r="U38" s="17" t="str">
        <f>[1]РЕЕСТР!AA38</f>
        <v>-</v>
      </c>
      <c r="V38" s="18" t="str">
        <f>[1]РЕЕСТР!AB38</f>
        <v>-</v>
      </c>
      <c r="W38" s="15" t="str">
        <f>[1]РЕЕСТР!AC38</f>
        <v>-</v>
      </c>
      <c r="X38" s="13" t="str">
        <f>[1]РЕЕСТР!AD38</f>
        <v>-</v>
      </c>
      <c r="Y38" s="8" t="str">
        <f>[1]РЕЕСТР!AH38</f>
        <v>ЮЛ - АУ ХМАО-Югры "ЮграМегаспорт"</v>
      </c>
      <c r="Z38" s="19" t="str">
        <f>[1]РЕЕСТР!AL38</f>
        <v>горнолыжный комплекс "Хвойный урман"</v>
      </c>
    </row>
    <row r="39" spans="2:26" ht="56.25" customHeight="1" x14ac:dyDescent="0.3">
      <c r="B39" s="43">
        <f>[1]РЕЕСТР!B39</f>
        <v>29</v>
      </c>
      <c r="C39" s="44" t="str">
        <f>[1]РЕЕСТР!C39</f>
        <v>ранее существовавшая до 01.01.2019</v>
      </c>
      <c r="D39" s="51">
        <f>[1]РЕЕСТР!D39</f>
        <v>44900</v>
      </c>
      <c r="E39" s="16" t="str">
        <f>[1]РЕЕСТР!E39</f>
        <v>Ледовая 19</v>
      </c>
      <c r="F39" s="52" t="str">
        <f>[1]РЕЕСТР!F39</f>
        <v>в рамках проведения инвентаризации 2022 года
не установлен</v>
      </c>
      <c r="G39" s="10" t="str">
        <f>[1]РЕЕСТР!G39</f>
        <v>60.973607</v>
      </c>
      <c r="H39" s="10" t="str">
        <f>[1]РЕЕСТР!H39</f>
        <v>69.025995</v>
      </c>
      <c r="I39" s="53" t="str">
        <f>[1]РЕЕСТР!I39</f>
        <v>в рамках инвентаризации 2022 года
не определена</v>
      </c>
      <c r="J39" s="9" t="str">
        <f>[1]РЕЕСТР!J39</f>
        <v>открытый</v>
      </c>
      <c r="K39" s="11" t="str">
        <f>[1]РЕЕСТР!K39</f>
        <v>бетонная плита</v>
      </c>
      <c r="L39" s="10">
        <f>[1]РЕЕСТР!L39</f>
        <v>12</v>
      </c>
      <c r="M39" s="10" t="str">
        <f>[1]РЕЕСТР!M39</f>
        <v>есть</v>
      </c>
      <c r="N39" s="12" t="str">
        <f>[1]РЕЕСТР!N39</f>
        <v>есть</v>
      </c>
      <c r="O39" s="14">
        <f>[1]РЕЕСТР!O39</f>
        <v>4</v>
      </c>
      <c r="P39" s="15">
        <f>[1]РЕЕСТР!P39</f>
        <v>1.1000000000000001</v>
      </c>
      <c r="Q39" s="13" t="str">
        <f>[1]РЕЕСТР!Q39</f>
        <v>пластик</v>
      </c>
      <c r="R39" s="14" t="str">
        <f>[1]РЕЕСТР!U39</f>
        <v>-</v>
      </c>
      <c r="S39" s="15" t="str">
        <f>[1]РЕЕСТР!V39</f>
        <v>-</v>
      </c>
      <c r="T39" s="13" t="str">
        <f>[1]РЕЕСТР!W39</f>
        <v>-</v>
      </c>
      <c r="U39" s="17" t="str">
        <f>[1]РЕЕСТР!AA39</f>
        <v>бумажные отходы</v>
      </c>
      <c r="V39" s="18">
        <f>[1]РЕЕСТР!AB39</f>
        <v>1</v>
      </c>
      <c r="W39" s="15">
        <f>[1]РЕЕСТР!AC39</f>
        <v>0.75</v>
      </c>
      <c r="X39" s="13" t="str">
        <f>[1]РЕЕСТР!AD39</f>
        <v>контейнер ООО "Экобаланс"</v>
      </c>
      <c r="Y39" s="8" t="str">
        <f>[1]РЕЕСТР!AH39</f>
        <v>СП МКД</v>
      </c>
      <c r="Z39" s="19" t="str">
        <f>[1]РЕЕСТР!AL39</f>
        <v>МКД ул.Ледовая 19, ул. Барабинская,3,2,7</v>
      </c>
    </row>
    <row r="40" spans="2:26" ht="56.25" customHeight="1" x14ac:dyDescent="0.3">
      <c r="B40" s="43">
        <f>[1]РЕЕСТР!B40</f>
        <v>30</v>
      </c>
      <c r="C40" s="44" t="str">
        <f>[1]РЕЕСТР!C40</f>
        <v>ранее существовавшая до 01.01.2019</v>
      </c>
      <c r="D40" s="51">
        <f>[1]РЕЕСТР!D40</f>
        <v>44900</v>
      </c>
      <c r="E40" s="16" t="str">
        <f>[1]РЕЕСТР!E40</f>
        <v>Ямская 4</v>
      </c>
      <c r="F40" s="52" t="str">
        <f>[1]РЕЕСТР!F40</f>
        <v>в рамках проведения инвентаризации 2022 года
не установлен</v>
      </c>
      <c r="G40" s="10" t="str">
        <f>[1]РЕЕСТР!G40</f>
        <v>60.972774</v>
      </c>
      <c r="H40" s="10" t="str">
        <f>[1]РЕЕСТР!H40</f>
        <v>69.025647</v>
      </c>
      <c r="I40" s="53" t="str">
        <f>[1]РЕЕСТР!I40</f>
        <v>в рамках инвентаризации 2022 года
не определена</v>
      </c>
      <c r="J40" s="9" t="str">
        <f>[1]РЕЕСТР!J40</f>
        <v>открытый</v>
      </c>
      <c r="K40" s="11" t="str">
        <f>[1]РЕЕСТР!K40</f>
        <v>бетонная плита</v>
      </c>
      <c r="L40" s="10">
        <f>[1]РЕЕСТР!L40</f>
        <v>12</v>
      </c>
      <c r="M40" s="10" t="str">
        <f>[1]РЕЕСТР!M40</f>
        <v>отсутсвует</v>
      </c>
      <c r="N40" s="12" t="str">
        <f>[1]РЕЕСТР!N40</f>
        <v>есть</v>
      </c>
      <c r="O40" s="14">
        <f>[1]РЕЕСТР!O40</f>
        <v>3</v>
      </c>
      <c r="P40" s="15">
        <f>[1]РЕЕСТР!P40</f>
        <v>1.1000000000000001</v>
      </c>
      <c r="Q40" s="13" t="str">
        <f>[1]РЕЕСТР!Q40</f>
        <v>пластик</v>
      </c>
      <c r="R40" s="14" t="str">
        <f>[1]РЕЕСТР!U40</f>
        <v>-</v>
      </c>
      <c r="S40" s="15" t="str">
        <f>[1]РЕЕСТР!V40</f>
        <v>-</v>
      </c>
      <c r="T40" s="13" t="str">
        <f>[1]РЕЕСТР!W40</f>
        <v>-</v>
      </c>
      <c r="U40" s="17" t="str">
        <f>[1]РЕЕСТР!AA40</f>
        <v>пластик</v>
      </c>
      <c r="V40" s="18">
        <f>[1]РЕЕСТР!AB40</f>
        <v>1</v>
      </c>
      <c r="W40" s="15">
        <f>[1]РЕЕСТР!AC40</f>
        <v>1</v>
      </c>
      <c r="X40" s="13" t="str">
        <f>[1]РЕЕСТР!AD40</f>
        <v>металлическая сетка АО "РЭС-Сервис"</v>
      </c>
      <c r="Y40" s="8" t="str">
        <f>[1]РЕЕСТР!AH40</f>
        <v>СП МКД</v>
      </c>
      <c r="Z40" s="19" t="str">
        <f>[1]РЕЕСТР!AL40</f>
        <v>МКД ул.Ямская, 4, ул. Зеленодольская, 5</v>
      </c>
    </row>
    <row r="41" spans="2:26" ht="56.25" customHeight="1" x14ac:dyDescent="0.3">
      <c r="B41" s="43">
        <f>[1]РЕЕСТР!B41</f>
        <v>30</v>
      </c>
      <c r="C41" s="44">
        <f>[1]РЕЕСТР!C41</f>
        <v>0</v>
      </c>
      <c r="D41" s="51">
        <f>[1]РЕЕСТР!D41</f>
        <v>44900</v>
      </c>
      <c r="E41" s="16">
        <f>[1]РЕЕСТР!E41</f>
        <v>0</v>
      </c>
      <c r="F41" s="52" t="str">
        <f>[1]РЕЕСТР!F41</f>
        <v>в рамках проведения инвентаризации 2022 года
не установлен</v>
      </c>
      <c r="G41" s="10">
        <f>[1]РЕЕСТР!G41</f>
        <v>0</v>
      </c>
      <c r="H41" s="10">
        <f>[1]РЕЕСТР!H41</f>
        <v>0</v>
      </c>
      <c r="I41" s="53" t="str">
        <f>[1]РЕЕСТР!I41</f>
        <v>в рамках инвентаризации 2022 года
не определена</v>
      </c>
      <c r="J41" s="9">
        <f>[1]РЕЕСТР!J41</f>
        <v>0</v>
      </c>
      <c r="K41" s="11">
        <f>[1]РЕЕСТР!K41</f>
        <v>0</v>
      </c>
      <c r="L41" s="10">
        <f>[1]РЕЕСТР!L41</f>
        <v>0</v>
      </c>
      <c r="M41" s="10">
        <f>[1]РЕЕСТР!M41</f>
        <v>0</v>
      </c>
      <c r="N41" s="12">
        <f>[1]РЕЕСТР!N41</f>
        <v>0</v>
      </c>
      <c r="O41" s="14">
        <f>[1]РЕЕСТР!O41</f>
        <v>0</v>
      </c>
      <c r="P41" s="15">
        <f>[1]РЕЕСТР!P41</f>
        <v>0</v>
      </c>
      <c r="Q41" s="13">
        <f>[1]РЕЕСТР!Q41</f>
        <v>0</v>
      </c>
      <c r="R41" s="14">
        <f>[1]РЕЕСТР!U41</f>
        <v>0</v>
      </c>
      <c r="S41" s="15">
        <f>[1]РЕЕСТР!V41</f>
        <v>0</v>
      </c>
      <c r="T41" s="13">
        <f>[1]РЕЕСТР!W41</f>
        <v>0</v>
      </c>
      <c r="U41" s="17" t="str">
        <f>[1]РЕЕСТР!AA41</f>
        <v>бумажные отходы</v>
      </c>
      <c r="V41" s="18">
        <f>[1]РЕЕСТР!AB41</f>
        <v>1</v>
      </c>
      <c r="W41" s="15">
        <f>[1]РЕЕСТР!AC41</f>
        <v>0.75</v>
      </c>
      <c r="X41" s="13" t="str">
        <f>[1]РЕЕСТР!AD41</f>
        <v>контейнер ООО "Экобаланс"</v>
      </c>
      <c r="Y41" s="8">
        <f>[1]РЕЕСТР!AH41</f>
        <v>0</v>
      </c>
      <c r="Z41" s="19">
        <f>[1]РЕЕСТР!AL41</f>
        <v>0</v>
      </c>
    </row>
    <row r="42" spans="2:26" ht="56.25" customHeight="1" x14ac:dyDescent="0.3">
      <c r="B42" s="43">
        <f>[1]РЕЕСТР!B42</f>
        <v>31</v>
      </c>
      <c r="C42" s="44" t="str">
        <f>[1]РЕЕСТР!C42</f>
        <v>ранее существовавшая до 01.01.2019</v>
      </c>
      <c r="D42" s="51">
        <f>[1]РЕЕСТР!D42</f>
        <v>44900</v>
      </c>
      <c r="E42" s="16" t="str">
        <f>[1]РЕЕСТР!E42</f>
        <v>Объездная 6</v>
      </c>
      <c r="F42" s="52" t="str">
        <f>[1]РЕЕСТР!F42</f>
        <v>в рамках проведения инвентаризации 2022 года
не установлен</v>
      </c>
      <c r="G42" s="10" t="str">
        <f>[1]РЕЕСТР!G42</f>
        <v>60.975217</v>
      </c>
      <c r="H42" s="10" t="str">
        <f>[1]РЕЕСТР!H42</f>
        <v>69.014541</v>
      </c>
      <c r="I42" s="53" t="str">
        <f>[1]РЕЕСТР!I42</f>
        <v>в рамках инвентаризации 2022 года
не определена</v>
      </c>
      <c r="J42" s="9" t="str">
        <f>[1]РЕЕСТР!J42</f>
        <v>открытый</v>
      </c>
      <c r="K42" s="11" t="str">
        <f>[1]РЕЕСТР!K42</f>
        <v>бетонная плита</v>
      </c>
      <c r="L42" s="10">
        <f>[1]РЕЕСТР!L42</f>
        <v>11</v>
      </c>
      <c r="M42" s="10" t="str">
        <f>[1]РЕЕСТР!M42</f>
        <v>отсутсвует</v>
      </c>
      <c r="N42" s="12" t="str">
        <f>[1]РЕЕСТР!N42</f>
        <v>есть</v>
      </c>
      <c r="O42" s="14">
        <f>[1]РЕЕСТР!O42</f>
        <v>3</v>
      </c>
      <c r="P42" s="15">
        <f>[1]РЕЕСТР!P42</f>
        <v>1.1000000000000001</v>
      </c>
      <c r="Q42" s="13" t="str">
        <f>[1]РЕЕСТР!Q42</f>
        <v>пластик</v>
      </c>
      <c r="R42" s="14" t="str">
        <f>[1]РЕЕСТР!U42</f>
        <v>-</v>
      </c>
      <c r="S42" s="15" t="str">
        <f>[1]РЕЕСТР!V42</f>
        <v>-</v>
      </c>
      <c r="T42" s="13" t="str">
        <f>[1]РЕЕСТР!W42</f>
        <v>-</v>
      </c>
      <c r="U42" s="17" t="str">
        <f>[1]РЕЕСТР!AA42</f>
        <v>пластик</v>
      </c>
      <c r="V42" s="18">
        <f>[1]РЕЕСТР!AB42</f>
        <v>1</v>
      </c>
      <c r="W42" s="15">
        <f>[1]РЕЕСТР!AC42</f>
        <v>1.5</v>
      </c>
      <c r="X42" s="38" t="str">
        <f>[1]РЕЕСТР!AD42</f>
        <v>металлическая сетка ООО "Экобаланс"</v>
      </c>
      <c r="Y42" s="8" t="str">
        <f>[1]РЕЕСТР!AH42</f>
        <v>СП МКД</v>
      </c>
      <c r="Z42" s="19" t="str">
        <f>[1]РЕЕСТР!AL42</f>
        <v>МКД ул.Объездная,6</v>
      </c>
    </row>
    <row r="43" spans="2:26" ht="56.25" customHeight="1" x14ac:dyDescent="0.3">
      <c r="B43" s="43">
        <f>[1]РЕЕСТР!B43</f>
        <v>31</v>
      </c>
      <c r="C43" s="44">
        <f>[1]РЕЕСТР!C43</f>
        <v>0</v>
      </c>
      <c r="D43" s="51">
        <f>[1]РЕЕСТР!D43</f>
        <v>44900</v>
      </c>
      <c r="E43" s="16">
        <f>[1]РЕЕСТР!E43</f>
        <v>0</v>
      </c>
      <c r="F43" s="52" t="str">
        <f>[1]РЕЕСТР!F43</f>
        <v>в рамках проведения инвентаризации 2022 года
не установлен</v>
      </c>
      <c r="G43" s="10">
        <f>[1]РЕЕСТР!G43</f>
        <v>0</v>
      </c>
      <c r="H43" s="10">
        <f>[1]РЕЕСТР!H43</f>
        <v>0</v>
      </c>
      <c r="I43" s="53" t="str">
        <f>[1]РЕЕСТР!I43</f>
        <v>в рамках инвентаризации 2022 года
не определена</v>
      </c>
      <c r="J43" s="9">
        <f>[1]РЕЕСТР!J43</f>
        <v>0</v>
      </c>
      <c r="K43" s="11">
        <f>[1]РЕЕСТР!K43</f>
        <v>0</v>
      </c>
      <c r="L43" s="10">
        <f>[1]РЕЕСТР!L43</f>
        <v>0</v>
      </c>
      <c r="M43" s="10">
        <f>[1]РЕЕСТР!M43</f>
        <v>0</v>
      </c>
      <c r="N43" s="12">
        <f>[1]РЕЕСТР!N43</f>
        <v>0</v>
      </c>
      <c r="O43" s="14">
        <f>[1]РЕЕСТР!O43</f>
        <v>0</v>
      </c>
      <c r="P43" s="15">
        <f>[1]РЕЕСТР!P43</f>
        <v>0</v>
      </c>
      <c r="Q43" s="13">
        <f>[1]РЕЕСТР!Q43</f>
        <v>0</v>
      </c>
      <c r="R43" s="14">
        <f>[1]РЕЕСТР!U43</f>
        <v>0</v>
      </c>
      <c r="S43" s="15">
        <f>[1]РЕЕСТР!V43</f>
        <v>0</v>
      </c>
      <c r="T43" s="13">
        <f>[1]РЕЕСТР!W43</f>
        <v>0</v>
      </c>
      <c r="U43" s="17" t="str">
        <f>[1]РЕЕСТР!AA43</f>
        <v>бумажные отходы</v>
      </c>
      <c r="V43" s="18">
        <f>[1]РЕЕСТР!AB43</f>
        <v>1</v>
      </c>
      <c r="W43" s="15">
        <f>[1]РЕЕСТР!AC43</f>
        <v>0.75</v>
      </c>
      <c r="X43" s="13" t="str">
        <f>[1]РЕЕСТР!AD43</f>
        <v>контейнер ООО "Экобаланс"</v>
      </c>
      <c r="Y43" s="8">
        <f>[1]РЕЕСТР!AH43</f>
        <v>0</v>
      </c>
      <c r="Z43" s="19">
        <f>[1]РЕЕСТР!AL43</f>
        <v>0</v>
      </c>
    </row>
    <row r="44" spans="2:26" ht="45" customHeight="1" x14ac:dyDescent="0.3">
      <c r="B44" s="43">
        <f>[1]РЕЕСТР!B44</f>
        <v>32</v>
      </c>
      <c r="C44" s="44" t="str">
        <f>[1]РЕЕСТР!C44</f>
        <v>ранее существовавшая до 01.01.2019</v>
      </c>
      <c r="D44" s="51">
        <f>[1]РЕЕСТР!D44</f>
        <v>44900</v>
      </c>
      <c r="E44" s="16" t="str">
        <f>[1]РЕЕСТР!E44</f>
        <v>Пионерская 25</v>
      </c>
      <c r="F44" s="52" t="str">
        <f>[1]РЕЕСТР!F44</f>
        <v>в рамках проведения инвентаризации 2022 года
не установлен</v>
      </c>
      <c r="G44" s="10" t="str">
        <f>[1]РЕЕСТР!G44</f>
        <v>61.005056</v>
      </c>
      <c r="H44" s="10" t="str">
        <f>[1]РЕЕСТР!H44</f>
        <v>69.011126</v>
      </c>
      <c r="I44" s="53" t="str">
        <f>[1]РЕЕСТР!I44</f>
        <v>в рамках инвентаризации 2022 года
не определена</v>
      </c>
      <c r="J44" s="9" t="str">
        <f>[1]РЕЕСТР!J44</f>
        <v>открытый</v>
      </c>
      <c r="K44" s="11" t="str">
        <f>[1]РЕЕСТР!K44</f>
        <v>бетонная плита</v>
      </c>
      <c r="L44" s="10">
        <f>[1]РЕЕСТР!L44</f>
        <v>12</v>
      </c>
      <c r="M44" s="10" t="str">
        <f>[1]РЕЕСТР!M44</f>
        <v>отсутсвует</v>
      </c>
      <c r="N44" s="12" t="str">
        <f>[1]РЕЕСТР!N44</f>
        <v>есть</v>
      </c>
      <c r="O44" s="14">
        <f>[1]РЕЕСТР!O44</f>
        <v>5</v>
      </c>
      <c r="P44" s="15">
        <f>[1]РЕЕСТР!P44</f>
        <v>0.75</v>
      </c>
      <c r="Q44" s="13" t="str">
        <f>[1]РЕЕСТР!Q44</f>
        <v>металл</v>
      </c>
      <c r="R44" s="14" t="str">
        <f>[1]РЕЕСТР!U44</f>
        <v>-</v>
      </c>
      <c r="S44" s="15" t="str">
        <f>[1]РЕЕСТР!V44</f>
        <v>-</v>
      </c>
      <c r="T44" s="13" t="str">
        <f>[1]РЕЕСТР!W44</f>
        <v>-</v>
      </c>
      <c r="U44" s="17" t="str">
        <f>[1]РЕЕСТР!AA44</f>
        <v>-</v>
      </c>
      <c r="V44" s="18" t="str">
        <f>[1]РЕЕСТР!AB44</f>
        <v>-</v>
      </c>
      <c r="W44" s="15" t="str">
        <f>[1]РЕЕСТР!AC44</f>
        <v>-</v>
      </c>
      <c r="X44" s="13" t="str">
        <f>[1]РЕЕСТР!AD44</f>
        <v>-</v>
      </c>
      <c r="Y44" s="8" t="str">
        <f>[1]РЕЕСТР!AH44</f>
        <v>СП МКД</v>
      </c>
      <c r="Z44" s="19" t="str">
        <f>[1]РЕЕСТР!AL44</f>
        <v>МКД ул.Пионерская,25,27</v>
      </c>
    </row>
    <row r="45" spans="2:26" ht="45" customHeight="1" x14ac:dyDescent="0.3">
      <c r="B45" s="43">
        <f>[1]РЕЕСТР!B45</f>
        <v>33</v>
      </c>
      <c r="C45" s="44" t="str">
        <f>[1]РЕЕСТР!C45</f>
        <v>ранее существовавшая до 01.01.2019</v>
      </c>
      <c r="D45" s="51">
        <f>[1]РЕЕСТР!D45</f>
        <v>44900</v>
      </c>
      <c r="E45" s="16" t="str">
        <f>[1]РЕЕСТР!E45</f>
        <v>Пионерская 114</v>
      </c>
      <c r="F45" s="52" t="str">
        <f>[1]РЕЕСТР!F45</f>
        <v>в рамках проведения инвентаризации 2022 года
не установлен</v>
      </c>
      <c r="G45" s="10" t="str">
        <f>[1]РЕЕСТР!G45</f>
        <v>61.011138</v>
      </c>
      <c r="H45" s="10" t="str">
        <f>[1]РЕЕСТР!H45</f>
        <v>69.033176</v>
      </c>
      <c r="I45" s="53" t="str">
        <f>[1]РЕЕСТР!I45</f>
        <v>в рамках инвентаризации 2022 года
не определена</v>
      </c>
      <c r="J45" s="9" t="str">
        <f>[1]РЕЕСТР!J45</f>
        <v>ограниченный</v>
      </c>
      <c r="K45" s="11" t="str">
        <f>[1]РЕЕСТР!K45</f>
        <v>бетонная плита</v>
      </c>
      <c r="L45" s="10">
        <f>[1]РЕЕСТР!L45</f>
        <v>8</v>
      </c>
      <c r="M45" s="10" t="str">
        <f>[1]РЕЕСТР!M45</f>
        <v>есть</v>
      </c>
      <c r="N45" s="12" t="str">
        <f>[1]РЕЕСТР!N45</f>
        <v>есть</v>
      </c>
      <c r="O45" s="14">
        <f>[1]РЕЕСТР!O45</f>
        <v>1</v>
      </c>
      <c r="P45" s="15">
        <f>[1]РЕЕСТР!P45</f>
        <v>0.75</v>
      </c>
      <c r="Q45" s="13" t="str">
        <f>[1]РЕЕСТР!Q45</f>
        <v>металл</v>
      </c>
      <c r="R45" s="14" t="str">
        <f>[1]РЕЕСТР!U45</f>
        <v>-</v>
      </c>
      <c r="S45" s="15" t="str">
        <f>[1]РЕЕСТР!V45</f>
        <v>-</v>
      </c>
      <c r="T45" s="13" t="str">
        <f>[1]РЕЕСТР!W45</f>
        <v>-</v>
      </c>
      <c r="U45" s="17" t="str">
        <f>[1]РЕЕСТР!AA45</f>
        <v>-</v>
      </c>
      <c r="V45" s="18" t="str">
        <f>[1]РЕЕСТР!AB45</f>
        <v>-</v>
      </c>
      <c r="W45" s="15" t="str">
        <f>[1]РЕЕСТР!AC45</f>
        <v>-</v>
      </c>
      <c r="X45" s="13" t="str">
        <f>[1]РЕЕСТР!AD45</f>
        <v>-</v>
      </c>
      <c r="Y45" s="8" t="str">
        <f>[1]РЕЕСТР!AH45</f>
        <v>ИП - Шмарук Богдан Алексеевич</v>
      </c>
      <c r="Z45" s="19" t="str">
        <f>[1]РЕЕСТР!AL45</f>
        <v>торговый дом "Виктормаркет"</v>
      </c>
    </row>
    <row r="46" spans="2:26" ht="45" customHeight="1" x14ac:dyDescent="0.3">
      <c r="B46" s="43">
        <f>[1]РЕЕСТР!B46</f>
        <v>34</v>
      </c>
      <c r="C46" s="44">
        <f>[1]РЕЕСТР!C46</f>
        <v>44916</v>
      </c>
      <c r="D46" s="51">
        <f>[1]РЕЕСТР!D46</f>
        <v>44900</v>
      </c>
      <c r="E46" s="16" t="str">
        <f>[1]РЕЕСТР!E46</f>
        <v>Георгия Величко 13</v>
      </c>
      <c r="F46" s="52" t="str">
        <f>[1]РЕЕСТР!F46</f>
        <v>в рамках проведения инвентаризации 2022 года
не установлен</v>
      </c>
      <c r="G46" s="10" t="str">
        <f>[1]РЕЕСТР!G46</f>
        <v>60.970161</v>
      </c>
      <c r="H46" s="10" t="str">
        <f>[1]РЕЕСТР!H46</f>
        <v>69.009540</v>
      </c>
      <c r="I46" s="53" t="str">
        <f>[1]РЕЕСТР!I46</f>
        <v>в рамках инвентаризации 2022 года
не определена</v>
      </c>
      <c r="J46" s="9" t="str">
        <f>[1]РЕЕСТР!J46</f>
        <v>открытый</v>
      </c>
      <c r="K46" s="11" t="str">
        <f>[1]РЕЕСТР!K46</f>
        <v>плитка</v>
      </c>
      <c r="L46" s="10">
        <f>[1]РЕЕСТР!L46</f>
        <v>12</v>
      </c>
      <c r="M46" s="10" t="str">
        <f>[1]РЕЕСТР!M46</f>
        <v>отсутствует</v>
      </c>
      <c r="N46" s="12" t="str">
        <f>[1]РЕЕСТР!N46</f>
        <v>есть</v>
      </c>
      <c r="O46" s="14">
        <f>[1]РЕЕСТР!O46</f>
        <v>3</v>
      </c>
      <c r="P46" s="15">
        <f>[1]РЕЕСТР!P46</f>
        <v>1.1000000000000001</v>
      </c>
      <c r="Q46" s="13" t="str">
        <f>[1]РЕЕСТР!Q46</f>
        <v>пластик</v>
      </c>
      <c r="R46" s="14">
        <f>[1]РЕЕСТР!U46</f>
        <v>1</v>
      </c>
      <c r="S46" s="15">
        <f>[1]РЕЕСТР!V46</f>
        <v>8</v>
      </c>
      <c r="T46" s="13" t="str">
        <f>[1]РЕЕСТР!W46</f>
        <v>бункер-накопитель</v>
      </c>
      <c r="U46" s="17" t="str">
        <f>[1]РЕЕСТР!AA46</f>
        <v>-</v>
      </c>
      <c r="V46" s="18" t="str">
        <f>[1]РЕЕСТР!AB46</f>
        <v>-</v>
      </c>
      <c r="W46" s="15" t="str">
        <f>[1]РЕЕСТР!AC46</f>
        <v>-</v>
      </c>
      <c r="X46" s="13" t="str">
        <f>[1]РЕЕСТР!AD46</f>
        <v>-</v>
      </c>
      <c r="Y46" s="8" t="str">
        <f>[1]РЕЕСТР!AH46</f>
        <v>СП МКД</v>
      </c>
      <c r="Z46" s="19" t="str">
        <f>[1]РЕЕСТР!AL46</f>
        <v>МКД Георгия Величко, дом 13</v>
      </c>
    </row>
    <row r="47" spans="2:26" ht="45" customHeight="1" x14ac:dyDescent="0.3">
      <c r="B47" s="43">
        <f>[1]РЕЕСТР!B47</f>
        <v>35</v>
      </c>
      <c r="C47" s="44" t="str">
        <f>[1]РЕЕСТР!C47</f>
        <v>ранее существовавшая до 01.01.2019</v>
      </c>
      <c r="D47" s="51">
        <f>[1]РЕЕСТР!D47</f>
        <v>44900</v>
      </c>
      <c r="E47" s="16" t="str">
        <f>[1]РЕЕСТР!E47</f>
        <v>ул. Геологов 91</v>
      </c>
      <c r="F47" s="52" t="str">
        <f>[1]РЕЕСТР!F47</f>
        <v>в рамках проведения инвентаризации 2022 года
не установлен</v>
      </c>
      <c r="G47" s="10" t="str">
        <f>[1]РЕЕСТР!G47</f>
        <v>60.995875</v>
      </c>
      <c r="H47" s="10" t="str">
        <f>[1]РЕЕСТР!H47</f>
        <v>69.059966</v>
      </c>
      <c r="I47" s="53" t="str">
        <f>[1]РЕЕСТР!I47</f>
        <v>в рамках инвентаризации 2022 года
не определена</v>
      </c>
      <c r="J47" s="9" t="str">
        <f>[1]РЕЕСТР!J47</f>
        <v>открытый</v>
      </c>
      <c r="K47" s="11" t="str">
        <f>[1]РЕЕСТР!K47</f>
        <v>бетонная плита</v>
      </c>
      <c r="L47" s="10">
        <f>[1]РЕЕСТР!L47</f>
        <v>12</v>
      </c>
      <c r="M47" s="10" t="str">
        <f>[1]РЕЕСТР!M47</f>
        <v>есть</v>
      </c>
      <c r="N47" s="12" t="str">
        <f>[1]РЕЕСТР!N47</f>
        <v>есть</v>
      </c>
      <c r="O47" s="14">
        <f>[1]РЕЕСТР!O47</f>
        <v>2</v>
      </c>
      <c r="P47" s="15">
        <f>[1]РЕЕСТР!P47</f>
        <v>1.1000000000000001</v>
      </c>
      <c r="Q47" s="13" t="str">
        <f>[1]РЕЕСТР!Q47</f>
        <v>пластик</v>
      </c>
      <c r="R47" s="14">
        <f>[1]РЕЕСТР!U47</f>
        <v>1</v>
      </c>
      <c r="S47" s="15">
        <f>[1]РЕЕСТР!V47</f>
        <v>4</v>
      </c>
      <c r="T47" s="13" t="str">
        <f>[1]РЕЕСТР!W47</f>
        <v>отсек</v>
      </c>
      <c r="U47" s="17" t="str">
        <f>[1]РЕЕСТР!AA47</f>
        <v>-</v>
      </c>
      <c r="V47" s="18" t="str">
        <f>[1]РЕЕСТР!AB47</f>
        <v>-</v>
      </c>
      <c r="W47" s="15" t="str">
        <f>[1]РЕЕСТР!AC47</f>
        <v>-</v>
      </c>
      <c r="X47" s="13" t="str">
        <f>[1]РЕЕСТР!AD47</f>
        <v>-</v>
      </c>
      <c r="Y47" s="8" t="str">
        <f>[1]РЕЕСТР!AH47</f>
        <v>МО - Администрация города Ханты-Мансийска</v>
      </c>
      <c r="Z47" s="19" t="str">
        <f>[1]РЕЕСТР!AL47</f>
        <v>ИЖС ул. Геологов, ул. Восточная</v>
      </c>
    </row>
    <row r="48" spans="2:26" ht="45" customHeight="1" x14ac:dyDescent="0.3">
      <c r="B48" s="43">
        <f>[1]РЕЕСТР!B48</f>
        <v>36</v>
      </c>
      <c r="C48" s="44" t="str">
        <f>[1]РЕЕСТР!C48</f>
        <v>ранее существовавшая до 01.01.2019</v>
      </c>
      <c r="D48" s="51">
        <f>[1]РЕЕСТР!D48</f>
        <v>44900</v>
      </c>
      <c r="E48" s="16" t="str">
        <f>[1]РЕЕСТР!E48</f>
        <v xml:space="preserve">Строителей 12А </v>
      </c>
      <c r="F48" s="52" t="str">
        <f>[1]РЕЕСТР!F48</f>
        <v>в рамках проведения инвентаризации 2022 года
не установлен</v>
      </c>
      <c r="G48" s="10" t="str">
        <f>[1]РЕЕСТР!G48</f>
        <v>60.995405</v>
      </c>
      <c r="H48" s="10" t="str">
        <f>[1]РЕЕСТР!H48</f>
        <v>69.062387</v>
      </c>
      <c r="I48" s="53" t="str">
        <f>[1]РЕЕСТР!I48</f>
        <v>в рамках инвентаризации 2022 года
не определена</v>
      </c>
      <c r="J48" s="9" t="str">
        <f>[1]РЕЕСТР!J48</f>
        <v>открытый</v>
      </c>
      <c r="K48" s="11" t="str">
        <f>[1]РЕЕСТР!K48</f>
        <v>бетонная плита</v>
      </c>
      <c r="L48" s="10">
        <f>[1]РЕЕСТР!L48</f>
        <v>12</v>
      </c>
      <c r="M48" s="10" t="str">
        <f>[1]РЕЕСТР!M48</f>
        <v>есть</v>
      </c>
      <c r="N48" s="12" t="str">
        <f>[1]РЕЕСТР!N48</f>
        <v>есть</v>
      </c>
      <c r="O48" s="14">
        <f>[1]РЕЕСТР!O48</f>
        <v>3</v>
      </c>
      <c r="P48" s="15">
        <f>[1]РЕЕСТР!P48</f>
        <v>0.75</v>
      </c>
      <c r="Q48" s="13" t="str">
        <f>[1]РЕЕСТР!Q48</f>
        <v>металл</v>
      </c>
      <c r="R48" s="14" t="str">
        <f>[1]РЕЕСТР!U48</f>
        <v>-</v>
      </c>
      <c r="S48" s="15" t="str">
        <f>[1]РЕЕСТР!V48</f>
        <v>-</v>
      </c>
      <c r="T48" s="13" t="str">
        <f>[1]РЕЕСТР!W48</f>
        <v>-</v>
      </c>
      <c r="U48" s="17" t="str">
        <f>[1]РЕЕСТР!AA48</f>
        <v>-</v>
      </c>
      <c r="V48" s="18" t="str">
        <f>[1]РЕЕСТР!AB48</f>
        <v>-</v>
      </c>
      <c r="W48" s="15" t="str">
        <f>[1]РЕЕСТР!AC48</f>
        <v>-</v>
      </c>
      <c r="X48" s="13" t="str">
        <f>[1]РЕЕСТР!AD48</f>
        <v>-</v>
      </c>
      <c r="Y48" s="8" t="str">
        <f>[1]РЕЕСТР!AH48</f>
        <v>СП МКД</v>
      </c>
      <c r="Z48" s="19" t="str">
        <f>[1]РЕЕСТР!AL48</f>
        <v>МКД ул.Строителей, 12 А</v>
      </c>
    </row>
    <row r="49" spans="2:26" ht="56.25" customHeight="1" x14ac:dyDescent="0.3">
      <c r="B49" s="43">
        <f>[1]РЕЕСТР!B49</f>
        <v>37</v>
      </c>
      <c r="C49" s="44" t="str">
        <f>[1]РЕЕСТР!C49</f>
        <v>ранее существовавшая до 01.01.2019</v>
      </c>
      <c r="D49" s="51">
        <f>[1]РЕЕСТР!D49</f>
        <v>44900</v>
      </c>
      <c r="E49" s="16" t="str">
        <f>[1]РЕЕСТР!E49</f>
        <v>Мира 39а</v>
      </c>
      <c r="F49" s="52" t="str">
        <f>[1]РЕЕСТР!F49</f>
        <v>в рамках проведения инвентаризации 2022 года
не установлен</v>
      </c>
      <c r="G49" s="10" t="str">
        <f>[1]РЕЕСТР!G49</f>
        <v>61.005945</v>
      </c>
      <c r="H49" s="10" t="str">
        <f>[1]РЕЕСТР!H49</f>
        <v>69.038901</v>
      </c>
      <c r="I49" s="53" t="str">
        <f>[1]РЕЕСТР!I49</f>
        <v>в рамках инвентаризации 2022 года
не определена</v>
      </c>
      <c r="J49" s="9" t="str">
        <f>[1]РЕЕСТР!J49</f>
        <v>открытый</v>
      </c>
      <c r="K49" s="11" t="str">
        <f>[1]РЕЕСТР!K49</f>
        <v>бетонная плита</v>
      </c>
      <c r="L49" s="10">
        <f>[1]РЕЕСТР!L49</f>
        <v>12</v>
      </c>
      <c r="M49" s="10" t="str">
        <f>[1]РЕЕСТР!M49</f>
        <v>есть</v>
      </c>
      <c r="N49" s="12" t="str">
        <f>[1]РЕЕСТР!N49</f>
        <v>есть</v>
      </c>
      <c r="O49" s="14">
        <f>[1]РЕЕСТР!O49</f>
        <v>2</v>
      </c>
      <c r="P49" s="15">
        <f>[1]РЕЕСТР!P49</f>
        <v>0.75</v>
      </c>
      <c r="Q49" s="13" t="str">
        <f>[1]РЕЕСТР!Q49</f>
        <v>металл</v>
      </c>
      <c r="R49" s="14" t="str">
        <f>[1]РЕЕСТР!U49</f>
        <v>-</v>
      </c>
      <c r="S49" s="15" t="str">
        <f>[1]РЕЕСТР!V49</f>
        <v>-</v>
      </c>
      <c r="T49" s="13" t="str">
        <f>[1]РЕЕСТР!W49</f>
        <v>-</v>
      </c>
      <c r="U49" s="17" t="str">
        <f>[1]РЕЕСТР!AA49</f>
        <v>пластик</v>
      </c>
      <c r="V49" s="18">
        <f>[1]РЕЕСТР!AB49</f>
        <v>1</v>
      </c>
      <c r="W49" s="15">
        <f>[1]РЕЕСТР!AC49</f>
        <v>1</v>
      </c>
      <c r="X49" s="13" t="str">
        <f>[1]РЕЕСТР!AD49</f>
        <v>металлическая сетка АО "РЭС-Сервис"</v>
      </c>
      <c r="Y49" s="8" t="str">
        <f>[1]РЕЕСТР!AH49</f>
        <v>СП МКД</v>
      </c>
      <c r="Z49" s="19" t="str">
        <f>[1]РЕЕСТР!AL49</f>
        <v>МКД ул.Мира. 39а</v>
      </c>
    </row>
    <row r="50" spans="2:26" ht="56.25" customHeight="1" x14ac:dyDescent="0.3">
      <c r="B50" s="43">
        <f>[1]РЕЕСТР!B50</f>
        <v>38</v>
      </c>
      <c r="C50" s="44" t="str">
        <f>[1]РЕЕСТР!C50</f>
        <v>ранее существовавшая до 01.01.2019</v>
      </c>
      <c r="D50" s="51">
        <f>[1]РЕЕСТР!D50</f>
        <v>44900</v>
      </c>
      <c r="E50" s="16" t="str">
        <f>[1]РЕЕСТР!E50</f>
        <v>Мира 52А</v>
      </c>
      <c r="F50" s="52" t="str">
        <f>[1]РЕЕСТР!F50</f>
        <v>в рамках проведения инвентаризации 2022 года
не установлен</v>
      </c>
      <c r="G50" s="10" t="str">
        <f>[1]РЕЕСТР!G50</f>
        <v xml:space="preserve">61.007303 </v>
      </c>
      <c r="H50" s="10" t="str">
        <f>[1]РЕЕСТР!H50</f>
        <v>69.036265</v>
      </c>
      <c r="I50" s="53" t="str">
        <f>[1]РЕЕСТР!I50</f>
        <v>в рамках инвентаризации 2022 года
не определена</v>
      </c>
      <c r="J50" s="9" t="str">
        <f>[1]РЕЕСТР!J50</f>
        <v>открытый</v>
      </c>
      <c r="K50" s="11" t="str">
        <f>[1]РЕЕСТР!K50</f>
        <v>бетонная плита</v>
      </c>
      <c r="L50" s="10">
        <f>[1]РЕЕСТР!L50</f>
        <v>8</v>
      </c>
      <c r="M50" s="10" t="str">
        <f>[1]РЕЕСТР!M50</f>
        <v>есть</v>
      </c>
      <c r="N50" s="12" t="str">
        <f>[1]РЕЕСТР!N50</f>
        <v>есть</v>
      </c>
      <c r="O50" s="14">
        <f>[1]РЕЕСТР!O50</f>
        <v>3</v>
      </c>
      <c r="P50" s="15">
        <f>[1]РЕЕСТР!P50</f>
        <v>1.1000000000000001</v>
      </c>
      <c r="Q50" s="13" t="str">
        <f>[1]РЕЕСТР!Q50</f>
        <v>пластик</v>
      </c>
      <c r="R50" s="14" t="str">
        <f>[1]РЕЕСТР!U50</f>
        <v>-</v>
      </c>
      <c r="S50" s="15" t="str">
        <f>[1]РЕЕСТР!V50</f>
        <v>-</v>
      </c>
      <c r="T50" s="13" t="str">
        <f>[1]РЕЕСТР!W50</f>
        <v>-</v>
      </c>
      <c r="U50" s="17" t="str">
        <f>[1]РЕЕСТР!AA50</f>
        <v>бумажные отходы</v>
      </c>
      <c r="V50" s="18">
        <f>[1]РЕЕСТР!AB50</f>
        <v>1</v>
      </c>
      <c r="W50" s="15">
        <f>[1]РЕЕСТР!AC50</f>
        <v>0.75</v>
      </c>
      <c r="X50" s="13" t="str">
        <f>[1]РЕЕСТР!AD50</f>
        <v>контейнер ООО "Экобаланс"</v>
      </c>
      <c r="Y50" s="8" t="str">
        <f>[1]РЕЕСТР!AH50</f>
        <v>СП МКД</v>
      </c>
      <c r="Z50" s="19" t="str">
        <f>[1]РЕЕСТР!AL50</f>
        <v>МКД ул.Мира, 52, 52А</v>
      </c>
    </row>
    <row r="51" spans="2:26" ht="45" customHeight="1" x14ac:dyDescent="0.3">
      <c r="B51" s="43">
        <f>[1]РЕЕСТР!B51</f>
        <v>39</v>
      </c>
      <c r="C51" s="44" t="str">
        <f>[1]РЕЕСТР!C51</f>
        <v>ранее существовавшая до 01.01.2019</v>
      </c>
      <c r="D51" s="51">
        <f>[1]РЕЕСТР!D51</f>
        <v>44900</v>
      </c>
      <c r="E51" s="16" t="str">
        <f>[1]РЕЕСТР!E51</f>
        <v>Молодежная 9</v>
      </c>
      <c r="F51" s="52" t="str">
        <f>[1]РЕЕСТР!F51</f>
        <v>в рамках проведения инвентаризации 2022 года
не установлен</v>
      </c>
      <c r="G51" s="10" t="str">
        <f>[1]РЕЕСТР!G51</f>
        <v>61.028288</v>
      </c>
      <c r="H51" s="10" t="str">
        <f>[1]РЕЕСТР!H51</f>
        <v>69.038101</v>
      </c>
      <c r="I51" s="53" t="str">
        <f>[1]РЕЕСТР!I51</f>
        <v>в рамках инвентаризации 2022 года
не определена</v>
      </c>
      <c r="J51" s="9" t="str">
        <f>[1]РЕЕСТР!J51</f>
        <v>открытый</v>
      </c>
      <c r="K51" s="11" t="str">
        <f>[1]РЕЕСТР!K51</f>
        <v>бетонная плита</v>
      </c>
      <c r="L51" s="10">
        <f>[1]РЕЕСТР!L51</f>
        <v>6</v>
      </c>
      <c r="M51" s="10" t="str">
        <f>[1]РЕЕСТР!M51</f>
        <v>отсутсвует</v>
      </c>
      <c r="N51" s="12" t="str">
        <f>[1]РЕЕСТР!N51</f>
        <v>есть</v>
      </c>
      <c r="O51" s="14">
        <f>[1]РЕЕСТР!O51</f>
        <v>3</v>
      </c>
      <c r="P51" s="15">
        <f>[1]РЕЕСТР!P51</f>
        <v>1.1000000000000001</v>
      </c>
      <c r="Q51" s="13" t="str">
        <f>[1]РЕЕСТР!Q51</f>
        <v>пластик</v>
      </c>
      <c r="R51" s="14" t="str">
        <f>[1]РЕЕСТР!U51</f>
        <v>-</v>
      </c>
      <c r="S51" s="15" t="str">
        <f>[1]РЕЕСТР!V51</f>
        <v>-</v>
      </c>
      <c r="T51" s="13" t="str">
        <f>[1]РЕЕСТР!W51</f>
        <v>-</v>
      </c>
      <c r="U51" s="17" t="str">
        <f>[1]РЕЕСТР!AA51</f>
        <v>-</v>
      </c>
      <c r="V51" s="18" t="str">
        <f>[1]РЕЕСТР!AB51</f>
        <v>-</v>
      </c>
      <c r="W51" s="15" t="str">
        <f>[1]РЕЕСТР!AC51</f>
        <v>-</v>
      </c>
      <c r="X51" s="13" t="str">
        <f>[1]РЕЕСТР!AD51</f>
        <v>-</v>
      </c>
      <c r="Y51" s="8" t="str">
        <f>[1]РЕЕСТР!AH51</f>
        <v>СП МКД</v>
      </c>
      <c r="Z51" s="19" t="str">
        <f>[1]РЕЕСТР!AL51</f>
        <v>МКД ул.Молодежная, 9,11</v>
      </c>
    </row>
    <row r="52" spans="2:26" ht="56.25" x14ac:dyDescent="0.3">
      <c r="B52" s="43">
        <f>[1]РЕЕСТР!B52</f>
        <v>40</v>
      </c>
      <c r="C52" s="44" t="str">
        <f>[1]РЕЕСТР!C52</f>
        <v>ранее существовавшая до 01.01.2019</v>
      </c>
      <c r="D52" s="51">
        <f>[1]РЕЕСТР!D52</f>
        <v>44900</v>
      </c>
      <c r="E52" s="16" t="str">
        <f>[1]РЕЕСТР!E52</f>
        <v>Рознина 119</v>
      </c>
      <c r="F52" s="52" t="str">
        <f>[1]РЕЕСТР!F52</f>
        <v>в рамках проведения инвентаризации 2022 года
не установлен</v>
      </c>
      <c r="G52" s="10" t="str">
        <f>[1]РЕЕСТР!G52</f>
        <v>61.011775</v>
      </c>
      <c r="H52" s="10" t="str">
        <f>[1]РЕЕСТР!H52</f>
        <v>69.025356</v>
      </c>
      <c r="I52" s="53" t="str">
        <f>[1]РЕЕСТР!I52</f>
        <v>в рамках инвентаризации 2022 года
не определена</v>
      </c>
      <c r="J52" s="9" t="str">
        <f>[1]РЕЕСТР!J52</f>
        <v>открытый</v>
      </c>
      <c r="K52" s="11" t="str">
        <f>[1]РЕЕСТР!K52</f>
        <v>бетонная плита</v>
      </c>
      <c r="L52" s="10">
        <f>[1]РЕЕСТР!L52</f>
        <v>8</v>
      </c>
      <c r="M52" s="10" t="str">
        <f>[1]РЕЕСТР!M52</f>
        <v>есть</v>
      </c>
      <c r="N52" s="12" t="str">
        <f>[1]РЕЕСТР!N52</f>
        <v>есть</v>
      </c>
      <c r="O52" s="14">
        <f>[1]РЕЕСТР!O52</f>
        <v>4</v>
      </c>
      <c r="P52" s="15">
        <f>[1]РЕЕСТР!P52</f>
        <v>0.75</v>
      </c>
      <c r="Q52" s="13" t="str">
        <f>[1]РЕЕСТР!Q52</f>
        <v>металл</v>
      </c>
      <c r="R52" s="14" t="str">
        <f>[1]РЕЕСТР!U52</f>
        <v>-</v>
      </c>
      <c r="S52" s="15" t="str">
        <f>[1]РЕЕСТР!V52</f>
        <v>-</v>
      </c>
      <c r="T52" s="13" t="str">
        <f>[1]РЕЕСТР!W52</f>
        <v>-</v>
      </c>
      <c r="U52" s="17" t="str">
        <f>[1]РЕЕСТР!AA52</f>
        <v>бумажные отходы</v>
      </c>
      <c r="V52" s="18">
        <f>[1]РЕЕСТР!AB52</f>
        <v>1</v>
      </c>
      <c r="W52" s="15">
        <f>[1]РЕЕСТР!AC52</f>
        <v>0.75</v>
      </c>
      <c r="X52" s="13" t="str">
        <f>[1]РЕЕСТР!AD52</f>
        <v>контейнер ООО "Экобаланс"</v>
      </c>
      <c r="Y52" s="8" t="str">
        <f>[1]РЕЕСТР!AH52</f>
        <v>СП МКД</v>
      </c>
      <c r="Z52" s="19" t="str">
        <f>[1]РЕЕСТР!AL52</f>
        <v>МКД ул.Рознина,119</v>
      </c>
    </row>
    <row r="53" spans="2:26" ht="45" x14ac:dyDescent="0.3">
      <c r="B53" s="43">
        <f>[1]РЕЕСТР!B53</f>
        <v>41</v>
      </c>
      <c r="C53" s="44" t="str">
        <f>[1]РЕЕСТР!C53</f>
        <v>ранее существовавшая до 01.01.2019</v>
      </c>
      <c r="D53" s="51">
        <f>[1]РЕЕСТР!D53</f>
        <v>44900</v>
      </c>
      <c r="E53" s="16" t="str">
        <f>[1]РЕЕСТР!E53</f>
        <v>Рознина 124</v>
      </c>
      <c r="F53" s="52" t="str">
        <f>[1]РЕЕСТР!F53</f>
        <v>в рамках проведения инвентаризации 2022 года
не установлен</v>
      </c>
      <c r="G53" s="10" t="str">
        <f>[1]РЕЕСТР!G53</f>
        <v>61.012078</v>
      </c>
      <c r="H53" s="10" t="str">
        <f>[1]РЕЕСТР!H53</f>
        <v>69.024967</v>
      </c>
      <c r="I53" s="53" t="str">
        <f>[1]РЕЕСТР!I53</f>
        <v>в рамках инвентаризации 2022 года
не определена</v>
      </c>
      <c r="J53" s="9" t="str">
        <f>[1]РЕЕСТР!J53</f>
        <v>открытый</v>
      </c>
      <c r="K53" s="11" t="str">
        <f>[1]РЕЕСТР!K53</f>
        <v>бетонная плита</v>
      </c>
      <c r="L53" s="10">
        <f>[1]РЕЕСТР!L53</f>
        <v>10</v>
      </c>
      <c r="M53" s="10" t="str">
        <f>[1]РЕЕСТР!M53</f>
        <v>есть</v>
      </c>
      <c r="N53" s="12" t="str">
        <f>[1]РЕЕСТР!N53</f>
        <v>есть</v>
      </c>
      <c r="O53" s="14">
        <f>[1]РЕЕСТР!O53</f>
        <v>5</v>
      </c>
      <c r="P53" s="15">
        <f>[1]РЕЕСТР!P53</f>
        <v>0.75</v>
      </c>
      <c r="Q53" s="13" t="str">
        <f>[1]РЕЕСТР!Q53</f>
        <v>металл</v>
      </c>
      <c r="R53" s="14" t="str">
        <f>[1]РЕЕСТР!U53</f>
        <v>-</v>
      </c>
      <c r="S53" s="15" t="str">
        <f>[1]РЕЕСТР!V53</f>
        <v>-</v>
      </c>
      <c r="T53" s="13" t="str">
        <f>[1]РЕЕСТР!W53</f>
        <v>-</v>
      </c>
      <c r="U53" s="17" t="str">
        <f>[1]РЕЕСТР!AA53</f>
        <v>-</v>
      </c>
      <c r="V53" s="18" t="str">
        <f>[1]РЕЕСТР!AB53</f>
        <v>-</v>
      </c>
      <c r="W53" s="15" t="str">
        <f>[1]РЕЕСТР!AC53</f>
        <v>-</v>
      </c>
      <c r="X53" s="13" t="str">
        <f>[1]РЕЕСТР!AD53</f>
        <v>-</v>
      </c>
      <c r="Y53" s="8" t="str">
        <f>[1]РЕЕСТР!AH53</f>
        <v>СП МКД</v>
      </c>
      <c r="Z53" s="19" t="str">
        <f>[1]РЕЕСТР!AL53</f>
        <v>МКД ул.Рознина,124,126А</v>
      </c>
    </row>
    <row r="54" spans="2:26" ht="45" customHeight="1" x14ac:dyDescent="0.3">
      <c r="B54" s="43">
        <f>[1]РЕЕСТР!B54</f>
        <v>42</v>
      </c>
      <c r="C54" s="44" t="str">
        <f>[1]РЕЕСТР!C54</f>
        <v>ранее существовавшая до 01.01.2019</v>
      </c>
      <c r="D54" s="51">
        <f>[1]РЕЕСТР!D54</f>
        <v>44956</v>
      </c>
      <c r="E54" s="16" t="str">
        <f>[1]РЕЕСТР!E54</f>
        <v>Рябиновая 5</v>
      </c>
      <c r="F54" s="52" t="str">
        <f>[1]РЕЕСТР!F54</f>
        <v>в рамках проведения инвентаризации 2022 года
не установлен</v>
      </c>
      <c r="G54" s="10" t="str">
        <f>[1]РЕЕСТР!G54</f>
        <v xml:space="preserve">60.987809 </v>
      </c>
      <c r="H54" s="10" t="str">
        <f>[1]РЕЕСТР!H54</f>
        <v>69.038638</v>
      </c>
      <c r="I54" s="53" t="str">
        <f>[1]РЕЕСТР!I54</f>
        <v>в рамках инвентаризации 2022 года
не определена</v>
      </c>
      <c r="J54" s="9" t="str">
        <f>[1]РЕЕСТР!J54</f>
        <v>ограниченный</v>
      </c>
      <c r="K54" s="11" t="str">
        <f>[1]РЕЕСТР!K54</f>
        <v>грунт</v>
      </c>
      <c r="L54" s="10">
        <f>[1]РЕЕСТР!L54</f>
        <v>4</v>
      </c>
      <c r="M54" s="10" t="str">
        <f>[1]РЕЕСТР!M54</f>
        <v>отсутствует</v>
      </c>
      <c r="N54" s="12" t="str">
        <f>[1]РЕЕСТР!N54</f>
        <v>отсутствует</v>
      </c>
      <c r="O54" s="14">
        <f>[1]РЕЕСТР!O54</f>
        <v>1</v>
      </c>
      <c r="P54" s="15">
        <f>[1]РЕЕСТР!P54</f>
        <v>0.66</v>
      </c>
      <c r="Q54" s="13" t="str">
        <f>[1]РЕЕСТР!Q54</f>
        <v>пластик</v>
      </c>
      <c r="R54" s="14" t="str">
        <f>[1]РЕЕСТР!U54</f>
        <v>-</v>
      </c>
      <c r="S54" s="15" t="str">
        <f>[1]РЕЕСТР!V54</f>
        <v>-</v>
      </c>
      <c r="T54" s="13" t="str">
        <f>[1]РЕЕСТР!W54</f>
        <v>-</v>
      </c>
      <c r="U54" s="17" t="str">
        <f>[1]РЕЕСТР!AA54</f>
        <v>-</v>
      </c>
      <c r="V54" s="18" t="str">
        <f>[1]РЕЕСТР!AB54</f>
        <v>-</v>
      </c>
      <c r="W54" s="15" t="str">
        <f>[1]РЕЕСТР!AC54</f>
        <v>-</v>
      </c>
      <c r="X54" s="13" t="str">
        <f>[1]РЕЕСТР!AD54</f>
        <v>-</v>
      </c>
      <c r="Y54" s="40" t="str">
        <f>[1]РЕЕСТР!AH54</f>
        <v>СП МКД</v>
      </c>
      <c r="Z54" s="19" t="str">
        <f>[1]РЕЕСТР!AL54</f>
        <v>МКД ул. Рябиновая 5</v>
      </c>
    </row>
    <row r="55" spans="2:26" ht="56.25" customHeight="1" x14ac:dyDescent="0.3">
      <c r="B55" s="43">
        <f>[1]РЕЕСТР!B55</f>
        <v>43</v>
      </c>
      <c r="C55" s="44" t="str">
        <f>[1]РЕЕСТР!C55</f>
        <v>ранее существовавшая до 01.01.2019</v>
      </c>
      <c r="D55" s="51">
        <f>[1]РЕЕСТР!D55</f>
        <v>44900</v>
      </c>
      <c r="E55" s="16" t="str">
        <f>[1]РЕЕСТР!E55</f>
        <v>Рябиновая 9</v>
      </c>
      <c r="F55" s="52" t="str">
        <f>[1]РЕЕСТР!F55</f>
        <v>в рамках проведения инвентаризации 2022 года
не установлен</v>
      </c>
      <c r="G55" s="10" t="str">
        <f>[1]РЕЕСТР!G55</f>
        <v>60.987391</v>
      </c>
      <c r="H55" s="10" t="str">
        <f>[1]РЕЕСТР!H55</f>
        <v>69.041427</v>
      </c>
      <c r="I55" s="53" t="str">
        <f>[1]РЕЕСТР!I55</f>
        <v>в рамках инвентаризации 2022 года
не определена</v>
      </c>
      <c r="J55" s="9" t="str">
        <f>[1]РЕЕСТР!J55</f>
        <v>открытый</v>
      </c>
      <c r="K55" s="11" t="str">
        <f>[1]РЕЕСТР!K55</f>
        <v>бетонная плита</v>
      </c>
      <c r="L55" s="10">
        <f>[1]РЕЕСТР!L55</f>
        <v>8</v>
      </c>
      <c r="M55" s="10" t="str">
        <f>[1]РЕЕСТР!M55</f>
        <v>отсутсвует</v>
      </c>
      <c r="N55" s="12" t="str">
        <f>[1]РЕЕСТР!N55</f>
        <v>есть</v>
      </c>
      <c r="O55" s="14">
        <f>[1]РЕЕСТР!O55</f>
        <v>5</v>
      </c>
      <c r="P55" s="15">
        <f>[1]РЕЕСТР!P55</f>
        <v>1.1000000000000001</v>
      </c>
      <c r="Q55" s="13" t="str">
        <f>[1]РЕЕСТР!Q55</f>
        <v>пластик</v>
      </c>
      <c r="R55" s="14" t="str">
        <f>[1]РЕЕСТР!U55</f>
        <v>-</v>
      </c>
      <c r="S55" s="15" t="str">
        <f>[1]РЕЕСТР!V55</f>
        <v>-</v>
      </c>
      <c r="T55" s="13" t="str">
        <f>[1]РЕЕСТР!W55</f>
        <v>-</v>
      </c>
      <c r="U55" s="17" t="str">
        <f>[1]РЕЕСТР!AA55</f>
        <v>пластик</v>
      </c>
      <c r="V55" s="18">
        <f>[1]РЕЕСТР!AB55</f>
        <v>1</v>
      </c>
      <c r="W55" s="15">
        <f>[1]РЕЕСТР!AC55</f>
        <v>1</v>
      </c>
      <c r="X55" s="13" t="str">
        <f>[1]РЕЕСТР!AD55</f>
        <v>металлическая сетка АО "РЭС-Сервис"</v>
      </c>
      <c r="Y55" s="8" t="str">
        <f>[1]РЕЕСТР!AH55</f>
        <v>СП МКД</v>
      </c>
      <c r="Z55" s="19" t="str">
        <f>[1]РЕЕСТР!AL55</f>
        <v>МКД ул.Рябиновая, 9, 9а, 9б, 11, 11а, 13, 13а, 13б</v>
      </c>
    </row>
    <row r="56" spans="2:26" ht="56.25" customHeight="1" x14ac:dyDescent="0.3">
      <c r="B56" s="43">
        <f>[1]РЕЕСТР!B56</f>
        <v>43</v>
      </c>
      <c r="C56" s="44">
        <f>[1]РЕЕСТР!C56</f>
        <v>0</v>
      </c>
      <c r="D56" s="51">
        <f>[1]РЕЕСТР!D56</f>
        <v>44900</v>
      </c>
      <c r="E56" s="16">
        <f>[1]РЕЕСТР!E56</f>
        <v>0</v>
      </c>
      <c r="F56" s="52" t="str">
        <f>[1]РЕЕСТР!F56</f>
        <v>в рамках проведения инвентаризации 2022 года
не установлен</v>
      </c>
      <c r="G56" s="10">
        <f>[1]РЕЕСТР!G56</f>
        <v>0</v>
      </c>
      <c r="H56" s="10">
        <f>[1]РЕЕСТР!H56</f>
        <v>0</v>
      </c>
      <c r="I56" s="53" t="str">
        <f>[1]РЕЕСТР!I56</f>
        <v>в рамках инвентаризации 2022 года
не определена</v>
      </c>
      <c r="J56" s="9">
        <f>[1]РЕЕСТР!J56</f>
        <v>0</v>
      </c>
      <c r="K56" s="11">
        <f>[1]РЕЕСТР!K56</f>
        <v>0</v>
      </c>
      <c r="L56" s="10">
        <f>[1]РЕЕСТР!L56</f>
        <v>0</v>
      </c>
      <c r="M56" s="10">
        <f>[1]РЕЕСТР!M56</f>
        <v>0</v>
      </c>
      <c r="N56" s="12">
        <f>[1]РЕЕСТР!N56</f>
        <v>0</v>
      </c>
      <c r="O56" s="14">
        <f>[1]РЕЕСТР!O56</f>
        <v>0</v>
      </c>
      <c r="P56" s="15">
        <f>[1]РЕЕСТР!P56</f>
        <v>0</v>
      </c>
      <c r="Q56" s="13">
        <f>[1]РЕЕСТР!Q56</f>
        <v>0</v>
      </c>
      <c r="R56" s="14">
        <f>[1]РЕЕСТР!U56</f>
        <v>0</v>
      </c>
      <c r="S56" s="15">
        <f>[1]РЕЕСТР!V56</f>
        <v>0</v>
      </c>
      <c r="T56" s="13">
        <f>[1]РЕЕСТР!W56</f>
        <v>0</v>
      </c>
      <c r="U56" s="17" t="str">
        <f>[1]РЕЕСТР!AA56</f>
        <v>бумажные отходы</v>
      </c>
      <c r="V56" s="18">
        <f>[1]РЕЕСТР!AB56</f>
        <v>1</v>
      </c>
      <c r="W56" s="15">
        <f>[1]РЕЕСТР!AC56</f>
        <v>0.75</v>
      </c>
      <c r="X56" s="13" t="str">
        <f>[1]РЕЕСТР!AD56</f>
        <v>контейнер ООО "Экобаланс"</v>
      </c>
      <c r="Y56" s="8">
        <f>[1]РЕЕСТР!AH56</f>
        <v>0</v>
      </c>
      <c r="Z56" s="19">
        <f>[1]РЕЕСТР!AL56</f>
        <v>0</v>
      </c>
    </row>
    <row r="57" spans="2:26" ht="56.25" customHeight="1" x14ac:dyDescent="0.3">
      <c r="B57" s="43">
        <f>[1]РЕЕСТР!B57</f>
        <v>44</v>
      </c>
      <c r="C57" s="44" t="str">
        <f>[1]РЕЕСТР!C57</f>
        <v>ранее существовавшая до 01.01.2019</v>
      </c>
      <c r="D57" s="51">
        <f>[1]РЕЕСТР!D57</f>
        <v>44900</v>
      </c>
      <c r="E57" s="16" t="str">
        <f>[1]РЕЕСТР!E57</f>
        <v>Светлая 69</v>
      </c>
      <c r="F57" s="52" t="str">
        <f>[1]РЕЕСТР!F57</f>
        <v>в рамках проведения инвентаризации 2022 года
не установлен</v>
      </c>
      <c r="G57" s="10" t="str">
        <f>[1]РЕЕСТР!G57</f>
        <v>61.012937</v>
      </c>
      <c r="H57" s="10" t="str">
        <f>[1]РЕЕСТР!H57</f>
        <v>69.042430</v>
      </c>
      <c r="I57" s="53" t="str">
        <f>[1]РЕЕСТР!I57</f>
        <v>в рамках инвентаризации 2022 года
не определена</v>
      </c>
      <c r="J57" s="9" t="str">
        <f>[1]РЕЕСТР!J57</f>
        <v>открытый</v>
      </c>
      <c r="K57" s="11" t="str">
        <f>[1]РЕЕСТР!K57</f>
        <v>бетонная плита</v>
      </c>
      <c r="L57" s="10">
        <f>[1]РЕЕСТР!L57</f>
        <v>6</v>
      </c>
      <c r="M57" s="10" t="str">
        <f>[1]РЕЕСТР!M57</f>
        <v>отсутсвует</v>
      </c>
      <c r="N57" s="12" t="str">
        <f>[1]РЕЕСТР!N57</f>
        <v>есть</v>
      </c>
      <c r="O57" s="14">
        <f>[1]РЕЕСТР!O57</f>
        <v>3</v>
      </c>
      <c r="P57" s="15">
        <f>[1]РЕЕСТР!P57</f>
        <v>1.1000000000000001</v>
      </c>
      <c r="Q57" s="13" t="str">
        <f>[1]РЕЕСТР!Q57</f>
        <v>пластик</v>
      </c>
      <c r="R57" s="14" t="str">
        <f>[1]РЕЕСТР!U57</f>
        <v>-</v>
      </c>
      <c r="S57" s="15" t="str">
        <f>[1]РЕЕСТР!V57</f>
        <v>-</v>
      </c>
      <c r="T57" s="13" t="str">
        <f>[1]РЕЕСТР!W57</f>
        <v>-</v>
      </c>
      <c r="U57" s="17" t="str">
        <f>[1]РЕЕСТР!AA57</f>
        <v>пластик</v>
      </c>
      <c r="V57" s="18">
        <f>[1]РЕЕСТР!AB57</f>
        <v>1</v>
      </c>
      <c r="W57" s="15">
        <f>[1]РЕЕСТР!AC57</f>
        <v>1</v>
      </c>
      <c r="X57" s="13" t="str">
        <f>[1]РЕЕСТР!AD57</f>
        <v>металлическая сетка АО "РЭС-Сервис"</v>
      </c>
      <c r="Y57" s="8" t="str">
        <f>[1]РЕЕСТР!AH57</f>
        <v>СП МКД</v>
      </c>
      <c r="Z57" s="19" t="str">
        <f>[1]РЕЕСТР!AL57</f>
        <v>МКД ул.Светлая,69</v>
      </c>
    </row>
    <row r="58" spans="2:26" ht="56.25" customHeight="1" x14ac:dyDescent="0.3">
      <c r="B58" s="43">
        <f>[1]РЕЕСТР!B58</f>
        <v>44</v>
      </c>
      <c r="C58" s="44">
        <f>[1]РЕЕСТР!C58</f>
        <v>0</v>
      </c>
      <c r="D58" s="51">
        <f>[1]РЕЕСТР!D58</f>
        <v>44900</v>
      </c>
      <c r="E58" s="16">
        <f>[1]РЕЕСТР!E58</f>
        <v>0</v>
      </c>
      <c r="F58" s="52" t="str">
        <f>[1]РЕЕСТР!F58</f>
        <v>в рамках проведения инвентаризации 2022 года
не установлен</v>
      </c>
      <c r="G58" s="10">
        <f>[1]РЕЕСТР!G58</f>
        <v>0</v>
      </c>
      <c r="H58" s="10">
        <f>[1]РЕЕСТР!H58</f>
        <v>0</v>
      </c>
      <c r="I58" s="53" t="str">
        <f>[1]РЕЕСТР!I58</f>
        <v>в рамках инвентаризации 2022 года
не определена</v>
      </c>
      <c r="J58" s="9">
        <f>[1]РЕЕСТР!J58</f>
        <v>0</v>
      </c>
      <c r="K58" s="11">
        <f>[1]РЕЕСТР!K58</f>
        <v>0</v>
      </c>
      <c r="L58" s="10">
        <f>[1]РЕЕСТР!L58</f>
        <v>0</v>
      </c>
      <c r="M58" s="10">
        <f>[1]РЕЕСТР!M58</f>
        <v>0</v>
      </c>
      <c r="N58" s="12">
        <f>[1]РЕЕСТР!N58</f>
        <v>0</v>
      </c>
      <c r="O58" s="14">
        <f>[1]РЕЕСТР!O58</f>
        <v>0</v>
      </c>
      <c r="P58" s="15">
        <f>[1]РЕЕСТР!P58</f>
        <v>0</v>
      </c>
      <c r="Q58" s="13">
        <f>[1]РЕЕСТР!Q58</f>
        <v>0</v>
      </c>
      <c r="R58" s="14">
        <f>[1]РЕЕСТР!U58</f>
        <v>0</v>
      </c>
      <c r="S58" s="15">
        <f>[1]РЕЕСТР!V58</f>
        <v>0</v>
      </c>
      <c r="T58" s="13">
        <f>[1]РЕЕСТР!W58</f>
        <v>0</v>
      </c>
      <c r="U58" s="17" t="str">
        <f>[1]РЕЕСТР!AA58</f>
        <v>бумажные отходы</v>
      </c>
      <c r="V58" s="18">
        <f>[1]РЕЕСТР!AB58</f>
        <v>1</v>
      </c>
      <c r="W58" s="15">
        <f>[1]РЕЕСТР!AC58</f>
        <v>0.75</v>
      </c>
      <c r="X58" s="13" t="str">
        <f>[1]РЕЕСТР!AD58</f>
        <v>контейнер ООО "Экобаланс"</v>
      </c>
      <c r="Y58" s="8">
        <f>[1]РЕЕСТР!AH58</f>
        <v>0</v>
      </c>
      <c r="Z58" s="19">
        <f>[1]РЕЕСТР!AL58</f>
        <v>0</v>
      </c>
    </row>
    <row r="59" spans="2:26" ht="56.25" customHeight="1" x14ac:dyDescent="0.3">
      <c r="B59" s="43">
        <f>[1]РЕЕСТР!B59</f>
        <v>45</v>
      </c>
      <c r="C59" s="44" t="str">
        <f>[1]РЕЕСТР!C59</f>
        <v>ранее существовавшая до 01.01.2019</v>
      </c>
      <c r="D59" s="51">
        <f>[1]РЕЕСТР!D59</f>
        <v>44900</v>
      </c>
      <c r="E59" s="16" t="str">
        <f>[1]РЕЕСТР!E59</f>
        <v>Красноармейская 4</v>
      </c>
      <c r="F59" s="52" t="str">
        <f>[1]РЕЕСТР!F59</f>
        <v>в рамках проведения инвентаризации 2022 года
не установлен</v>
      </c>
      <c r="G59" s="10" t="str">
        <f>[1]РЕЕСТР!G59</f>
        <v>61.008692</v>
      </c>
      <c r="H59" s="10" t="str">
        <f>[1]РЕЕСТР!H59</f>
        <v>69.039378</v>
      </c>
      <c r="I59" s="53" t="str">
        <f>[1]РЕЕСТР!I59</f>
        <v>в рамках инвентаризации 2022 года
не определена</v>
      </c>
      <c r="J59" s="9" t="str">
        <f>[1]РЕЕСТР!J59</f>
        <v>открытый</v>
      </c>
      <c r="K59" s="11" t="str">
        <f>[1]РЕЕСТР!K59</f>
        <v>бетонная плита</v>
      </c>
      <c r="L59" s="10">
        <f>[1]РЕЕСТР!L59</f>
        <v>8</v>
      </c>
      <c r="M59" s="10" t="str">
        <f>[1]РЕЕСТР!M59</f>
        <v>есть</v>
      </c>
      <c r="N59" s="12" t="str">
        <f>[1]РЕЕСТР!N59</f>
        <v>отсутсвует</v>
      </c>
      <c r="O59" s="14">
        <f>[1]РЕЕСТР!O59</f>
        <v>1</v>
      </c>
      <c r="P59" s="15">
        <f>[1]РЕЕСТР!P59</f>
        <v>3</v>
      </c>
      <c r="Q59" s="13" t="str">
        <f>[1]РЕЕСТР!Q59</f>
        <v>пластик</v>
      </c>
      <c r="R59" s="14" t="str">
        <f>[1]РЕЕСТР!U59</f>
        <v>-</v>
      </c>
      <c r="S59" s="15" t="str">
        <f>[1]РЕЕСТР!V59</f>
        <v>-</v>
      </c>
      <c r="T59" s="13" t="str">
        <f>[1]РЕЕСТР!W59</f>
        <v>-</v>
      </c>
      <c r="U59" s="17" t="str">
        <f>[1]РЕЕСТР!AA59</f>
        <v>пластик</v>
      </c>
      <c r="V59" s="18">
        <f>[1]РЕЕСТР!AB59</f>
        <v>1</v>
      </c>
      <c r="W59" s="15">
        <f>[1]РЕЕСТР!AC59</f>
        <v>1</v>
      </c>
      <c r="X59" s="13" t="str">
        <f>[1]РЕЕСТР!AD59</f>
        <v>металлическая сетка АО "РЭС-Сервис"</v>
      </c>
      <c r="Y59" s="8" t="str">
        <f>[1]РЕЕСТР!AH59</f>
        <v>СП МКД</v>
      </c>
      <c r="Z59" s="19" t="str">
        <f>[1]РЕЕСТР!AL59</f>
        <v>МКД ул.Красноармейская, 4 и Ленина, 82</v>
      </c>
    </row>
    <row r="60" spans="2:26" ht="75" customHeight="1" x14ac:dyDescent="0.3">
      <c r="B60" s="43">
        <f>[1]РЕЕСТР!B60</f>
        <v>46</v>
      </c>
      <c r="C60" s="44" t="str">
        <f>[1]РЕЕСТР!C60</f>
        <v>ранее существовавшая до 01.01.2019</v>
      </c>
      <c r="D60" s="51">
        <f>[1]РЕЕСТР!D60</f>
        <v>45027</v>
      </c>
      <c r="E60" s="16" t="str">
        <f>[1]РЕЕСТР!E60</f>
        <v>Комсомольская 63</v>
      </c>
      <c r="F60" s="52" t="str">
        <f>[1]РЕЕСТР!F60</f>
        <v>в рамках проведения инвентаризации 2022 года
не установлен</v>
      </c>
      <c r="G60" s="10" t="str">
        <f>[1]РЕЕСТР!G60</f>
        <v>61.008022</v>
      </c>
      <c r="H60" s="10" t="str">
        <f>[1]РЕЕСТР!H60</f>
        <v>69.023873</v>
      </c>
      <c r="I60" s="53" t="str">
        <f>[1]РЕЕСТР!I60</f>
        <v>в рамках инвентаризации 2022 года
не определена</v>
      </c>
      <c r="J60" s="9" t="str">
        <f>[1]РЕЕСТР!J60</f>
        <v>открытый</v>
      </c>
      <c r="K60" s="11" t="str">
        <f>[1]РЕЕСТР!K60</f>
        <v>бетонная плита</v>
      </c>
      <c r="L60" s="10">
        <f>[1]РЕЕСТР!L60</f>
        <v>6</v>
      </c>
      <c r="M60" s="10" t="str">
        <f>[1]РЕЕСТР!M60</f>
        <v>есть</v>
      </c>
      <c r="N60" s="12" t="str">
        <f>[1]РЕЕСТР!N60</f>
        <v>есть</v>
      </c>
      <c r="O60" s="14">
        <f>[1]РЕЕСТР!O60</f>
        <v>3</v>
      </c>
      <c r="P60" s="15">
        <f>[1]РЕЕСТР!P60</f>
        <v>1.1000000000000001</v>
      </c>
      <c r="Q60" s="13" t="str">
        <f>[1]РЕЕСТР!Q60</f>
        <v>пластик</v>
      </c>
      <c r="R60" s="14" t="str">
        <f>[1]РЕЕСТР!U60</f>
        <v>-</v>
      </c>
      <c r="S60" s="15" t="str">
        <f>[1]РЕЕСТР!V60</f>
        <v>-</v>
      </c>
      <c r="T60" s="13" t="str">
        <f>[1]РЕЕСТР!W60</f>
        <v>-</v>
      </c>
      <c r="U60" s="17" t="str">
        <f>[1]РЕЕСТР!AA60</f>
        <v>пластик + бумажные отходы</v>
      </c>
      <c r="V60" s="18">
        <f>[1]РЕЕСТР!AB60</f>
        <v>1</v>
      </c>
      <c r="W60" s="15">
        <f>[1]РЕЕСТР!AC60</f>
        <v>3</v>
      </c>
      <c r="X60" s="13" t="str">
        <f>[1]РЕЕСТР!AD60</f>
        <v>универсальный контейнер ООО "Экобаланс"</v>
      </c>
      <c r="Y60" s="8" t="str">
        <f>[1]РЕЕСТР!AH60</f>
        <v>СП МКД</v>
      </c>
      <c r="Z60" s="19" t="str">
        <f>[1]РЕЕСТР!AL60</f>
        <v>МКД ул.Комсомольская,63</v>
      </c>
    </row>
    <row r="61" spans="2:26" ht="56.25" customHeight="1" x14ac:dyDescent="0.3">
      <c r="B61" s="43">
        <f>[1]РЕЕСТР!B61</f>
        <v>47</v>
      </c>
      <c r="C61" s="44" t="str">
        <f>[1]РЕЕСТР!C61</f>
        <v>ранее существовавшая до 01.01.2019</v>
      </c>
      <c r="D61" s="51">
        <f>[1]РЕЕСТР!D61</f>
        <v>44900</v>
      </c>
      <c r="E61" s="16" t="str">
        <f>[1]РЕЕСТР!E61</f>
        <v>Югорская 5</v>
      </c>
      <c r="F61" s="52" t="str">
        <f>[1]РЕЕСТР!F61</f>
        <v>в рамках проведения инвентаризации 2022 года
не установлен</v>
      </c>
      <c r="G61" s="10" t="str">
        <f>[1]РЕЕСТР!G61</f>
        <v>60.991503</v>
      </c>
      <c r="H61" s="10" t="str">
        <f>[1]РЕЕСТР!H61</f>
        <v>69.042711</v>
      </c>
      <c r="I61" s="53" t="str">
        <f>[1]РЕЕСТР!I61</f>
        <v>в рамках инвентаризации 2022 года
не определена</v>
      </c>
      <c r="J61" s="9" t="str">
        <f>[1]РЕЕСТР!J61</f>
        <v>открытый</v>
      </c>
      <c r="K61" s="11" t="str">
        <f>[1]РЕЕСТР!K61</f>
        <v>бетонная плита</v>
      </c>
      <c r="L61" s="10">
        <f>[1]РЕЕСТР!L61</f>
        <v>8</v>
      </c>
      <c r="M61" s="10" t="str">
        <f>[1]РЕЕСТР!M61</f>
        <v>есть</v>
      </c>
      <c r="N61" s="12" t="str">
        <f>[1]РЕЕСТР!N61</f>
        <v>есть</v>
      </c>
      <c r="O61" s="14">
        <f>[1]РЕЕСТР!O61</f>
        <v>4</v>
      </c>
      <c r="P61" s="15">
        <f>[1]РЕЕСТР!P61</f>
        <v>0.66</v>
      </c>
      <c r="Q61" s="13" t="str">
        <f>[1]РЕЕСТР!Q61</f>
        <v>пластик</v>
      </c>
      <c r="R61" s="14">
        <f>[1]РЕЕСТР!U61</f>
        <v>1</v>
      </c>
      <c r="S61" s="15">
        <f>[1]РЕЕСТР!V61</f>
        <v>4</v>
      </c>
      <c r="T61" s="13" t="str">
        <f>[1]РЕЕСТР!W61</f>
        <v>отсек</v>
      </c>
      <c r="U61" s="17" t="str">
        <f>[1]РЕЕСТР!AA61</f>
        <v>пластик</v>
      </c>
      <c r="V61" s="18">
        <f>[1]РЕЕСТР!AB61</f>
        <v>1</v>
      </c>
      <c r="W61" s="15">
        <f>[1]РЕЕСТР!AC61</f>
        <v>1</v>
      </c>
      <c r="X61" s="13" t="str">
        <f>[1]РЕЕСТР!AD61</f>
        <v>металлическая сетка АО "РЭС-Сервис"</v>
      </c>
      <c r="Y61" s="8" t="str">
        <f>[1]РЕЕСТР!AH61</f>
        <v>СП МКД</v>
      </c>
      <c r="Z61" s="19" t="str">
        <f>[1]РЕЕСТР!AL61</f>
        <v>МКД ул.Югорская,5</v>
      </c>
    </row>
    <row r="62" spans="2:26" ht="56.25" customHeight="1" x14ac:dyDescent="0.3">
      <c r="B62" s="43">
        <f>[1]РЕЕСТР!B62</f>
        <v>47</v>
      </c>
      <c r="C62" s="44">
        <f>[1]РЕЕСТР!C62</f>
        <v>0</v>
      </c>
      <c r="D62" s="51">
        <f>[1]РЕЕСТР!D62</f>
        <v>44900</v>
      </c>
      <c r="E62" s="16">
        <f>[1]РЕЕСТР!E62</f>
        <v>0</v>
      </c>
      <c r="F62" s="52" t="str">
        <f>[1]РЕЕСТР!F62</f>
        <v>в рамках проведения инвентаризации 2022 года
не установлен</v>
      </c>
      <c r="G62" s="10">
        <f>[1]РЕЕСТР!G62</f>
        <v>0</v>
      </c>
      <c r="H62" s="10">
        <f>[1]РЕЕСТР!H62</f>
        <v>0</v>
      </c>
      <c r="I62" s="53" t="str">
        <f>[1]РЕЕСТР!I62</f>
        <v>в рамках инвентаризации 2022 года
не определена</v>
      </c>
      <c r="J62" s="9">
        <f>[1]РЕЕСТР!J62</f>
        <v>0</v>
      </c>
      <c r="K62" s="11">
        <f>[1]РЕЕСТР!K62</f>
        <v>0</v>
      </c>
      <c r="L62" s="10">
        <f>[1]РЕЕСТР!L62</f>
        <v>0</v>
      </c>
      <c r="M62" s="10">
        <f>[1]РЕЕСТР!M62</f>
        <v>0</v>
      </c>
      <c r="N62" s="12">
        <f>[1]РЕЕСТР!N62</f>
        <v>0</v>
      </c>
      <c r="O62" s="14">
        <f>[1]РЕЕСТР!O62</f>
        <v>0</v>
      </c>
      <c r="P62" s="15">
        <f>[1]РЕЕСТР!P62</f>
        <v>0</v>
      </c>
      <c r="Q62" s="13">
        <f>[1]РЕЕСТР!Q62</f>
        <v>0</v>
      </c>
      <c r="R62" s="14">
        <f>[1]РЕЕСТР!U62</f>
        <v>0</v>
      </c>
      <c r="S62" s="15">
        <f>[1]РЕЕСТР!V62</f>
        <v>0</v>
      </c>
      <c r="T62" s="13">
        <f>[1]РЕЕСТР!W62</f>
        <v>0</v>
      </c>
      <c r="U62" s="17" t="str">
        <f>[1]РЕЕСТР!AA62</f>
        <v>бумажные отходы</v>
      </c>
      <c r="V62" s="18">
        <f>[1]РЕЕСТР!AB62</f>
        <v>1</v>
      </c>
      <c r="W62" s="15">
        <f>[1]РЕЕСТР!AC62</f>
        <v>0.75</v>
      </c>
      <c r="X62" s="13" t="str">
        <f>[1]РЕЕСТР!AD62</f>
        <v>контейнер ООО "Экобаланс"</v>
      </c>
      <c r="Y62" s="8">
        <f>[1]РЕЕСТР!AH62</f>
        <v>0</v>
      </c>
      <c r="Z62" s="19">
        <f>[1]РЕЕСТР!AL62</f>
        <v>0</v>
      </c>
    </row>
    <row r="63" spans="2:26" ht="56.25" customHeight="1" x14ac:dyDescent="0.3">
      <c r="B63" s="43">
        <f>[1]РЕЕСТР!B63</f>
        <v>48</v>
      </c>
      <c r="C63" s="44" t="str">
        <f>[1]РЕЕСТР!C63</f>
        <v>ранее существовавшая до 01.01.2019</v>
      </c>
      <c r="D63" s="51">
        <f>[1]РЕЕСТР!D63</f>
        <v>44900</v>
      </c>
      <c r="E63" s="16" t="str">
        <f>[1]РЕЕСТР!E63</f>
        <v>Ленина 39</v>
      </c>
      <c r="F63" s="52" t="str">
        <f>[1]РЕЕСТР!F63</f>
        <v>в рамках проведения инвентаризации 2022 года
не установлен</v>
      </c>
      <c r="G63" s="10" t="str">
        <f>[1]РЕЕСТР!G63</f>
        <v>61.003766</v>
      </c>
      <c r="H63" s="10" t="str">
        <f>[1]РЕЕСТР!H63</f>
        <v>69.017455</v>
      </c>
      <c r="I63" s="53" t="str">
        <f>[1]РЕЕСТР!I63</f>
        <v>в рамках инвентаризации 2022 года
не определена</v>
      </c>
      <c r="J63" s="9" t="str">
        <f>[1]РЕЕСТР!J63</f>
        <v>открытый</v>
      </c>
      <c r="K63" s="11" t="str">
        <f>[1]РЕЕСТР!K63</f>
        <v>бетонная плита</v>
      </c>
      <c r="L63" s="10">
        <f>[1]РЕЕСТР!L63</f>
        <v>8</v>
      </c>
      <c r="M63" s="10" t="str">
        <f>[1]РЕЕСТР!M63</f>
        <v>есть</v>
      </c>
      <c r="N63" s="12" t="str">
        <f>[1]РЕЕСТР!N63</f>
        <v>есть</v>
      </c>
      <c r="O63" s="14">
        <f>[1]РЕЕСТР!O63</f>
        <v>5</v>
      </c>
      <c r="P63" s="15">
        <f>[1]РЕЕСТР!P63</f>
        <v>0.75</v>
      </c>
      <c r="Q63" s="13" t="str">
        <f>[1]РЕЕСТР!Q63</f>
        <v>металл</v>
      </c>
      <c r="R63" s="14" t="str">
        <f>[1]РЕЕСТР!U63</f>
        <v>-</v>
      </c>
      <c r="S63" s="15" t="str">
        <f>[1]РЕЕСТР!V63</f>
        <v>-</v>
      </c>
      <c r="T63" s="13" t="str">
        <f>[1]РЕЕСТР!W63</f>
        <v>-</v>
      </c>
      <c r="U63" s="17" t="str">
        <f>[1]РЕЕСТР!AA63</f>
        <v>бумажные отходы</v>
      </c>
      <c r="V63" s="18">
        <f>[1]РЕЕСТР!AB63</f>
        <v>1</v>
      </c>
      <c r="W63" s="15">
        <f>[1]РЕЕСТР!AC63</f>
        <v>0.75</v>
      </c>
      <c r="X63" s="13" t="str">
        <f>[1]РЕЕСТР!AD63</f>
        <v>контейнер ООО "Экобаланс"</v>
      </c>
      <c r="Y63" s="8" t="str">
        <f>[1]РЕЕСТР!AH63</f>
        <v>СП МКД</v>
      </c>
      <c r="Z63" s="19" t="str">
        <f>[1]РЕЕСТР!AL63</f>
        <v>МКД ул. Ленина,39, ул. Карла Маркса, 41</v>
      </c>
    </row>
    <row r="64" spans="2:26" ht="56.25" customHeight="1" x14ac:dyDescent="0.3">
      <c r="B64" s="43">
        <f>[1]РЕЕСТР!B64</f>
        <v>49</v>
      </c>
      <c r="C64" s="44">
        <f>[1]РЕЕСТР!C64</f>
        <v>44194</v>
      </c>
      <c r="D64" s="51">
        <f>[1]РЕЕСТР!D64</f>
        <v>44900</v>
      </c>
      <c r="E64" s="16" t="str">
        <f>[1]РЕЕСТР!E64</f>
        <v>Крупская 26</v>
      </c>
      <c r="F64" s="52" t="str">
        <f>[1]РЕЕСТР!F64</f>
        <v>в рамках проведения инвентаризации 2022 года
не установлен</v>
      </c>
      <c r="G64" s="10" t="str">
        <f>[1]РЕЕСТР!G64</f>
        <v>61.011885</v>
      </c>
      <c r="H64" s="10" t="str">
        <f>[1]РЕЕСТР!H64</f>
        <v>69.035531</v>
      </c>
      <c r="I64" s="53" t="str">
        <f>[1]РЕЕСТР!I64</f>
        <v>в рамках инвентаризации 2022 года
не определена</v>
      </c>
      <c r="J64" s="9" t="str">
        <f>[1]РЕЕСТР!J64</f>
        <v>открытый</v>
      </c>
      <c r="K64" s="11" t="str">
        <f>[1]РЕЕСТР!K64</f>
        <v>бетонная плита</v>
      </c>
      <c r="L64" s="10">
        <f>[1]РЕЕСТР!L64</f>
        <v>12</v>
      </c>
      <c r="M64" s="10" t="str">
        <f>[1]РЕЕСТР!M64</f>
        <v>есть</v>
      </c>
      <c r="N64" s="12" t="str">
        <f>[1]РЕЕСТР!N64</f>
        <v>есть</v>
      </c>
      <c r="O64" s="14">
        <f>[1]РЕЕСТР!O64</f>
        <v>2</v>
      </c>
      <c r="P64" s="15">
        <f>[1]РЕЕСТР!P64</f>
        <v>1.1000000000000001</v>
      </c>
      <c r="Q64" s="13" t="str">
        <f>[1]РЕЕСТР!Q64</f>
        <v>пластик</v>
      </c>
      <c r="R64" s="14">
        <f>[1]РЕЕСТР!U64</f>
        <v>1</v>
      </c>
      <c r="S64" s="15">
        <f>[1]РЕЕСТР!V64</f>
        <v>4</v>
      </c>
      <c r="T64" s="13" t="str">
        <f>[1]РЕЕСТР!W64</f>
        <v>отсек</v>
      </c>
      <c r="U64" s="17" t="str">
        <f>[1]РЕЕСТР!AA64</f>
        <v>бумажные отходы</v>
      </c>
      <c r="V64" s="18">
        <f>[1]РЕЕСТР!AB64</f>
        <v>1</v>
      </c>
      <c r="W64" s="15">
        <f>[1]РЕЕСТР!AC64</f>
        <v>0.75</v>
      </c>
      <c r="X64" s="13" t="str">
        <f>[1]РЕЕСТР!AD64</f>
        <v>контейнер ООО "Экобаланс"</v>
      </c>
      <c r="Y64" s="8" t="str">
        <f>[1]РЕЕСТР!AH64</f>
        <v>МО - Администрация города Ханты-Мансийска</v>
      </c>
      <c r="Z64" s="19" t="str">
        <f>[1]РЕЕСТР!AL64</f>
        <v>ИЖС Крупская 26,28, Колхозная 23,26,28,30,27</v>
      </c>
    </row>
    <row r="65" spans="2:26" ht="45" customHeight="1" x14ac:dyDescent="0.3">
      <c r="B65" s="43">
        <f>[1]РЕЕСТР!B65</f>
        <v>49</v>
      </c>
      <c r="C65" s="44">
        <f>[1]РЕЕСТР!C65</f>
        <v>0</v>
      </c>
      <c r="D65" s="51">
        <f>[1]РЕЕСТР!D65</f>
        <v>44900</v>
      </c>
      <c r="E65" s="16">
        <f>[1]РЕЕСТР!E65</f>
        <v>0</v>
      </c>
      <c r="F65" s="52" t="str">
        <f>[1]РЕЕСТР!F65</f>
        <v>в рамках проведения инвентаризации 2022 года
не установлен</v>
      </c>
      <c r="G65" s="10">
        <f>[1]РЕЕСТР!G65</f>
        <v>0</v>
      </c>
      <c r="H65" s="10">
        <f>[1]РЕЕСТР!H65</f>
        <v>0</v>
      </c>
      <c r="I65" s="53" t="str">
        <f>[1]РЕЕСТР!I65</f>
        <v>в рамках инвентаризации 2022 года
не определена</v>
      </c>
      <c r="J65" s="9">
        <f>[1]РЕЕСТР!J65</f>
        <v>0</v>
      </c>
      <c r="K65" s="11">
        <f>[1]РЕЕСТР!K65</f>
        <v>0</v>
      </c>
      <c r="L65" s="10">
        <f>[1]РЕЕСТР!L65</f>
        <v>0</v>
      </c>
      <c r="M65" s="10">
        <f>[1]РЕЕСТР!M65</f>
        <v>0</v>
      </c>
      <c r="N65" s="12">
        <f>[1]РЕЕСТР!N65</f>
        <v>0</v>
      </c>
      <c r="O65" s="14">
        <f>[1]РЕЕСТР!O65</f>
        <v>0</v>
      </c>
      <c r="P65" s="15">
        <f>[1]РЕЕСТР!P65</f>
        <v>0</v>
      </c>
      <c r="Q65" s="13">
        <f>[1]РЕЕСТР!Q65</f>
        <v>0</v>
      </c>
      <c r="R65" s="14">
        <f>[1]РЕЕСТР!U65</f>
        <v>1</v>
      </c>
      <c r="S65" s="15">
        <f>[1]РЕЕСТР!V65</f>
        <v>8</v>
      </c>
      <c r="T65" s="13" t="str">
        <f>[1]РЕЕСТР!W65</f>
        <v>бункер-накопитель</v>
      </c>
      <c r="U65" s="17">
        <f>[1]РЕЕСТР!AA65</f>
        <v>0</v>
      </c>
      <c r="V65" s="18">
        <f>[1]РЕЕСТР!AB65</f>
        <v>0</v>
      </c>
      <c r="W65" s="15">
        <f>[1]РЕЕСТР!AC65</f>
        <v>0</v>
      </c>
      <c r="X65" s="13">
        <f>[1]РЕЕСТР!AD65</f>
        <v>0</v>
      </c>
      <c r="Y65" s="8">
        <f>[1]РЕЕСТР!AH65</f>
        <v>0</v>
      </c>
      <c r="Z65" s="19">
        <f>[1]РЕЕСТР!AL65</f>
        <v>0</v>
      </c>
    </row>
    <row r="66" spans="2:26" ht="45" customHeight="1" x14ac:dyDescent="0.3">
      <c r="B66" s="43">
        <f>[1]РЕЕСТР!B66</f>
        <v>50</v>
      </c>
      <c r="C66" s="44" t="str">
        <f>[1]РЕЕСТР!C66</f>
        <v>ранее существовавшая до 01.01.2019</v>
      </c>
      <c r="D66" s="51">
        <f>[1]РЕЕСТР!D66</f>
        <v>44900</v>
      </c>
      <c r="E66" s="16" t="str">
        <f>[1]РЕЕСТР!E66</f>
        <v>Дунина-Горкавича 1</v>
      </c>
      <c r="F66" s="52" t="str">
        <f>[1]РЕЕСТР!F66</f>
        <v>в рамках проведения инвентаризации 2022 года
не установлен</v>
      </c>
      <c r="G66" s="10" t="str">
        <f>[1]РЕЕСТР!G66</f>
        <v>61.001544</v>
      </c>
      <c r="H66" s="10" t="str">
        <f>[1]РЕЕСТР!H66</f>
        <v>69.060996</v>
      </c>
      <c r="I66" s="53" t="str">
        <f>[1]РЕЕСТР!I66</f>
        <v>в рамках инвентаризации 2022 года
не определена</v>
      </c>
      <c r="J66" s="9" t="str">
        <f>[1]РЕЕСТР!J66</f>
        <v>ограниченный</v>
      </c>
      <c r="K66" s="11" t="str">
        <f>[1]РЕЕСТР!K66</f>
        <v>бетонная плита</v>
      </c>
      <c r="L66" s="10">
        <f>[1]РЕЕСТР!L66</f>
        <v>6</v>
      </c>
      <c r="M66" s="10" t="str">
        <f>[1]РЕЕСТР!M66</f>
        <v>отсутсвует</v>
      </c>
      <c r="N66" s="12" t="str">
        <f>[1]РЕЕСТР!N66</f>
        <v>отсутсвует</v>
      </c>
      <c r="O66" s="14">
        <f>[1]РЕЕСТР!O66</f>
        <v>3</v>
      </c>
      <c r="P66" s="15">
        <f>[1]РЕЕСТР!P66</f>
        <v>0.75</v>
      </c>
      <c r="Q66" s="13" t="str">
        <f>[1]РЕЕСТР!Q66</f>
        <v>металл</v>
      </c>
      <c r="R66" s="14" t="str">
        <f>[1]РЕЕСТР!U66</f>
        <v>-</v>
      </c>
      <c r="S66" s="15" t="str">
        <f>[1]РЕЕСТР!V66</f>
        <v>-</v>
      </c>
      <c r="T66" s="13" t="str">
        <f>[1]РЕЕСТР!W66</f>
        <v>-</v>
      </c>
      <c r="U66" s="17" t="str">
        <f>[1]РЕЕСТР!AA66</f>
        <v>-</v>
      </c>
      <c r="V66" s="18" t="str">
        <f>[1]РЕЕСТР!AB66</f>
        <v>-</v>
      </c>
      <c r="W66" s="15" t="str">
        <f>[1]РЕЕСТР!AC66</f>
        <v>-</v>
      </c>
      <c r="X66" s="13" t="str">
        <f>[1]РЕЕСТР!AD66</f>
        <v>-</v>
      </c>
      <c r="Y66" s="8" t="str">
        <f>[1]РЕЕСТР!AH66</f>
        <v>ЮЛ - Департамент недропользования и природных ресурсов ХМАО-Югры</v>
      </c>
      <c r="Z66" s="19" t="str">
        <f>[1]РЕЕСТР!AL66</f>
        <v xml:space="preserve"> Департамент недропользования и природных ресурсов ХМАО-Югры</v>
      </c>
    </row>
    <row r="67" spans="2:26" ht="45" customHeight="1" x14ac:dyDescent="0.3">
      <c r="B67" s="43">
        <f>[1]РЕЕСТР!B67</f>
        <v>51</v>
      </c>
      <c r="C67" s="44">
        <f>[1]РЕЕСТР!C67</f>
        <v>44909</v>
      </c>
      <c r="D67" s="51">
        <f>[1]РЕЕСТР!D67</f>
        <v>44909</v>
      </c>
      <c r="E67" s="16" t="str">
        <f>[1]РЕЕСТР!E67</f>
        <v>Гагарина 156</v>
      </c>
      <c r="F67" s="52" t="str">
        <f>[1]РЕЕСТР!F67</f>
        <v>в рамках проведения инвентаризации 2022 года
не установлен</v>
      </c>
      <c r="G67" s="10" t="str">
        <f>[1]РЕЕСТР!G67</f>
        <v>60.983827</v>
      </c>
      <c r="H67" s="10" t="str">
        <f>[1]РЕЕСТР!H67</f>
        <v>69.041097</v>
      </c>
      <c r="I67" s="53" t="str">
        <f>[1]РЕЕСТР!I67</f>
        <v>в рамках инвентаризации 2022 года
не определена</v>
      </c>
      <c r="J67" s="9" t="str">
        <f>[1]РЕЕСТР!J67</f>
        <v>открытый</v>
      </c>
      <c r="K67" s="11" t="str">
        <f>[1]РЕЕСТР!K67</f>
        <v>бетонная плита</v>
      </c>
      <c r="L67" s="10">
        <f>[1]РЕЕСТР!L67</f>
        <v>6</v>
      </c>
      <c r="M67" s="10" t="str">
        <f>[1]РЕЕСТР!M67</f>
        <v>отсутствует</v>
      </c>
      <c r="N67" s="12" t="str">
        <f>[1]РЕЕСТР!N67</f>
        <v>есть</v>
      </c>
      <c r="O67" s="14">
        <f>[1]РЕЕСТР!O67</f>
        <v>2</v>
      </c>
      <c r="P67" s="15">
        <f>[1]РЕЕСТР!P67</f>
        <v>0.66</v>
      </c>
      <c r="Q67" s="13" t="str">
        <f>[1]РЕЕСТР!Q67</f>
        <v>пластик</v>
      </c>
      <c r="R67" s="14">
        <f>[1]РЕЕСТР!U67</f>
        <v>1</v>
      </c>
      <c r="S67" s="15">
        <f>[1]РЕЕСТР!V67</f>
        <v>2</v>
      </c>
      <c r="T67" s="13" t="str">
        <f>[1]РЕЕСТР!W67</f>
        <v>отсек</v>
      </c>
      <c r="U67" s="17" t="str">
        <f>[1]РЕЕСТР!AA67</f>
        <v>-</v>
      </c>
      <c r="V67" s="18" t="str">
        <f>[1]РЕЕСТР!AB67</f>
        <v>-</v>
      </c>
      <c r="W67" s="15" t="str">
        <f>[1]РЕЕСТР!AC67</f>
        <v>-</v>
      </c>
      <c r="X67" s="13" t="str">
        <f>[1]РЕЕСТР!AD67</f>
        <v>-</v>
      </c>
      <c r="Y67" s="8" t="str">
        <f>[1]РЕЕСТР!AH67</f>
        <v>СП МКД</v>
      </c>
      <c r="Z67" s="19" t="str">
        <f>[1]РЕЕСТР!AL67</f>
        <v>МКД ул. Гагарина 156</v>
      </c>
    </row>
    <row r="68" spans="2:26" ht="45" customHeight="1" x14ac:dyDescent="0.3">
      <c r="B68" s="43">
        <f>[1]РЕЕСТР!B68</f>
        <v>52</v>
      </c>
      <c r="C68" s="44">
        <f>[1]РЕЕСТР!C68</f>
        <v>44217</v>
      </c>
      <c r="D68" s="51">
        <f>[1]РЕЕСТР!D68</f>
        <v>44900</v>
      </c>
      <c r="E68" s="16" t="str">
        <f>[1]РЕЕСТР!E68</f>
        <v>Снежная 1</v>
      </c>
      <c r="F68" s="52" t="str">
        <f>[1]РЕЕСТР!F68</f>
        <v>в рамках проведения инвентаризации 2022 года
не установлен</v>
      </c>
      <c r="G68" s="10" t="str">
        <f>[1]РЕЕСТР!G68</f>
        <v xml:space="preserve">60.984414 </v>
      </c>
      <c r="H68" s="10" t="str">
        <f>[1]РЕЕСТР!H68</f>
        <v>69.040349</v>
      </c>
      <c r="I68" s="53" t="str">
        <f>[1]РЕЕСТР!I68</f>
        <v>в рамках инвентаризации 2022 года
не определена</v>
      </c>
      <c r="J68" s="9" t="str">
        <f>[1]РЕЕСТР!J68</f>
        <v>открытый</v>
      </c>
      <c r="K68" s="11" t="str">
        <f>[1]РЕЕСТР!K68</f>
        <v>бетонная плита</v>
      </c>
      <c r="L68" s="10">
        <f>[1]РЕЕСТР!L68</f>
        <v>4</v>
      </c>
      <c r="M68" s="10" t="str">
        <f>[1]РЕЕСТР!M68</f>
        <v>отсутствует</v>
      </c>
      <c r="N68" s="12" t="str">
        <f>[1]РЕЕСТР!N68</f>
        <v>есть</v>
      </c>
      <c r="O68" s="14">
        <f>[1]РЕЕСТР!O68</f>
        <v>1</v>
      </c>
      <c r="P68" s="15">
        <f>[1]РЕЕСТР!P68</f>
        <v>1.1000000000000001</v>
      </c>
      <c r="Q68" s="13" t="str">
        <f>[1]РЕЕСТР!Q68</f>
        <v>пластик</v>
      </c>
      <c r="R68" s="14">
        <f>[1]РЕЕСТР!U68</f>
        <v>1</v>
      </c>
      <c r="S68" s="15">
        <f>[1]РЕЕСТР!V68</f>
        <v>2</v>
      </c>
      <c r="T68" s="13" t="str">
        <f>[1]РЕЕСТР!W68</f>
        <v>отсек</v>
      </c>
      <c r="U68" s="17" t="str">
        <f>[1]РЕЕСТР!AA68</f>
        <v>-</v>
      </c>
      <c r="V68" s="18" t="str">
        <f>[1]РЕЕСТР!AB68</f>
        <v>-</v>
      </c>
      <c r="W68" s="15" t="str">
        <f>[1]РЕЕСТР!AC68</f>
        <v>-</v>
      </c>
      <c r="X68" s="13" t="str">
        <f>[1]РЕЕСТР!AD68</f>
        <v>-</v>
      </c>
      <c r="Y68" s="8" t="str">
        <f>[1]РЕЕСТР!AH68</f>
        <v>СП МКД</v>
      </c>
      <c r="Z68" s="19" t="str">
        <f>[1]РЕЕСТР!AL68</f>
        <v>МКД ул. Снежная 1</v>
      </c>
    </row>
    <row r="69" spans="2:26" ht="45" customHeight="1" x14ac:dyDescent="0.3">
      <c r="B69" s="43">
        <f>[1]РЕЕСТР!B69</f>
        <v>53</v>
      </c>
      <c r="C69" s="44">
        <f>[1]РЕЕСТР!C69</f>
        <v>43781</v>
      </c>
      <c r="D69" s="51">
        <f>[1]РЕЕСТР!D69</f>
        <v>44900</v>
      </c>
      <c r="E69" s="16" t="str">
        <f>[1]РЕЕСТР!E69</f>
        <v>Мира 34</v>
      </c>
      <c r="F69" s="52" t="str">
        <f>[1]РЕЕСТР!F69</f>
        <v>в рамках проведения инвентаризации 2022 года
не установлен</v>
      </c>
      <c r="G69" s="10" t="str">
        <f>[1]РЕЕСТР!G69</f>
        <v>61.005916</v>
      </c>
      <c r="H69" s="10" t="str">
        <f>[1]РЕЕСТР!H69</f>
        <v>69.027068</v>
      </c>
      <c r="I69" s="53" t="str">
        <f>[1]РЕЕСТР!I69</f>
        <v>в рамках инвентаризации 2022 года
не определена</v>
      </c>
      <c r="J69" s="9" t="str">
        <f>[1]РЕЕСТР!J69</f>
        <v>ограниченный</v>
      </c>
      <c r="K69" s="11" t="str">
        <f>[1]РЕЕСТР!K69</f>
        <v>бетонная плита</v>
      </c>
      <c r="L69" s="10">
        <f>[1]РЕЕСТР!L69</f>
        <v>4</v>
      </c>
      <c r="M69" s="10" t="str">
        <f>[1]РЕЕСТР!M69</f>
        <v>отсутствует</v>
      </c>
      <c r="N69" s="12" t="str">
        <f>[1]РЕЕСТР!N69</f>
        <v>отсутствует</v>
      </c>
      <c r="O69" s="14">
        <f>[1]РЕЕСТР!O69</f>
        <v>1</v>
      </c>
      <c r="P69" s="15">
        <f>[1]РЕЕСТР!P69</f>
        <v>1.1000000000000001</v>
      </c>
      <c r="Q69" s="13" t="str">
        <f>[1]РЕЕСТР!Q69</f>
        <v>пластик</v>
      </c>
      <c r="R69" s="14" t="str">
        <f>[1]РЕЕСТР!U69</f>
        <v>-</v>
      </c>
      <c r="S69" s="15" t="str">
        <f>[1]РЕЕСТР!V69</f>
        <v>-</v>
      </c>
      <c r="T69" s="13" t="str">
        <f>[1]РЕЕСТР!W69</f>
        <v>-</v>
      </c>
      <c r="U69" s="17" t="str">
        <f>[1]РЕЕСТР!AA69</f>
        <v>-</v>
      </c>
      <c r="V69" s="18" t="str">
        <f>[1]РЕЕСТР!AB69</f>
        <v>-</v>
      </c>
      <c r="W69" s="15" t="str">
        <f>[1]РЕЕСТР!AC69</f>
        <v>-</v>
      </c>
      <c r="X69" s="13" t="str">
        <f>[1]РЕЕСТР!AD69</f>
        <v>-</v>
      </c>
      <c r="Y69" s="8" t="str">
        <f>[1]РЕЕСТР!AH69</f>
        <v>ЮЛ - Отделение Пенсионного фонда РФ по ХМАО-Югре</v>
      </c>
      <c r="Z69" s="19" t="str">
        <f>[1]РЕЕСТР!AL69</f>
        <v>Отделение Пенсионного фонда РФ по ХМАО-Югре</v>
      </c>
    </row>
    <row r="70" spans="2:26" ht="56.25" customHeight="1" x14ac:dyDescent="0.3">
      <c r="B70" s="43">
        <f>[1]РЕЕСТР!B70</f>
        <v>54</v>
      </c>
      <c r="C70" s="44">
        <f>[1]РЕЕСТР!C70</f>
        <v>44236</v>
      </c>
      <c r="D70" s="51">
        <f>[1]РЕЕСТР!D70</f>
        <v>44900</v>
      </c>
      <c r="E70" s="16" t="str">
        <f>[1]РЕЕСТР!E70</f>
        <v>Строителей 111</v>
      </c>
      <c r="F70" s="52" t="str">
        <f>[1]РЕЕСТР!F70</f>
        <v>в рамках проведения инвентаризации 2022 года
не установлен</v>
      </c>
      <c r="G70" s="10" t="str">
        <f>[1]РЕЕСТР!G70</f>
        <v>61.013142</v>
      </c>
      <c r="H70" s="10" t="str">
        <f>[1]РЕЕСТР!H70</f>
        <v>69.051438</v>
      </c>
      <c r="I70" s="53" t="str">
        <f>[1]РЕЕСТР!I70</f>
        <v>в рамках инвентаризации 2022 года
не определена</v>
      </c>
      <c r="J70" s="9" t="str">
        <f>[1]РЕЕСТР!J70</f>
        <v>ограниченный частично</v>
      </c>
      <c r="K70" s="11" t="str">
        <f>[1]РЕЕСТР!K70</f>
        <v>бетонная плита</v>
      </c>
      <c r="L70" s="10">
        <f>[1]РЕЕСТР!L70</f>
        <v>12</v>
      </c>
      <c r="M70" s="10" t="str">
        <f>[1]РЕЕСТР!M70</f>
        <v>есть</v>
      </c>
      <c r="N70" s="12" t="str">
        <f>[1]РЕЕСТР!N70</f>
        <v>есть</v>
      </c>
      <c r="O70" s="14">
        <f>[1]РЕЕСТР!O70</f>
        <v>6</v>
      </c>
      <c r="P70" s="15">
        <f>[1]РЕЕСТР!P70</f>
        <v>1.1000000000000001</v>
      </c>
      <c r="Q70" s="13" t="str">
        <f>[1]РЕЕСТР!Q70</f>
        <v>пластик</v>
      </c>
      <c r="R70" s="14" t="str">
        <f>[1]РЕЕСТР!U70</f>
        <v>-</v>
      </c>
      <c r="S70" s="15" t="str">
        <f>[1]РЕЕСТР!V70</f>
        <v>-</v>
      </c>
      <c r="T70" s="13" t="str">
        <f>[1]РЕЕСТР!W70</f>
        <v>-</v>
      </c>
      <c r="U70" s="17" t="str">
        <f>[1]РЕЕСТР!AA70</f>
        <v>пластик</v>
      </c>
      <c r="V70" s="18">
        <f>[1]РЕЕСТР!AB70</f>
        <v>1</v>
      </c>
      <c r="W70" s="15">
        <f>[1]РЕЕСТР!AC70</f>
        <v>1</v>
      </c>
      <c r="X70" s="13" t="str">
        <f>[1]РЕЕСТР!AD70</f>
        <v>металлическая сетка АО "РЭС-Сервис"</v>
      </c>
      <c r="Y70" s="8" t="str">
        <f>[1]РЕЕСТР!AH70</f>
        <v>СП МКД</v>
      </c>
      <c r="Z70" s="19" t="str">
        <f>[1]РЕЕСТР!AL70</f>
        <v>МКД ул. Строителей, 111</v>
      </c>
    </row>
    <row r="71" spans="2:26" ht="47.25" customHeight="1" x14ac:dyDescent="0.3">
      <c r="B71" s="43">
        <f>[1]РЕЕСТР!B71</f>
        <v>55</v>
      </c>
      <c r="C71" s="44" t="str">
        <f>[1]РЕЕСТР!C71</f>
        <v>ранее существовавшая до 01.01.2019</v>
      </c>
      <c r="D71" s="51">
        <f>[1]РЕЕСТР!D71</f>
        <v>44900</v>
      </c>
      <c r="E71" s="16" t="str">
        <f>[1]РЕЕСТР!E71</f>
        <v>Гагарина 72</v>
      </c>
      <c r="F71" s="52" t="str">
        <f>[1]РЕЕСТР!F71</f>
        <v>в рамках проведения инвентаризации 2022 года
не установлен</v>
      </c>
      <c r="G71" s="10" t="str">
        <f>[1]РЕЕСТР!G71</f>
        <v>60.993934</v>
      </c>
      <c r="H71" s="10" t="str">
        <f>[1]РЕЕСТР!H71</f>
        <v>69.021145</v>
      </c>
      <c r="I71" s="53" t="str">
        <f>[1]РЕЕСТР!I71</f>
        <v>в рамках инвентаризации 2022 года
не определена</v>
      </c>
      <c r="J71" s="9" t="str">
        <f>[1]РЕЕСТР!J71</f>
        <v>ограниченный</v>
      </c>
      <c r="K71" s="11" t="str">
        <f>[1]РЕЕСТР!K71</f>
        <v>бетонная плита</v>
      </c>
      <c r="L71" s="10">
        <f>[1]РЕЕСТР!L71</f>
        <v>6</v>
      </c>
      <c r="M71" s="10" t="str">
        <f>[1]РЕЕСТР!M71</f>
        <v>отсутствует</v>
      </c>
      <c r="N71" s="12" t="str">
        <f>[1]РЕЕСТР!N71</f>
        <v>есть</v>
      </c>
      <c r="O71" s="14">
        <f>[1]РЕЕСТР!O71</f>
        <v>2</v>
      </c>
      <c r="P71" s="15">
        <f>[1]РЕЕСТР!P71</f>
        <v>0.66</v>
      </c>
      <c r="Q71" s="13" t="str">
        <f>[1]РЕЕСТР!Q71</f>
        <v>пластик</v>
      </c>
      <c r="R71" s="14" t="str">
        <f>[1]РЕЕСТР!U71</f>
        <v>-</v>
      </c>
      <c r="S71" s="15" t="str">
        <f>[1]РЕЕСТР!V71</f>
        <v>-</v>
      </c>
      <c r="T71" s="13" t="str">
        <f>[1]РЕЕСТР!W71</f>
        <v>-</v>
      </c>
      <c r="U71" s="17" t="str">
        <f>[1]РЕЕСТР!AA71</f>
        <v>-</v>
      </c>
      <c r="V71" s="18" t="str">
        <f>[1]РЕЕСТР!AB71</f>
        <v>-</v>
      </c>
      <c r="W71" s="15" t="str">
        <f>[1]РЕЕСТР!AC71</f>
        <v>-</v>
      </c>
      <c r="X71" s="13" t="str">
        <f>[1]РЕЕСТР!AD71</f>
        <v>-</v>
      </c>
      <c r="Y71" s="8" t="str">
        <f>[1]РЕЕСТР!AH71</f>
        <v>ЮЛ - БУ ХМАО-Югры "Ханты-Мансийский клинический кожно-венерологический диспансер"</v>
      </c>
      <c r="Z71" s="19" t="str">
        <f>[1]РЕЕСТР!AL71</f>
        <v>ЮЛ - АО "Ханты-Мансийский клинический кожно-венерологический диспансер"</v>
      </c>
    </row>
    <row r="72" spans="2:26" ht="45" customHeight="1" x14ac:dyDescent="0.3">
      <c r="B72" s="43">
        <f>[1]РЕЕСТР!B72</f>
        <v>56</v>
      </c>
      <c r="C72" s="44" t="str">
        <f>[1]РЕЕСТР!C72</f>
        <v>ранее существовавшая до 01.01.2019</v>
      </c>
      <c r="D72" s="51">
        <f>[1]РЕЕСТР!D72</f>
        <v>44900</v>
      </c>
      <c r="E72" s="16" t="str">
        <f>[1]РЕЕСТР!E72</f>
        <v>Гагарина 106</v>
      </c>
      <c r="F72" s="52" t="str">
        <f>[1]РЕЕСТР!F72</f>
        <v>в рамках проведения инвентаризации 2022 года
не установлен</v>
      </c>
      <c r="G72" s="10" t="str">
        <f>[1]РЕЕСТР!G72</f>
        <v>60.988589</v>
      </c>
      <c r="H72" s="10" t="str">
        <f>[1]РЕЕСТР!H72</f>
        <v>69.024242</v>
      </c>
      <c r="I72" s="53" t="str">
        <f>[1]РЕЕСТР!I72</f>
        <v>в рамках инвентаризации 2022 года
не определена</v>
      </c>
      <c r="J72" s="9" t="str">
        <f>[1]РЕЕСТР!J72</f>
        <v>ограниченный</v>
      </c>
      <c r="K72" s="11" t="str">
        <f>[1]РЕЕСТР!K72</f>
        <v>бетонная плита</v>
      </c>
      <c r="L72" s="10">
        <f>[1]РЕЕСТР!L72</f>
        <v>8</v>
      </c>
      <c r="M72" s="10" t="str">
        <f>[1]РЕЕСТР!M72</f>
        <v>отсутствует</v>
      </c>
      <c r="N72" s="12" t="str">
        <f>[1]РЕЕСТР!N72</f>
        <v>отсутствует</v>
      </c>
      <c r="O72" s="14">
        <f>[1]РЕЕСТР!O72</f>
        <v>1</v>
      </c>
      <c r="P72" s="15">
        <f>[1]РЕЕСТР!P72</f>
        <v>1.1000000000000001</v>
      </c>
      <c r="Q72" s="13" t="str">
        <f>[1]РЕЕСТР!Q72</f>
        <v>металл</v>
      </c>
      <c r="R72" s="14" t="str">
        <f>[1]РЕЕСТР!U72</f>
        <v>-</v>
      </c>
      <c r="S72" s="15" t="str">
        <f>[1]РЕЕСТР!V72</f>
        <v>-</v>
      </c>
      <c r="T72" s="13" t="str">
        <f>[1]РЕЕСТР!W72</f>
        <v>-</v>
      </c>
      <c r="U72" s="17" t="str">
        <f>[1]РЕЕСТР!AA72</f>
        <v>-</v>
      </c>
      <c r="V72" s="18" t="str">
        <f>[1]РЕЕСТР!AB72</f>
        <v>-</v>
      </c>
      <c r="W72" s="15" t="str">
        <f>[1]РЕЕСТР!AC72</f>
        <v>-</v>
      </c>
      <c r="X72" s="13" t="str">
        <f>[1]РЕЕСТР!AD72</f>
        <v>-</v>
      </c>
      <c r="Y72" s="8" t="str">
        <f>[1]РЕЕСТР!AH72</f>
        <v>ЮЛ - КУ ХМАО-Югры "Центр профилактики и борьбы со СПИД"</v>
      </c>
      <c r="Z72" s="19" t="str">
        <f>[1]РЕЕСТР!AL72</f>
        <v>КУ "Центр СПИД"</v>
      </c>
    </row>
    <row r="73" spans="2:26" ht="45" customHeight="1" x14ac:dyDescent="0.3">
      <c r="B73" s="43">
        <f>[1]РЕЕСТР!B73</f>
        <v>57</v>
      </c>
      <c r="C73" s="44" t="str">
        <f>[1]РЕЕСТР!C73</f>
        <v>00.06.2021</v>
      </c>
      <c r="D73" s="51">
        <f>[1]РЕЕСТР!D73</f>
        <v>44900</v>
      </c>
      <c r="E73" s="16" t="str">
        <f>[1]РЕЕСТР!E73</f>
        <v>пер. Геофизиков 23</v>
      </c>
      <c r="F73" s="52" t="str">
        <f>[1]РЕЕСТР!F73</f>
        <v>в рамках проведения инвентаризации 2022 года
не установлен</v>
      </c>
      <c r="G73" s="10" t="str">
        <f>[1]РЕЕСТР!G73</f>
        <v xml:space="preserve">61.007758 </v>
      </c>
      <c r="H73" s="10" t="str">
        <f>[1]РЕЕСТР!H73</f>
        <v>69.012086</v>
      </c>
      <c r="I73" s="53" t="str">
        <f>[1]РЕЕСТР!I73</f>
        <v>в рамках инвентаризации 2022 года
не определена</v>
      </c>
      <c r="J73" s="9" t="str">
        <f>[1]РЕЕСТР!J73</f>
        <v>открытый</v>
      </c>
      <c r="K73" s="11" t="str">
        <f>[1]РЕЕСТР!K73</f>
        <v>бетонная плита</v>
      </c>
      <c r="L73" s="10">
        <f>[1]РЕЕСТР!L73</f>
        <v>12</v>
      </c>
      <c r="M73" s="10" t="str">
        <f>[1]РЕЕСТР!M73</f>
        <v>есть</v>
      </c>
      <c r="N73" s="12" t="str">
        <f>[1]РЕЕСТР!N73</f>
        <v>есть</v>
      </c>
      <c r="O73" s="14">
        <f>[1]РЕЕСТР!O73</f>
        <v>1</v>
      </c>
      <c r="P73" s="15">
        <f>[1]РЕЕСТР!P73</f>
        <v>1.1000000000000001</v>
      </c>
      <c r="Q73" s="13" t="str">
        <f>[1]РЕЕСТР!Q73</f>
        <v>пластик</v>
      </c>
      <c r="R73" s="14" t="str">
        <f>[1]РЕЕСТР!U73</f>
        <v>-</v>
      </c>
      <c r="S73" s="15" t="str">
        <f>[1]РЕЕСТР!V73</f>
        <v>-</v>
      </c>
      <c r="T73" s="13" t="str">
        <f>[1]РЕЕСТР!W73</f>
        <v>-</v>
      </c>
      <c r="U73" s="17" t="str">
        <f>[1]РЕЕСТР!AA73</f>
        <v>-</v>
      </c>
      <c r="V73" s="18" t="str">
        <f>[1]РЕЕСТР!AB73</f>
        <v>-</v>
      </c>
      <c r="W73" s="15" t="str">
        <f>[1]РЕЕСТР!AC73</f>
        <v>-</v>
      </c>
      <c r="X73" s="13" t="str">
        <f>[1]РЕЕСТР!AD73</f>
        <v>-</v>
      </c>
      <c r="Y73" s="8" t="str">
        <f>[1]РЕЕСТР!AH73</f>
        <v>МО - Администрация города Ханты-Мансийска</v>
      </c>
      <c r="Z73" s="19" t="str">
        <f>[1]РЕЕСТР!AL73</f>
        <v>ИЖС по пер. Геофизиков</v>
      </c>
    </row>
    <row r="74" spans="2:26" ht="45" customHeight="1" x14ac:dyDescent="0.3">
      <c r="B74" s="43">
        <f>[1]РЕЕСТР!B74</f>
        <v>58</v>
      </c>
      <c r="C74" s="44" t="str">
        <f>[1]РЕЕСТР!C74</f>
        <v>ранее существовавшая до 01.01.2019</v>
      </c>
      <c r="D74" s="51">
        <f>[1]РЕЕСТР!D74</f>
        <v>44900</v>
      </c>
      <c r="E74" s="16" t="str">
        <f>[1]РЕЕСТР!E74</f>
        <v>Мира, 118 - 118А</v>
      </c>
      <c r="F74" s="52" t="str">
        <f>[1]РЕЕСТР!F74</f>
        <v>в рамках проведения инвентаризации 2022 года
не установлен</v>
      </c>
      <c r="G74" s="10" t="str">
        <f>[1]РЕЕСТР!G74</f>
        <v>61.013047</v>
      </c>
      <c r="H74" s="10" t="str">
        <f>[1]РЕЕСТР!H74</f>
        <v>69.064023</v>
      </c>
      <c r="I74" s="53" t="str">
        <f>[1]РЕЕСТР!I74</f>
        <v>в рамках инвентаризации 2022 года
не определена</v>
      </c>
      <c r="J74" s="9" t="str">
        <f>[1]РЕЕСТР!J74</f>
        <v>ограниченный</v>
      </c>
      <c r="K74" s="11" t="str">
        <f>[1]РЕЕСТР!K74</f>
        <v>бетонная плита</v>
      </c>
      <c r="L74" s="10">
        <f>[1]РЕЕСТР!L74</f>
        <v>10</v>
      </c>
      <c r="M74" s="10" t="str">
        <f>[1]РЕЕСТР!M74</f>
        <v>отсутствует</v>
      </c>
      <c r="N74" s="12" t="str">
        <f>[1]РЕЕСТР!N74</f>
        <v>есть</v>
      </c>
      <c r="O74" s="14">
        <f>[1]РЕЕСТР!O74</f>
        <v>3</v>
      </c>
      <c r="P74" s="15">
        <f>[1]РЕЕСТР!P74</f>
        <v>0.75</v>
      </c>
      <c r="Q74" s="13" t="str">
        <f>[1]РЕЕСТР!Q74</f>
        <v>металл</v>
      </c>
      <c r="R74" s="14" t="str">
        <f>[1]РЕЕСТР!U74</f>
        <v>-</v>
      </c>
      <c r="S74" s="15" t="str">
        <f>[1]РЕЕСТР!V74</f>
        <v>-</v>
      </c>
      <c r="T74" s="13" t="str">
        <f>[1]РЕЕСТР!W74</f>
        <v>-</v>
      </c>
      <c r="U74" s="17" t="str">
        <f>[1]РЕЕСТР!AA74</f>
        <v>-</v>
      </c>
      <c r="V74" s="18" t="str">
        <f>[1]РЕЕСТР!AB74</f>
        <v>-</v>
      </c>
      <c r="W74" s="15" t="str">
        <f>[1]РЕЕСТР!AC74</f>
        <v>-</v>
      </c>
      <c r="X74" s="13" t="str">
        <f>[1]РЕЕСТР!AD74</f>
        <v>-</v>
      </c>
      <c r="Y74" s="8" t="str">
        <f>[1]РЕЕСТР!AH74</f>
        <v>ЮЛ - МБУ Горсвет, ОАО ЮТЭК-Региональные  сети</v>
      </c>
      <c r="Z74" s="19" t="str">
        <f>[1]РЕЕСТР!AL74</f>
        <v>МБУ Горсвет, ОАО ЮТЭК-Региональные  сети</v>
      </c>
    </row>
    <row r="75" spans="2:26" ht="63" customHeight="1" x14ac:dyDescent="0.3">
      <c r="B75" s="43">
        <f>[1]РЕЕСТР!B75</f>
        <v>59</v>
      </c>
      <c r="C75" s="44" t="str">
        <f>[1]РЕЕСТР!C75</f>
        <v>ранее существовавшая до 01.01.2019</v>
      </c>
      <c r="D75" s="51">
        <f>[1]РЕЕСТР!D75</f>
        <v>44900</v>
      </c>
      <c r="E75" s="16" t="str">
        <f>[1]РЕЕСТР!E75</f>
        <v>Чехова, 2</v>
      </c>
      <c r="F75" s="52" t="str">
        <f>[1]РЕЕСТР!F75</f>
        <v>в рамках проведения инвентаризации 2022 года
не установлен</v>
      </c>
      <c r="G75" s="10" t="str">
        <f>[1]РЕЕСТР!G75</f>
        <v>60.999852</v>
      </c>
      <c r="H75" s="10" t="str">
        <f>[1]РЕЕСТР!H75</f>
        <v>69.022071</v>
      </c>
      <c r="I75" s="53" t="str">
        <f>[1]РЕЕСТР!I75</f>
        <v>в рамках инвентаризации 2022 года
не определена</v>
      </c>
      <c r="J75" s="9" t="str">
        <f>[1]РЕЕСТР!J75</f>
        <v>ограниченный</v>
      </c>
      <c r="K75" s="11" t="str">
        <f>[1]РЕЕСТР!K75</f>
        <v>бетонная плита</v>
      </c>
      <c r="L75" s="10">
        <f>[1]РЕЕСТР!L75</f>
        <v>6</v>
      </c>
      <c r="M75" s="10" t="str">
        <f>[1]РЕЕСТР!M75</f>
        <v>отсутствует</v>
      </c>
      <c r="N75" s="12" t="str">
        <f>[1]РЕЕСТР!N75</f>
        <v>отсутствует</v>
      </c>
      <c r="O75" s="14">
        <f>[1]РЕЕСТР!O75</f>
        <v>2</v>
      </c>
      <c r="P75" s="15">
        <f>[1]РЕЕСТР!P75</f>
        <v>1.1000000000000001</v>
      </c>
      <c r="Q75" s="13" t="str">
        <f>[1]РЕЕСТР!Q75</f>
        <v>металл</v>
      </c>
      <c r="R75" s="14" t="str">
        <f>[1]РЕЕСТР!U75</f>
        <v>-</v>
      </c>
      <c r="S75" s="15" t="str">
        <f>[1]РЕЕСТР!V75</f>
        <v>-</v>
      </c>
      <c r="T75" s="13" t="str">
        <f>[1]РЕЕСТР!W75</f>
        <v>-</v>
      </c>
      <c r="U75" s="17" t="str">
        <f>[1]РЕЕСТР!AA75</f>
        <v>-</v>
      </c>
      <c r="V75" s="18" t="str">
        <f>[1]РЕЕСТР!AB75</f>
        <v>-</v>
      </c>
      <c r="W75" s="15" t="str">
        <f>[1]РЕЕСТР!AC75</f>
        <v>-</v>
      </c>
      <c r="X75" s="13" t="str">
        <f>[1]РЕЕСТР!AD75</f>
        <v>-</v>
      </c>
      <c r="Y75" s="8" t="str">
        <f>[1]РЕЕСТР!AH75</f>
        <v>ЮЛ - Религиозная организация "Ханты-Мансийская Епархия Русской Православной Церкви (Московский Патриархат)"</v>
      </c>
      <c r="Z75" s="19" t="str">
        <f>[1]РЕЕСТР!AL75</f>
        <v>Религиозная организация "Ханты-Мансийская Епархия Русской Православной Церкви (Московский Патриархат)"</v>
      </c>
    </row>
    <row r="76" spans="2:26" ht="56.25" customHeight="1" x14ac:dyDescent="0.3">
      <c r="B76" s="43">
        <f>[1]РЕЕСТР!B76</f>
        <v>60</v>
      </c>
      <c r="C76" s="44" t="str">
        <f>[1]РЕЕСТР!C76</f>
        <v>ранее существовавшая до 01.01.2019</v>
      </c>
      <c r="D76" s="51">
        <f>[1]РЕЕСТР!D76</f>
        <v>44900</v>
      </c>
      <c r="E76" s="16" t="str">
        <f>[1]РЕЕСТР!E76</f>
        <v>Посадская 3</v>
      </c>
      <c r="F76" s="52" t="str">
        <f>[1]РЕЕСТР!F76</f>
        <v>в рамках проведения инвентаризации 2022 года
не установлен</v>
      </c>
      <c r="G76" s="10" t="str">
        <f>[1]РЕЕСТР!G76</f>
        <v>60.988108</v>
      </c>
      <c r="H76" s="10" t="str">
        <f>[1]РЕЕСТР!H76</f>
        <v>69.037236</v>
      </c>
      <c r="I76" s="53" t="str">
        <f>[1]РЕЕСТР!I76</f>
        <v>в рамках инвентаризации 2022 года
не определена</v>
      </c>
      <c r="J76" s="9" t="str">
        <f>[1]РЕЕСТР!J76</f>
        <v>открытый</v>
      </c>
      <c r="K76" s="11" t="str">
        <f>[1]РЕЕСТР!K76</f>
        <v>бетонная плита</v>
      </c>
      <c r="L76" s="10">
        <f>[1]РЕЕСТР!L76</f>
        <v>12</v>
      </c>
      <c r="M76" s="10" t="str">
        <f>[1]РЕЕСТР!M76</f>
        <v>есть</v>
      </c>
      <c r="N76" s="12" t="str">
        <f>[1]РЕЕСТР!N76</f>
        <v>есть</v>
      </c>
      <c r="O76" s="14">
        <f>[1]РЕЕСТР!O76</f>
        <v>2</v>
      </c>
      <c r="P76" s="15">
        <f>[1]РЕЕСТР!P76</f>
        <v>1.1000000000000001</v>
      </c>
      <c r="Q76" s="13" t="str">
        <f>[1]РЕЕСТР!Q76</f>
        <v>пластик</v>
      </c>
      <c r="R76" s="14">
        <f>[1]РЕЕСТР!U76</f>
        <v>1</v>
      </c>
      <c r="S76" s="15">
        <f>[1]РЕЕСТР!V76</f>
        <v>4</v>
      </c>
      <c r="T76" s="13" t="str">
        <f>[1]РЕЕСТР!W76</f>
        <v>отсек</v>
      </c>
      <c r="U76" s="17" t="str">
        <f>[1]РЕЕСТР!AA76</f>
        <v>бумажные отходы</v>
      </c>
      <c r="V76" s="18">
        <f>[1]РЕЕСТР!AB76</f>
        <v>1</v>
      </c>
      <c r="W76" s="15">
        <f>[1]РЕЕСТР!AC76</f>
        <v>0.75</v>
      </c>
      <c r="X76" s="13" t="str">
        <f>[1]РЕЕСТР!AD76</f>
        <v>контейнер ООО "Экобаланс"</v>
      </c>
      <c r="Y76" s="8" t="str">
        <f>[1]РЕЕСТР!AH76</f>
        <v>МО - Администрация города Ханты-Мансийска</v>
      </c>
      <c r="Z76" s="19" t="str">
        <f>[1]РЕЕСТР!AL76</f>
        <v>ИЖС ул. Рябиновая</v>
      </c>
    </row>
    <row r="77" spans="2:26" ht="45" customHeight="1" x14ac:dyDescent="0.3">
      <c r="B77" s="43">
        <f>[1]РЕЕСТР!B77</f>
        <v>61</v>
      </c>
      <c r="C77" s="44" t="str">
        <f>[1]РЕЕСТР!C77</f>
        <v>ранее существовавшая до 01.01.2020</v>
      </c>
      <c r="D77" s="51">
        <f>[1]РЕЕСТР!D77</f>
        <v>44900</v>
      </c>
      <c r="E77" s="16" t="str">
        <f>[1]РЕЕСТР!E77</f>
        <v>Сутормина 21</v>
      </c>
      <c r="F77" s="52" t="str">
        <f>[1]РЕЕСТР!F77</f>
        <v>в рамках проведения инвентаризации 2022 года
не установлен</v>
      </c>
      <c r="G77" s="10" t="str">
        <f>[1]РЕЕСТР!G77</f>
        <v xml:space="preserve">60.982938 </v>
      </c>
      <c r="H77" s="10" t="str">
        <f>[1]РЕЕСТР!H77</f>
        <v>69.058510</v>
      </c>
      <c r="I77" s="53" t="str">
        <f>[1]РЕЕСТР!I77</f>
        <v>в рамках инвентаризации 2022 года
не определена</v>
      </c>
      <c r="J77" s="9" t="str">
        <f>[1]РЕЕСТР!J77</f>
        <v>ограниченный</v>
      </c>
      <c r="K77" s="11" t="str">
        <f>[1]РЕЕСТР!K77</f>
        <v>асфальт</v>
      </c>
      <c r="L77" s="10">
        <f>[1]РЕЕСТР!L77</f>
        <v>8</v>
      </c>
      <c r="M77" s="10" t="str">
        <f>[1]РЕЕСТР!M77</f>
        <v>отсутствует</v>
      </c>
      <c r="N77" s="12" t="str">
        <f>[1]РЕЕСТР!N77</f>
        <v>отсутствует</v>
      </c>
      <c r="O77" s="14">
        <f>[1]РЕЕСТР!O77</f>
        <v>2</v>
      </c>
      <c r="P77" s="15">
        <f>[1]РЕЕСТР!P77</f>
        <v>1.1000000000000001</v>
      </c>
      <c r="Q77" s="13" t="str">
        <f>[1]РЕЕСТР!Q77</f>
        <v>пластик</v>
      </c>
      <c r="R77" s="14" t="str">
        <f>[1]РЕЕСТР!U77</f>
        <v>-</v>
      </c>
      <c r="S77" s="15" t="str">
        <f>[1]РЕЕСТР!V77</f>
        <v>-</v>
      </c>
      <c r="T77" s="13" t="str">
        <f>[1]РЕЕСТР!W77</f>
        <v>-</v>
      </c>
      <c r="U77" s="17" t="str">
        <f>[1]РЕЕСТР!AA77</f>
        <v>-</v>
      </c>
      <c r="V77" s="18" t="str">
        <f>[1]РЕЕСТР!AB77</f>
        <v>-</v>
      </c>
      <c r="W77" s="15" t="str">
        <f>[1]РЕЕСТР!AC77</f>
        <v>-</v>
      </c>
      <c r="X77" s="13" t="str">
        <f>[1]РЕЕСТР!AD77</f>
        <v>-</v>
      </c>
      <c r="Y77" s="8" t="str">
        <f>[1]РЕЕСТР!AH77</f>
        <v>ИП Магеррамов</v>
      </c>
      <c r="Z77" s="19" t="str">
        <f>[1]РЕЕСТР!AL77</f>
        <v>ИП Магеррамов</v>
      </c>
    </row>
    <row r="78" spans="2:26" ht="45" customHeight="1" x14ac:dyDescent="0.3">
      <c r="B78" s="43">
        <f>[1]РЕЕСТР!B78</f>
        <v>62</v>
      </c>
      <c r="C78" s="44">
        <f>[1]РЕЕСТР!C78</f>
        <v>44089</v>
      </c>
      <c r="D78" s="51">
        <f>[1]РЕЕСТР!D78</f>
        <v>44900</v>
      </c>
      <c r="E78" s="16" t="str">
        <f>[1]РЕЕСТР!E78</f>
        <v>Садовая 15</v>
      </c>
      <c r="F78" s="52" t="str">
        <f>[1]РЕЕСТР!F78</f>
        <v>в рамках проведения инвентаризации 2022 года
не установлен</v>
      </c>
      <c r="G78" s="10" t="str">
        <f>[1]РЕЕСТР!G78</f>
        <v>60.976784</v>
      </c>
      <c r="H78" s="10" t="str">
        <f>[1]РЕЕСТР!H78</f>
        <v>69.065482</v>
      </c>
      <c r="I78" s="53" t="str">
        <f>[1]РЕЕСТР!I78</f>
        <v>в рамках инвентаризации 2022 года
не определена</v>
      </c>
      <c r="J78" s="9" t="str">
        <f>[1]РЕЕСТР!J78</f>
        <v>ограниченный</v>
      </c>
      <c r="K78" s="11" t="str">
        <f>[1]РЕЕСТР!K78</f>
        <v>бетонная плита</v>
      </c>
      <c r="L78" s="10">
        <f>[1]РЕЕСТР!L78</f>
        <v>6</v>
      </c>
      <c r="M78" s="10" t="str">
        <f>[1]РЕЕСТР!M78</f>
        <v>отсутствует</v>
      </c>
      <c r="N78" s="12" t="str">
        <f>[1]РЕЕСТР!N78</f>
        <v>отсутствует</v>
      </c>
      <c r="O78" s="14">
        <f>[1]РЕЕСТР!O78</f>
        <v>1</v>
      </c>
      <c r="P78" s="15">
        <f>[1]РЕЕСТР!P78</f>
        <v>1</v>
      </c>
      <c r="Q78" s="13" t="str">
        <f>[1]РЕЕСТР!Q78</f>
        <v>пластик</v>
      </c>
      <c r="R78" s="14" t="str">
        <f>[1]РЕЕСТР!U78</f>
        <v>-</v>
      </c>
      <c r="S78" s="15" t="str">
        <f>[1]РЕЕСТР!V78</f>
        <v>-</v>
      </c>
      <c r="T78" s="13" t="str">
        <f>[1]РЕЕСТР!W78</f>
        <v>-</v>
      </c>
      <c r="U78" s="17" t="str">
        <f>[1]РЕЕСТР!AA78</f>
        <v>-</v>
      </c>
      <c r="V78" s="18" t="str">
        <f>[1]РЕЕСТР!AB78</f>
        <v>-</v>
      </c>
      <c r="W78" s="15" t="str">
        <f>[1]РЕЕСТР!AC78</f>
        <v>-</v>
      </c>
      <c r="X78" s="13" t="str">
        <f>[1]РЕЕСТР!AD78</f>
        <v>-</v>
      </c>
      <c r="Y78" s="8" t="str">
        <f>[1]РЕЕСТР!AH78</f>
        <v>ЮЛ - ПАО "Ростелеком"</v>
      </c>
      <c r="Z78" s="19" t="str">
        <f>[1]РЕЕСТР!AL78</f>
        <v>ПАО "Ростелеком"</v>
      </c>
    </row>
    <row r="79" spans="2:26" ht="45" customHeight="1" x14ac:dyDescent="0.3">
      <c r="B79" s="43">
        <f>[1]РЕЕСТР!B79</f>
        <v>63</v>
      </c>
      <c r="C79" s="44" t="str">
        <f>[1]РЕЕСТР!C79</f>
        <v>ранее существовавшая до 01.01.2019</v>
      </c>
      <c r="D79" s="51">
        <f>[1]РЕЕСТР!D79</f>
        <v>44900</v>
      </c>
      <c r="E79" s="16" t="str">
        <f>[1]РЕЕСТР!E79</f>
        <v>Коминтерна 3</v>
      </c>
      <c r="F79" s="52" t="str">
        <f>[1]РЕЕСТР!F79</f>
        <v>в рамках проведения инвентаризации 2022 года
не установлен</v>
      </c>
      <c r="G79" s="10" t="str">
        <f>[1]РЕЕСТР!G79</f>
        <v>61.002248</v>
      </c>
      <c r="H79" s="10" t="str">
        <f>[1]РЕЕСТР!H79</f>
        <v>69.015810</v>
      </c>
      <c r="I79" s="53" t="str">
        <f>[1]РЕЕСТР!I79</f>
        <v>в рамках инвентаризации 2022 года
не определена</v>
      </c>
      <c r="J79" s="9" t="str">
        <f>[1]РЕЕСТР!J79</f>
        <v>ограниченный</v>
      </c>
      <c r="K79" s="11" t="str">
        <f>[1]РЕЕСТР!K79</f>
        <v>бетонная плита</v>
      </c>
      <c r="L79" s="10">
        <f>[1]РЕЕСТР!L79</f>
        <v>6</v>
      </c>
      <c r="M79" s="10" t="str">
        <f>[1]РЕЕСТР!M79</f>
        <v>отсутствует</v>
      </c>
      <c r="N79" s="12" t="str">
        <f>[1]РЕЕСТР!N79</f>
        <v>есть</v>
      </c>
      <c r="O79" s="14">
        <f>[1]РЕЕСТР!O79</f>
        <v>1</v>
      </c>
      <c r="P79" s="15">
        <f>[1]РЕЕСТР!P79</f>
        <v>1.1000000000000001</v>
      </c>
      <c r="Q79" s="13" t="str">
        <f>[1]РЕЕСТР!Q79</f>
        <v>пластик</v>
      </c>
      <c r="R79" s="14" t="str">
        <f>[1]РЕЕСТР!U79</f>
        <v>-</v>
      </c>
      <c r="S79" s="15" t="str">
        <f>[1]РЕЕСТР!V79</f>
        <v>-</v>
      </c>
      <c r="T79" s="13" t="str">
        <f>[1]РЕЕСТР!W79</f>
        <v>-</v>
      </c>
      <c r="U79" s="17" t="str">
        <f>[1]РЕЕСТР!AA79</f>
        <v>-</v>
      </c>
      <c r="V79" s="18" t="str">
        <f>[1]РЕЕСТР!AB79</f>
        <v>-</v>
      </c>
      <c r="W79" s="15" t="str">
        <f>[1]РЕЕСТР!AC79</f>
        <v>-</v>
      </c>
      <c r="X79" s="13" t="str">
        <f>[1]РЕЕСТР!AD79</f>
        <v>-</v>
      </c>
      <c r="Y79" s="8" t="str">
        <f>[1]РЕЕСТР!AH79</f>
        <v>ЮЛ - ПАО "Ростелеком"</v>
      </c>
      <c r="Z79" s="19" t="str">
        <f>[1]РЕЕСТР!AL79</f>
        <v>ПАО "Ростелеком"</v>
      </c>
    </row>
    <row r="80" spans="2:26" ht="45" customHeight="1" x14ac:dyDescent="0.3">
      <c r="B80" s="43">
        <f>[1]РЕЕСТР!B80</f>
        <v>64</v>
      </c>
      <c r="C80" s="44" t="str">
        <f>[1]РЕЕСТР!C80</f>
        <v>ранее существовавшая до 01.01.2019</v>
      </c>
      <c r="D80" s="51">
        <f>[1]РЕЕСТР!D80</f>
        <v>44900</v>
      </c>
      <c r="E80" s="16" t="str">
        <f>[1]РЕЕСТР!E80</f>
        <v>Мира 4</v>
      </c>
      <c r="F80" s="52" t="str">
        <f>[1]РЕЕСТР!F80</f>
        <v>в рамках проведения инвентаризации 2022 года
не установлен</v>
      </c>
      <c r="G80" s="10" t="str">
        <f>[1]РЕЕСТР!G80</f>
        <v>61.002041</v>
      </c>
      <c r="H80" s="10" t="str">
        <f>[1]РЕЕСТР!H80</f>
        <v>69.017549</v>
      </c>
      <c r="I80" s="53" t="str">
        <f>[1]РЕЕСТР!I80</f>
        <v>в рамках инвентаризации 2022 года
не определена</v>
      </c>
      <c r="J80" s="9" t="str">
        <f>[1]РЕЕСТР!J80</f>
        <v>ограниченный</v>
      </c>
      <c r="K80" s="11" t="str">
        <f>[1]РЕЕСТР!K80</f>
        <v>бетонная плита</v>
      </c>
      <c r="L80" s="10">
        <f>[1]РЕЕСТР!L80</f>
        <v>6</v>
      </c>
      <c r="M80" s="10" t="str">
        <f>[1]РЕЕСТР!M80</f>
        <v>отсутствует</v>
      </c>
      <c r="N80" s="12" t="str">
        <f>[1]РЕЕСТР!N80</f>
        <v>есть</v>
      </c>
      <c r="O80" s="14">
        <f>[1]РЕЕСТР!O80</f>
        <v>2</v>
      </c>
      <c r="P80" s="15">
        <f>[1]РЕЕСТР!P80</f>
        <v>1.1000000000000001</v>
      </c>
      <c r="Q80" s="13" t="str">
        <f>[1]РЕЕСТР!Q80</f>
        <v>пластик</v>
      </c>
      <c r="R80" s="14" t="str">
        <f>[1]РЕЕСТР!U80</f>
        <v>-</v>
      </c>
      <c r="S80" s="15" t="str">
        <f>[1]РЕЕСТР!V80</f>
        <v>-</v>
      </c>
      <c r="T80" s="13" t="str">
        <f>[1]РЕЕСТР!W80</f>
        <v>-</v>
      </c>
      <c r="U80" s="17" t="str">
        <f>[1]РЕЕСТР!AA80</f>
        <v>-</v>
      </c>
      <c r="V80" s="18" t="str">
        <f>[1]РЕЕСТР!AB80</f>
        <v>-</v>
      </c>
      <c r="W80" s="15" t="str">
        <f>[1]РЕЕСТР!AC80</f>
        <v>-</v>
      </c>
      <c r="X80" s="13" t="str">
        <f>[1]РЕЕСТР!AD80</f>
        <v>-</v>
      </c>
      <c r="Y80" s="8" t="str">
        <f>[1]РЕЕСТР!AH80</f>
        <v>ЮЛ - ПАО "Ростелеком"</v>
      </c>
      <c r="Z80" s="19" t="str">
        <f>[1]РЕЕСТР!AL80</f>
        <v>ПАО "Ростелеком"</v>
      </c>
    </row>
    <row r="81" spans="2:26" ht="45" customHeight="1" x14ac:dyDescent="0.3">
      <c r="B81" s="43">
        <f>[1]РЕЕСТР!B81</f>
        <v>65</v>
      </c>
      <c r="C81" s="44" t="str">
        <f>[1]РЕЕСТР!C81</f>
        <v>ранее существовавшая до 01.01.2019</v>
      </c>
      <c r="D81" s="51">
        <f>[1]РЕЕСТР!D81</f>
        <v>44900</v>
      </c>
      <c r="E81" s="16" t="str">
        <f>[1]РЕЕСТР!E81</f>
        <v>Сирина 60</v>
      </c>
      <c r="F81" s="52" t="str">
        <f>[1]РЕЕСТР!F81</f>
        <v>в рамках проведения инвентаризации 2022 года
не установлен</v>
      </c>
      <c r="G81" s="10" t="str">
        <f>[1]РЕЕСТР!G81</f>
        <v>61.004427</v>
      </c>
      <c r="H81" s="10" t="str">
        <f>[1]РЕЕСТР!H81</f>
        <v>68.999103</v>
      </c>
      <c r="I81" s="53" t="str">
        <f>[1]РЕЕСТР!I81</f>
        <v>в рамках инвентаризации 2022 года
не определена</v>
      </c>
      <c r="J81" s="9" t="str">
        <f>[1]РЕЕСТР!J81</f>
        <v>ограниченный</v>
      </c>
      <c r="K81" s="11" t="str">
        <f>[1]РЕЕСТР!K81</f>
        <v>бетонная плита</v>
      </c>
      <c r="L81" s="10">
        <f>[1]РЕЕСТР!L81</f>
        <v>6</v>
      </c>
      <c r="M81" s="10" t="str">
        <f>[1]РЕЕСТР!M81</f>
        <v>отсутствует</v>
      </c>
      <c r="N81" s="12" t="str">
        <f>[1]РЕЕСТР!N81</f>
        <v>есть</v>
      </c>
      <c r="O81" s="14">
        <f>[1]РЕЕСТР!O81</f>
        <v>2</v>
      </c>
      <c r="P81" s="15">
        <f>[1]РЕЕСТР!P81</f>
        <v>1.1000000000000001</v>
      </c>
      <c r="Q81" s="13" t="str">
        <f>[1]РЕЕСТР!Q81</f>
        <v>пластик</v>
      </c>
      <c r="R81" s="14" t="str">
        <f>[1]РЕЕСТР!U81</f>
        <v>-</v>
      </c>
      <c r="S81" s="15" t="str">
        <f>[1]РЕЕСТР!V81</f>
        <v>-</v>
      </c>
      <c r="T81" s="13" t="str">
        <f>[1]РЕЕСТР!W81</f>
        <v>-</v>
      </c>
      <c r="U81" s="17" t="str">
        <f>[1]РЕЕСТР!AA81</f>
        <v>-</v>
      </c>
      <c r="V81" s="18" t="str">
        <f>[1]РЕЕСТР!AB81</f>
        <v>-</v>
      </c>
      <c r="W81" s="15" t="str">
        <f>[1]РЕЕСТР!AC81</f>
        <v>-</v>
      </c>
      <c r="X81" s="13" t="str">
        <f>[1]РЕЕСТР!AD81</f>
        <v>-</v>
      </c>
      <c r="Y81" s="8" t="str">
        <f>[1]РЕЕСТР!AH81</f>
        <v>ЮЛ - ПАО "Ростелеком"</v>
      </c>
      <c r="Z81" s="19" t="str">
        <f>[1]РЕЕСТР!AL81</f>
        <v>ПАО "Ростелеком"</v>
      </c>
    </row>
    <row r="82" spans="2:26" ht="45" customHeight="1" x14ac:dyDescent="0.3">
      <c r="B82" s="43">
        <f>[1]РЕЕСТР!B82</f>
        <v>66</v>
      </c>
      <c r="C82" s="44" t="str">
        <f>[1]РЕЕСТР!C82</f>
        <v>ранее существовавшая до 01.01.2019</v>
      </c>
      <c r="D82" s="51">
        <f>[1]РЕЕСТР!D82</f>
        <v>44900</v>
      </c>
      <c r="E82" s="16" t="str">
        <f>[1]РЕЕСТР!E82</f>
        <v>Газовиков 9</v>
      </c>
      <c r="F82" s="52" t="str">
        <f>[1]РЕЕСТР!F82</f>
        <v>в рамках проведения инвентаризации 2022 года
не установлен</v>
      </c>
      <c r="G82" s="10" t="str">
        <f>[1]РЕЕСТР!G82</f>
        <v>61.017013</v>
      </c>
      <c r="H82" s="10" t="str">
        <f>[1]РЕЕСТР!H82</f>
        <v>69.072070</v>
      </c>
      <c r="I82" s="53" t="str">
        <f>[1]РЕЕСТР!I82</f>
        <v>в рамках инвентаризации 2022 года
не определена</v>
      </c>
      <c r="J82" s="9" t="str">
        <f>[1]РЕЕСТР!J82</f>
        <v>ограниченный</v>
      </c>
      <c r="K82" s="11" t="str">
        <f>[1]РЕЕСТР!K82</f>
        <v>бетонная плита</v>
      </c>
      <c r="L82" s="10">
        <f>[1]РЕЕСТР!L82</f>
        <v>6</v>
      </c>
      <c r="M82" s="10" t="str">
        <f>[1]РЕЕСТР!M82</f>
        <v>отсутствует</v>
      </c>
      <c r="N82" s="12" t="str">
        <f>[1]РЕЕСТР!N82</f>
        <v>есть</v>
      </c>
      <c r="O82" s="14">
        <f>[1]РЕЕСТР!O82</f>
        <v>4</v>
      </c>
      <c r="P82" s="15">
        <f>[1]РЕЕСТР!P82</f>
        <v>0.75</v>
      </c>
      <c r="Q82" s="13" t="str">
        <f>[1]РЕЕСТР!Q82</f>
        <v>металл</v>
      </c>
      <c r="R82" s="14" t="str">
        <f>[1]РЕЕСТР!U82</f>
        <v>-</v>
      </c>
      <c r="S82" s="15" t="str">
        <f>[1]РЕЕСТР!V82</f>
        <v>-</v>
      </c>
      <c r="T82" s="13" t="str">
        <f>[1]РЕЕСТР!W82</f>
        <v>-</v>
      </c>
      <c r="U82" s="17" t="str">
        <f>[1]РЕЕСТР!AA82</f>
        <v>-</v>
      </c>
      <c r="V82" s="18" t="str">
        <f>[1]РЕЕСТР!AB82</f>
        <v>-</v>
      </c>
      <c r="W82" s="15" t="str">
        <f>[1]РЕЕСТР!AC82</f>
        <v>-</v>
      </c>
      <c r="X82" s="13" t="str">
        <f>[1]РЕЕСТР!AD82</f>
        <v>-</v>
      </c>
      <c r="Y82" s="40" t="str">
        <f>[1]РЕЕСТР!AH82</f>
        <v>ИП - Недогарок Леонид Владимирович</v>
      </c>
      <c r="Z82" s="19" t="str">
        <f>[1]РЕЕСТР!AL82</f>
        <v>ИП Недогарок Л.В.</v>
      </c>
    </row>
    <row r="83" spans="2:26" ht="45" customHeight="1" x14ac:dyDescent="0.3">
      <c r="B83" s="43">
        <f>[1]РЕЕСТР!B83</f>
        <v>67</v>
      </c>
      <c r="C83" s="44" t="str">
        <f>[1]РЕЕСТР!C83</f>
        <v>ранее существовавшая до 01.01.2019</v>
      </c>
      <c r="D83" s="51">
        <f>[1]РЕЕСТР!D83</f>
        <v>44900</v>
      </c>
      <c r="E83" s="16" t="str">
        <f>[1]РЕЕСТР!E83</f>
        <v xml:space="preserve">Тобольский тракт 2 </v>
      </c>
      <c r="F83" s="52" t="str">
        <f>[1]РЕЕСТР!F83</f>
        <v>в рамках проведения инвентаризации 2022 года
не установлен</v>
      </c>
      <c r="G83" s="10" t="str">
        <f>[1]РЕЕСТР!G83</f>
        <v>61.023424</v>
      </c>
      <c r="H83" s="10" t="str">
        <f>[1]РЕЕСТР!H83</f>
        <v>69.105152</v>
      </c>
      <c r="I83" s="53" t="str">
        <f>[1]РЕЕСТР!I83</f>
        <v>в рамках инвентаризации 2022 года
не определена</v>
      </c>
      <c r="J83" s="9" t="str">
        <f>[1]РЕЕСТР!J83</f>
        <v>ограниченный</v>
      </c>
      <c r="K83" s="11" t="str">
        <f>[1]РЕЕСТР!K83</f>
        <v>бетонная плита</v>
      </c>
      <c r="L83" s="10">
        <f>[1]РЕЕСТР!L83</f>
        <v>8</v>
      </c>
      <c r="M83" s="10" t="str">
        <f>[1]РЕЕСТР!M83</f>
        <v>отсутствует</v>
      </c>
      <c r="N83" s="12" t="str">
        <f>[1]РЕЕСТР!N83</f>
        <v>отсутствует</v>
      </c>
      <c r="O83" s="14">
        <f>[1]РЕЕСТР!O83</f>
        <v>2</v>
      </c>
      <c r="P83" s="15">
        <f>[1]РЕЕСТР!P83</f>
        <v>1.1000000000000001</v>
      </c>
      <c r="Q83" s="13" t="str">
        <f>[1]РЕЕСТР!Q83</f>
        <v>пластик</v>
      </c>
      <c r="R83" s="14" t="str">
        <f>[1]РЕЕСТР!U83</f>
        <v>-</v>
      </c>
      <c r="S83" s="15" t="str">
        <f>[1]РЕЕСТР!V83</f>
        <v>-</v>
      </c>
      <c r="T83" s="13" t="str">
        <f>[1]РЕЕСТР!W83</f>
        <v>-</v>
      </c>
      <c r="U83" s="17" t="str">
        <f>[1]РЕЕСТР!AA83</f>
        <v>-</v>
      </c>
      <c r="V83" s="18" t="str">
        <f>[1]РЕЕСТР!AB83</f>
        <v>-</v>
      </c>
      <c r="W83" s="15" t="str">
        <f>[1]РЕЕСТР!AC83</f>
        <v>-</v>
      </c>
      <c r="X83" s="13" t="str">
        <f>[1]РЕЕСТР!AD83</f>
        <v>-</v>
      </c>
      <c r="Y83" s="8" t="str">
        <f>[1]РЕЕСТР!AH83</f>
        <v>ЮЛ - ООО "Лайнер"</v>
      </c>
      <c r="Z83" s="19" t="str">
        <f>[1]РЕЕСТР!AL83</f>
        <v>ЮЛ - ООО "Лайнер"</v>
      </c>
    </row>
    <row r="84" spans="2:26" ht="45" customHeight="1" x14ac:dyDescent="0.3">
      <c r="B84" s="43">
        <f>[1]РЕЕСТР!B84</f>
        <v>68</v>
      </c>
      <c r="C84" s="44" t="str">
        <f>[1]РЕЕСТР!C84</f>
        <v>ранее существовавшая до 01.01.2019</v>
      </c>
      <c r="D84" s="51">
        <f>[1]РЕЕСТР!D84</f>
        <v>44900</v>
      </c>
      <c r="E84" s="16" t="str">
        <f>[1]РЕЕСТР!E84</f>
        <v>Рябиновая 17 а</v>
      </c>
      <c r="F84" s="52" t="str">
        <f>[1]РЕЕСТР!F84</f>
        <v>в рамках проведения инвентаризации 2022 года
не установлен</v>
      </c>
      <c r="G84" s="10" t="str">
        <f>[1]РЕЕСТР!G84</f>
        <v xml:space="preserve">60.986509 </v>
      </c>
      <c r="H84" s="10" t="str">
        <f>[1]РЕЕСТР!H84</f>
        <v>69.046971</v>
      </c>
      <c r="I84" s="53" t="str">
        <f>[1]РЕЕСТР!I84</f>
        <v>в рамках инвентаризации 2022 года
не определена</v>
      </c>
      <c r="J84" s="9" t="str">
        <f>[1]РЕЕСТР!J84</f>
        <v>ограниченный</v>
      </c>
      <c r="K84" s="11" t="str">
        <f>[1]РЕЕСТР!K84</f>
        <v>бетонная плита</v>
      </c>
      <c r="L84" s="10">
        <f>[1]РЕЕСТР!L84</f>
        <v>4</v>
      </c>
      <c r="M84" s="10" t="str">
        <f>[1]РЕЕСТР!M84</f>
        <v>отсутствует</v>
      </c>
      <c r="N84" s="12" t="str">
        <f>[1]РЕЕСТР!N84</f>
        <v>отсутствует</v>
      </c>
      <c r="O84" s="14">
        <f>[1]РЕЕСТР!O84</f>
        <v>1</v>
      </c>
      <c r="P84" s="15">
        <f>[1]РЕЕСТР!P84</f>
        <v>0.66</v>
      </c>
      <c r="Q84" s="13" t="str">
        <f>[1]РЕЕСТР!Q84</f>
        <v>пластик</v>
      </c>
      <c r="R84" s="14" t="str">
        <f>[1]РЕЕСТР!U84</f>
        <v>-</v>
      </c>
      <c r="S84" s="15" t="str">
        <f>[1]РЕЕСТР!V84</f>
        <v>-</v>
      </c>
      <c r="T84" s="13" t="str">
        <f>[1]РЕЕСТР!W84</f>
        <v>-</v>
      </c>
      <c r="U84" s="17" t="str">
        <f>[1]РЕЕСТР!AA84</f>
        <v>-</v>
      </c>
      <c r="V84" s="18" t="str">
        <f>[1]РЕЕСТР!AB84</f>
        <v>-</v>
      </c>
      <c r="W84" s="15" t="str">
        <f>[1]РЕЕСТР!AC84</f>
        <v>-</v>
      </c>
      <c r="X84" s="13" t="str">
        <f>[1]РЕЕСТР!AD84</f>
        <v>-</v>
      </c>
      <c r="Y84" s="8" t="str">
        <f>[1]РЕЕСТР!AH84</f>
        <v>ЮЛ - ООО "Ханты-Мансийский узел связи"</v>
      </c>
      <c r="Z84" s="19" t="str">
        <f>[1]РЕЕСТР!AL84</f>
        <v>ООО "Ханты-Мансийский узел связи"</v>
      </c>
    </row>
    <row r="85" spans="2:26" ht="45" customHeight="1" x14ac:dyDescent="0.3">
      <c r="B85" s="43">
        <f>[1]РЕЕСТР!B85</f>
        <v>69</v>
      </c>
      <c r="C85" s="44" t="str">
        <f>[1]РЕЕСТР!C85</f>
        <v>ранее существовавшая до 01.01.2019</v>
      </c>
      <c r="D85" s="51">
        <f>[1]РЕЕСТР!D85</f>
        <v>44900</v>
      </c>
      <c r="E85" s="16" t="str">
        <f>[1]РЕЕСТР!E85</f>
        <v>Мира 106А</v>
      </c>
      <c r="F85" s="52" t="str">
        <f>[1]РЕЕСТР!F85</f>
        <v>в рамках проведения инвентаризации 2022 года
не установлен</v>
      </c>
      <c r="G85" s="10" t="str">
        <f>[1]РЕЕСТР!G85</f>
        <v xml:space="preserve">61.010829 </v>
      </c>
      <c r="H85" s="10" t="str">
        <f>[1]РЕЕСТР!H85</f>
        <v>69.056737</v>
      </c>
      <c r="I85" s="53" t="str">
        <f>[1]РЕЕСТР!I85</f>
        <v>в рамках инвентаризации 2022 года
не определена</v>
      </c>
      <c r="J85" s="9" t="str">
        <f>[1]РЕЕСТР!J85</f>
        <v>ограниченный</v>
      </c>
      <c r="K85" s="11" t="str">
        <f>[1]РЕЕСТР!K85</f>
        <v>бетонная плита</v>
      </c>
      <c r="L85" s="10">
        <f>[1]РЕЕСТР!L85</f>
        <v>8</v>
      </c>
      <c r="M85" s="10" t="str">
        <f>[1]РЕЕСТР!M85</f>
        <v>отсутствует</v>
      </c>
      <c r="N85" s="12" t="str">
        <f>[1]РЕЕСТР!N85</f>
        <v>отсутствует</v>
      </c>
      <c r="O85" s="14">
        <f>[1]РЕЕСТР!O85</f>
        <v>1</v>
      </c>
      <c r="P85" s="15">
        <f>[1]РЕЕСТР!P85</f>
        <v>0.75</v>
      </c>
      <c r="Q85" s="13" t="str">
        <f>[1]РЕЕСТР!Q85</f>
        <v>металл</v>
      </c>
      <c r="R85" s="14" t="str">
        <f>[1]РЕЕСТР!U85</f>
        <v>-</v>
      </c>
      <c r="S85" s="15" t="str">
        <f>[1]РЕЕСТР!V85</f>
        <v>-</v>
      </c>
      <c r="T85" s="13" t="str">
        <f>[1]РЕЕСТР!W85</f>
        <v>-</v>
      </c>
      <c r="U85" s="17" t="str">
        <f>[1]РЕЕСТР!AA85</f>
        <v>-</v>
      </c>
      <c r="V85" s="18" t="str">
        <f>[1]РЕЕСТР!AB85</f>
        <v>-</v>
      </c>
      <c r="W85" s="15" t="str">
        <f>[1]РЕЕСТР!AC85</f>
        <v>-</v>
      </c>
      <c r="X85" s="13" t="str">
        <f>[1]РЕЕСТР!AD85</f>
        <v>-</v>
      </c>
      <c r="Y85" s="8" t="str">
        <f>[1]РЕЕСТР!AH85</f>
        <v>ЮЛ - ООО "Система Сервис"</v>
      </c>
      <c r="Z85" s="19" t="str">
        <f>[1]РЕЕСТР!AL85</f>
        <v>АЗС</v>
      </c>
    </row>
    <row r="86" spans="2:26" ht="45" customHeight="1" x14ac:dyDescent="0.3">
      <c r="B86" s="43">
        <f>[1]РЕЕСТР!B86</f>
        <v>70</v>
      </c>
      <c r="C86" s="44" t="str">
        <f>[1]РЕЕСТР!C86</f>
        <v>ранее существовавшая до 01.01.2019</v>
      </c>
      <c r="D86" s="51">
        <f>[1]РЕЕСТР!D86</f>
        <v>44900</v>
      </c>
      <c r="E86" s="16" t="str">
        <f>[1]РЕЕСТР!E86</f>
        <v>Калинина 53</v>
      </c>
      <c r="F86" s="52" t="str">
        <f>[1]РЕЕСТР!F86</f>
        <v>в рамках проведения инвентаризации 2022 года
не установлен</v>
      </c>
      <c r="G86" s="10" t="str">
        <f>[1]РЕЕСТР!G86</f>
        <v>61.009589</v>
      </c>
      <c r="H86" s="10" t="str">
        <f>[1]РЕЕСТР!H86</f>
        <v>69.030014</v>
      </c>
      <c r="I86" s="53" t="str">
        <f>[1]РЕЕСТР!I86</f>
        <v>в рамках инвентаризации 2022 года
не определена</v>
      </c>
      <c r="J86" s="9" t="str">
        <f>[1]РЕЕСТР!J86</f>
        <v>ограниченный</v>
      </c>
      <c r="K86" s="11" t="str">
        <f>[1]РЕЕСТР!K86</f>
        <v>бетонная плита</v>
      </c>
      <c r="L86" s="10">
        <f>[1]РЕЕСТР!L86</f>
        <v>8</v>
      </c>
      <c r="M86" s="10" t="str">
        <f>[1]РЕЕСТР!M86</f>
        <v>отсутствует</v>
      </c>
      <c r="N86" s="12" t="str">
        <f>[1]РЕЕСТР!N86</f>
        <v>есть</v>
      </c>
      <c r="O86" s="14">
        <f>[1]РЕЕСТР!O86</f>
        <v>2</v>
      </c>
      <c r="P86" s="15">
        <f>[1]РЕЕСТР!P86</f>
        <v>0.75</v>
      </c>
      <c r="Q86" s="13" t="str">
        <f>[1]РЕЕСТР!Q86</f>
        <v>металл</v>
      </c>
      <c r="R86" s="14" t="str">
        <f>[1]РЕЕСТР!U86</f>
        <v>-</v>
      </c>
      <c r="S86" s="15" t="str">
        <f>[1]РЕЕСТР!V86</f>
        <v>-</v>
      </c>
      <c r="T86" s="13" t="str">
        <f>[1]РЕЕСТР!W86</f>
        <v>-</v>
      </c>
      <c r="U86" s="17" t="str">
        <f>[1]РЕЕСТР!AA86</f>
        <v>-</v>
      </c>
      <c r="V86" s="18" t="str">
        <f>[1]РЕЕСТР!AB86</f>
        <v>-</v>
      </c>
      <c r="W86" s="15" t="str">
        <f>[1]РЕЕСТР!AC86</f>
        <v>-</v>
      </c>
      <c r="X86" s="13" t="str">
        <f>[1]РЕЕСТР!AD86</f>
        <v>-</v>
      </c>
      <c r="Y86" s="8" t="str">
        <f>[1]РЕЕСТР!AH86</f>
        <v>ЮЛ - ООО "Стройбытсервис"</v>
      </c>
      <c r="Z86" s="19" t="str">
        <f>[1]РЕЕСТР!AL86</f>
        <v>ООО "Стройбытсервис"</v>
      </c>
    </row>
    <row r="87" spans="2:26" ht="45" customHeight="1" x14ac:dyDescent="0.3">
      <c r="B87" s="43">
        <f>[1]РЕЕСТР!B87</f>
        <v>71</v>
      </c>
      <c r="C87" s="44">
        <f>[1]РЕЕСТР!C87</f>
        <v>44257</v>
      </c>
      <c r="D87" s="51">
        <f>[1]РЕЕСТР!D87</f>
        <v>44900</v>
      </c>
      <c r="E87" s="16" t="str">
        <f>[1]РЕЕСТР!E87</f>
        <v>Солнечная 2</v>
      </c>
      <c r="F87" s="52" t="str">
        <f>[1]РЕЕСТР!F87</f>
        <v>в рамках проведения инвентаризации 2022 года
не установлен</v>
      </c>
      <c r="G87" s="10" t="str">
        <f>[1]РЕЕСТР!G87</f>
        <v>61.032085</v>
      </c>
      <c r="H87" s="10" t="str">
        <f>[1]РЕЕСТР!H87</f>
        <v>69.152381</v>
      </c>
      <c r="I87" s="53" t="str">
        <f>[1]РЕЕСТР!I87</f>
        <v>в рамках инвентаризации 2022 года
не определена</v>
      </c>
      <c r="J87" s="9" t="str">
        <f>[1]РЕЕСТР!J87</f>
        <v>ограниченный</v>
      </c>
      <c r="K87" s="11" t="str">
        <f>[1]РЕЕСТР!K87</f>
        <v>бетонная плита</v>
      </c>
      <c r="L87" s="10">
        <f>[1]РЕЕСТР!L87</f>
        <v>2</v>
      </c>
      <c r="M87" s="10" t="str">
        <f>[1]РЕЕСТР!M87</f>
        <v>отсутствует</v>
      </c>
      <c r="N87" s="12" t="str">
        <f>[1]РЕЕСТР!N87</f>
        <v>отсутствует</v>
      </c>
      <c r="O87" s="14">
        <f>[1]РЕЕСТР!O87</f>
        <v>2</v>
      </c>
      <c r="P87" s="15">
        <f>[1]РЕЕСТР!P87</f>
        <v>1.1000000000000001</v>
      </c>
      <c r="Q87" s="13" t="str">
        <f>[1]РЕЕСТР!Q87</f>
        <v>пластик</v>
      </c>
      <c r="R87" s="14" t="str">
        <f>[1]РЕЕСТР!U87</f>
        <v>-</v>
      </c>
      <c r="S87" s="15" t="str">
        <f>[1]РЕЕСТР!V87</f>
        <v>-</v>
      </c>
      <c r="T87" s="13" t="str">
        <f>[1]РЕЕСТР!W87</f>
        <v>-</v>
      </c>
      <c r="U87" s="17" t="str">
        <f>[1]РЕЕСТР!AA87</f>
        <v>-</v>
      </c>
      <c r="V87" s="18" t="str">
        <f>[1]РЕЕСТР!AB87</f>
        <v>-</v>
      </c>
      <c r="W87" s="15" t="str">
        <f>[1]РЕЕСТР!AC87</f>
        <v>-</v>
      </c>
      <c r="X87" s="13" t="str">
        <f>[1]РЕЕСТР!AD87</f>
        <v>-</v>
      </c>
      <c r="Y87" s="8" t="str">
        <f>[1]РЕЕСТР!AH87</f>
        <v>ЮЛ - ООО "Садовый центр"</v>
      </c>
      <c r="Z87" s="19" t="str">
        <f>[1]РЕЕСТР!AL87</f>
        <v xml:space="preserve"> Магазин "Садовый двор" по ул. Солнечная д. 2</v>
      </c>
    </row>
    <row r="88" spans="2:26" ht="45" customHeight="1" x14ac:dyDescent="0.3">
      <c r="B88" s="43">
        <f>[1]РЕЕСТР!B88</f>
        <v>72</v>
      </c>
      <c r="C88" s="44" t="str">
        <f>[1]РЕЕСТР!C88</f>
        <v>ранее существовавшая до 01.01.2019</v>
      </c>
      <c r="D88" s="51">
        <f>[1]РЕЕСТР!D88</f>
        <v>44900</v>
      </c>
      <c r="E88" s="16" t="str">
        <f>[1]РЕЕСТР!E88</f>
        <v>Доронина 17</v>
      </c>
      <c r="F88" s="52" t="str">
        <f>[1]РЕЕСТР!F88</f>
        <v>в рамках проведения инвентаризации 2022 года
не установлен</v>
      </c>
      <c r="G88" s="10" t="str">
        <f>[1]РЕЕСТР!G88</f>
        <v>61.003980</v>
      </c>
      <c r="H88" s="10" t="str">
        <f>[1]РЕЕСТР!H88</f>
        <v>69.037838</v>
      </c>
      <c r="I88" s="53" t="str">
        <f>[1]РЕЕСТР!I88</f>
        <v>в рамках инвентаризации 2022 года
не определена</v>
      </c>
      <c r="J88" s="9" t="str">
        <f>[1]РЕЕСТР!J88</f>
        <v>ограниченный</v>
      </c>
      <c r="K88" s="11" t="str">
        <f>[1]РЕЕСТР!K88</f>
        <v>бетонная плита</v>
      </c>
      <c r="L88" s="10">
        <f>[1]РЕЕСТР!L88</f>
        <v>6</v>
      </c>
      <c r="M88" s="10" t="str">
        <f>[1]РЕЕСТР!M88</f>
        <v>отсутствует</v>
      </c>
      <c r="N88" s="12" t="str">
        <f>[1]РЕЕСТР!N88</f>
        <v>отсутствует</v>
      </c>
      <c r="O88" s="14">
        <f>[1]РЕЕСТР!O88</f>
        <v>1</v>
      </c>
      <c r="P88" s="15">
        <f>[1]РЕЕСТР!P88</f>
        <v>0.75</v>
      </c>
      <c r="Q88" s="13" t="str">
        <f>[1]РЕЕСТР!Q88</f>
        <v>металл</v>
      </c>
      <c r="R88" s="14" t="str">
        <f>[1]РЕЕСТР!U88</f>
        <v>-</v>
      </c>
      <c r="S88" s="15" t="str">
        <f>[1]РЕЕСТР!V88</f>
        <v>-</v>
      </c>
      <c r="T88" s="13" t="str">
        <f>[1]РЕЕСТР!W88</f>
        <v>-</v>
      </c>
      <c r="U88" s="17" t="str">
        <f>[1]РЕЕСТР!AA88</f>
        <v>-</v>
      </c>
      <c r="V88" s="18" t="str">
        <f>[1]РЕЕСТР!AB88</f>
        <v>-</v>
      </c>
      <c r="W88" s="15" t="str">
        <f>[1]РЕЕСТР!AC88</f>
        <v>-</v>
      </c>
      <c r="X88" s="13" t="str">
        <f>[1]РЕЕСТР!AD88</f>
        <v>-</v>
      </c>
      <c r="Y88" s="8" t="str">
        <f>[1]РЕЕСТР!AH88</f>
        <v>ЮЛ - Траспортная компания "СДЭК"</v>
      </c>
      <c r="Z88" s="19" t="str">
        <f>[1]РЕЕСТР!AL88</f>
        <v>транспортная компания "СДЭК"</v>
      </c>
    </row>
    <row r="89" spans="2:26" ht="45" customHeight="1" x14ac:dyDescent="0.3">
      <c r="B89" s="43">
        <f>[1]РЕЕСТР!B89</f>
        <v>73</v>
      </c>
      <c r="C89" s="44" t="str">
        <f>[1]РЕЕСТР!C89</f>
        <v>ранее существовавшая до 01.01.2019</v>
      </c>
      <c r="D89" s="51">
        <f>[1]РЕЕСТР!D89</f>
        <v>44900</v>
      </c>
      <c r="E89" s="16" t="str">
        <f>[1]РЕЕСТР!E89</f>
        <v>Затонская 1</v>
      </c>
      <c r="F89" s="52" t="str">
        <f>[1]РЕЕСТР!F89</f>
        <v>в рамках проведения инвентаризации 2022 года
не установлен</v>
      </c>
      <c r="G89" s="10" t="str">
        <f>[1]РЕЕСТР!G89</f>
        <v>60.998290</v>
      </c>
      <c r="H89" s="10" t="str">
        <f>[1]РЕЕСТР!H89</f>
        <v>68.992370</v>
      </c>
      <c r="I89" s="53" t="str">
        <f>[1]РЕЕСТР!I89</f>
        <v>в рамках инвентаризации 2022 года
не определена</v>
      </c>
      <c r="J89" s="9" t="str">
        <f>[1]РЕЕСТР!J89</f>
        <v>ограниченный</v>
      </c>
      <c r="K89" s="11" t="str">
        <f>[1]РЕЕСТР!K89</f>
        <v>бетонная плита</v>
      </c>
      <c r="L89" s="10">
        <f>[1]РЕЕСТР!L89</f>
        <v>6</v>
      </c>
      <c r="M89" s="10" t="str">
        <f>[1]РЕЕСТР!M89</f>
        <v>отсутствует</v>
      </c>
      <c r="N89" s="12" t="str">
        <f>[1]РЕЕСТР!N89</f>
        <v>отсутствует</v>
      </c>
      <c r="O89" s="14">
        <f>[1]РЕЕСТР!O89</f>
        <v>1</v>
      </c>
      <c r="P89" s="15">
        <f>[1]РЕЕСТР!P89</f>
        <v>0.75</v>
      </c>
      <c r="Q89" s="13" t="str">
        <f>[1]РЕЕСТР!Q89</f>
        <v>металл</v>
      </c>
      <c r="R89" s="14" t="str">
        <f>[1]РЕЕСТР!U89</f>
        <v>-</v>
      </c>
      <c r="S89" s="15" t="str">
        <f>[1]РЕЕСТР!V89</f>
        <v>-</v>
      </c>
      <c r="T89" s="13" t="str">
        <f>[1]РЕЕСТР!W89</f>
        <v>-</v>
      </c>
      <c r="U89" s="17" t="str">
        <f>[1]РЕЕСТР!AA89</f>
        <v>-</v>
      </c>
      <c r="V89" s="18" t="str">
        <f>[1]РЕЕСТР!AB89</f>
        <v>-</v>
      </c>
      <c r="W89" s="15" t="str">
        <f>[1]РЕЕСТР!AC89</f>
        <v>-</v>
      </c>
      <c r="X89" s="13" t="str">
        <f>[1]РЕЕСТР!AD89</f>
        <v>-</v>
      </c>
      <c r="Y89" s="8" t="str">
        <f>[1]РЕЕСТР!AH89</f>
        <v>ЮЛ - АО "Почта Росии"</v>
      </c>
      <c r="Z89" s="19" t="str">
        <f>[1]РЕЕСТР!AL89</f>
        <v>АО "Почта России"</v>
      </c>
    </row>
    <row r="90" spans="2:26" ht="45" customHeight="1" x14ac:dyDescent="0.3">
      <c r="B90" s="43">
        <f>[1]РЕЕСТР!B90</f>
        <v>74</v>
      </c>
      <c r="C90" s="44" t="str">
        <f>[1]РЕЕСТР!C90</f>
        <v>ранее существовавшая до 01.01.2019</v>
      </c>
      <c r="D90" s="51">
        <f>[1]РЕЕСТР!D90</f>
        <v>44900</v>
      </c>
      <c r="E90" s="16" t="str">
        <f>[1]РЕЕСТР!E90</f>
        <v>Гагарина 153 а</v>
      </c>
      <c r="F90" s="52" t="str">
        <f>[1]РЕЕСТР!F90</f>
        <v>в рамках проведения инвентаризации 2022 года
не установлен</v>
      </c>
      <c r="G90" s="10" t="str">
        <f>[1]РЕЕСТР!G90</f>
        <v xml:space="preserve">60.985089 </v>
      </c>
      <c r="H90" s="10" t="str">
        <f>[1]РЕЕСТР!H90</f>
        <v>69.043995</v>
      </c>
      <c r="I90" s="53" t="str">
        <f>[1]РЕЕСТР!I90</f>
        <v>в рамках инвентаризации 2022 года
не определена</v>
      </c>
      <c r="J90" s="9" t="str">
        <f>[1]РЕЕСТР!J90</f>
        <v>ограниченный</v>
      </c>
      <c r="K90" s="11" t="str">
        <f>[1]РЕЕСТР!K90</f>
        <v>грунт</v>
      </c>
      <c r="L90" s="10">
        <f>[1]РЕЕСТР!L90</f>
        <v>4</v>
      </c>
      <c r="M90" s="10" t="str">
        <f>[1]РЕЕСТР!M90</f>
        <v>отсутствует</v>
      </c>
      <c r="N90" s="12" t="str">
        <f>[1]РЕЕСТР!N90</f>
        <v>отсутствует</v>
      </c>
      <c r="O90" s="14">
        <f>[1]РЕЕСТР!O90</f>
        <v>1</v>
      </c>
      <c r="P90" s="15">
        <f>[1]РЕЕСТР!P90</f>
        <v>1.1000000000000001</v>
      </c>
      <c r="Q90" s="13" t="str">
        <f>[1]РЕЕСТР!Q90</f>
        <v>пластик</v>
      </c>
      <c r="R90" s="14" t="str">
        <f>[1]РЕЕСТР!U90</f>
        <v>-</v>
      </c>
      <c r="S90" s="15" t="str">
        <f>[1]РЕЕСТР!V90</f>
        <v>-</v>
      </c>
      <c r="T90" s="13" t="str">
        <f>[1]РЕЕСТР!W90</f>
        <v>-</v>
      </c>
      <c r="U90" s="17" t="str">
        <f>[1]РЕЕСТР!AA90</f>
        <v>-</v>
      </c>
      <c r="V90" s="18" t="str">
        <f>[1]РЕЕСТР!AB90</f>
        <v>-</v>
      </c>
      <c r="W90" s="15" t="str">
        <f>[1]РЕЕСТР!AC90</f>
        <v>-</v>
      </c>
      <c r="X90" s="13" t="str">
        <f>[1]РЕЕСТР!AD90</f>
        <v>-</v>
      </c>
      <c r="Y90" s="8" t="str">
        <f>[1]РЕЕСТР!AH90</f>
        <v>ГУ МЧС</v>
      </c>
      <c r="Z90" s="19" t="str">
        <f>[1]РЕЕСТР!AL90</f>
        <v xml:space="preserve">ГУ МЧС </v>
      </c>
    </row>
    <row r="91" spans="2:26" ht="45" customHeight="1" x14ac:dyDescent="0.3">
      <c r="B91" s="43">
        <f>[1]РЕЕСТР!B91</f>
        <v>75</v>
      </c>
      <c r="C91" s="44" t="str">
        <f>[1]РЕЕСТР!C91</f>
        <v>ранее существовавшая до 01.01.2019</v>
      </c>
      <c r="D91" s="51">
        <f>[1]РЕЕСТР!D91</f>
        <v>44900</v>
      </c>
      <c r="E91" s="16" t="str">
        <f>[1]РЕЕСТР!E91</f>
        <v>Дзержинского 21</v>
      </c>
      <c r="F91" s="52" t="str">
        <f>[1]РЕЕСТР!F91</f>
        <v>в рамках проведения инвентаризации 2022 года
не установлен</v>
      </c>
      <c r="G91" s="10" t="str">
        <f>[1]РЕЕСТР!G91</f>
        <v>61.008454</v>
      </c>
      <c r="H91" s="10" t="str">
        <f>[1]РЕЕСТР!H91</f>
        <v>69.020452</v>
      </c>
      <c r="I91" s="53" t="str">
        <f>[1]РЕЕСТР!I91</f>
        <v>в рамках инвентаризации 2022 года
не определена</v>
      </c>
      <c r="J91" s="9" t="str">
        <f>[1]РЕЕСТР!J91</f>
        <v>ограниченный</v>
      </c>
      <c r="K91" s="11" t="str">
        <f>[1]РЕЕСТР!K91</f>
        <v>бетонная плита</v>
      </c>
      <c r="L91" s="10">
        <f>[1]РЕЕСТР!L91</f>
        <v>8</v>
      </c>
      <c r="M91" s="10" t="str">
        <f>[1]РЕЕСТР!M91</f>
        <v>есть</v>
      </c>
      <c r="N91" s="12" t="str">
        <f>[1]РЕЕСТР!N91</f>
        <v>есть</v>
      </c>
      <c r="O91" s="14">
        <f>[1]РЕЕСТР!O91</f>
        <v>2</v>
      </c>
      <c r="P91" s="15">
        <f>[1]РЕЕСТР!P91</f>
        <v>1.1000000000000001</v>
      </c>
      <c r="Q91" s="13" t="str">
        <f>[1]РЕЕСТР!Q91</f>
        <v>пластик</v>
      </c>
      <c r="R91" s="14">
        <f>[1]РЕЕСТР!U91</f>
        <v>1</v>
      </c>
      <c r="S91" s="15">
        <f>[1]РЕЕСТР!V91</f>
        <v>4</v>
      </c>
      <c r="T91" s="13" t="str">
        <f>[1]РЕЕСТР!W91</f>
        <v>отсек</v>
      </c>
      <c r="U91" s="17" t="str">
        <f>[1]РЕЕСТР!AA91</f>
        <v>-</v>
      </c>
      <c r="V91" s="18" t="str">
        <f>[1]РЕЕСТР!AB91</f>
        <v>-</v>
      </c>
      <c r="W91" s="15" t="str">
        <f>[1]РЕЕСТР!AC91</f>
        <v>-</v>
      </c>
      <c r="X91" s="13" t="str">
        <f>[1]РЕЕСТР!AD91</f>
        <v>-</v>
      </c>
      <c r="Y91" s="8" t="str">
        <f>[1]РЕЕСТР!AH91</f>
        <v>ЮЛ - ООО "Ханты-Мансийские городские электрические сети"</v>
      </c>
      <c r="Z91" s="19" t="str">
        <f>[1]РЕЕСТР!AL91</f>
        <v>ООО «ХМГЭС»</v>
      </c>
    </row>
    <row r="92" spans="2:26" ht="63" customHeight="1" x14ac:dyDescent="0.3">
      <c r="B92" s="43">
        <f>[1]РЕЕСТР!B92</f>
        <v>76</v>
      </c>
      <c r="C92" s="44" t="str">
        <f>[1]РЕЕСТР!C92</f>
        <v>ранее существовавшая до 01.01.2019</v>
      </c>
      <c r="D92" s="51">
        <f>[1]РЕЕСТР!D92</f>
        <v>44900</v>
      </c>
      <c r="E92" s="16" t="str">
        <f>[1]РЕЕСТР!E92</f>
        <v>Свободы 2</v>
      </c>
      <c r="F92" s="52" t="str">
        <f>[1]РЕЕСТР!F92</f>
        <v>в рамках проведения инвентаризации 2022 года
не установлен</v>
      </c>
      <c r="G92" s="10" t="str">
        <f>[1]РЕЕСТР!G92</f>
        <v xml:space="preserve">60.970722 </v>
      </c>
      <c r="H92" s="10" t="str">
        <f>[1]РЕЕСТР!H92</f>
        <v>69.060314</v>
      </c>
      <c r="I92" s="53" t="str">
        <f>[1]РЕЕСТР!I92</f>
        <v>в рамках инвентаризации 2022 года
не определена</v>
      </c>
      <c r="J92" s="9" t="str">
        <f>[1]РЕЕСТР!J92</f>
        <v>ограниченный</v>
      </c>
      <c r="K92" s="11" t="str">
        <f>[1]РЕЕСТР!K92</f>
        <v>асфальт</v>
      </c>
      <c r="L92" s="10">
        <f>[1]РЕЕСТР!L92</f>
        <v>10</v>
      </c>
      <c r="M92" s="10" t="str">
        <f>[1]РЕЕСТР!M92</f>
        <v>отсутствует</v>
      </c>
      <c r="N92" s="12" t="str">
        <f>[1]РЕЕСТР!N92</f>
        <v>отсутствует</v>
      </c>
      <c r="O92" s="14">
        <f>[1]РЕЕСТР!O92</f>
        <v>2</v>
      </c>
      <c r="P92" s="15">
        <f>[1]РЕЕСТР!P92</f>
        <v>1.1000000000000001</v>
      </c>
      <c r="Q92" s="13" t="str">
        <f>[1]РЕЕСТР!Q92</f>
        <v>пластик</v>
      </c>
      <c r="R92" s="14" t="str">
        <f>[1]РЕЕСТР!U92</f>
        <v>-</v>
      </c>
      <c r="S92" s="15" t="str">
        <f>[1]РЕЕСТР!V92</f>
        <v>-</v>
      </c>
      <c r="T92" s="13" t="str">
        <f>[1]РЕЕСТР!W92</f>
        <v>-</v>
      </c>
      <c r="U92" s="17" t="str">
        <f>[1]РЕЕСТР!AA92</f>
        <v>-</v>
      </c>
      <c r="V92" s="18" t="str">
        <f>[1]РЕЕСТР!AB92</f>
        <v>-</v>
      </c>
      <c r="W92" s="15" t="str">
        <f>[1]РЕЕСТР!AC92</f>
        <v>-</v>
      </c>
      <c r="X92" s="13" t="str">
        <f>[1]РЕЕСТР!AD92</f>
        <v>-</v>
      </c>
      <c r="Y92" s="8" t="str">
        <f>[1]РЕЕСТР!AH92</f>
        <v>ЮЛ - БУ ХМАО-Югры "Окружная клиническая больница", ЮЛ - БУ ХМАО-Югры "Природный парк "Самаровский Чугас"</v>
      </c>
      <c r="Z92" s="19" t="str">
        <f>[1]РЕЕСТР!AL92</f>
        <v>ЮЛ - АО ХМЮЛ - АО-Югры "Окружная клиническая больница"; ЮЛ - АО "Природный парк "Самаровский Чугас"</v>
      </c>
    </row>
    <row r="93" spans="2:26" ht="45" customHeight="1" x14ac:dyDescent="0.3">
      <c r="B93" s="43">
        <f>[1]РЕЕСТР!B93</f>
        <v>77</v>
      </c>
      <c r="C93" s="44" t="str">
        <f>[1]РЕЕСТР!C93</f>
        <v>ранее существовавшая до 01.01.2019</v>
      </c>
      <c r="D93" s="51">
        <f>[1]РЕЕСТР!D93</f>
        <v>44900</v>
      </c>
      <c r="E93" s="16" t="str">
        <f>[1]РЕЕСТР!E93</f>
        <v>Мира 102</v>
      </c>
      <c r="F93" s="52" t="str">
        <f>[1]РЕЕСТР!F93</f>
        <v>в рамках проведения инвентаризации 2022 года
не установлен</v>
      </c>
      <c r="G93" s="10" t="str">
        <f>[1]РЕЕСТР!G93</f>
        <v xml:space="preserve">61.008952 </v>
      </c>
      <c r="H93" s="10" t="str">
        <f>[1]РЕЕСТР!H93</f>
        <v>69.050730</v>
      </c>
      <c r="I93" s="53" t="str">
        <f>[1]РЕЕСТР!I93</f>
        <v>в рамках инвентаризации 2022 года
не определена</v>
      </c>
      <c r="J93" s="9" t="str">
        <f>[1]РЕЕСТР!J93</f>
        <v>ограниченный</v>
      </c>
      <c r="K93" s="11" t="str">
        <f>[1]РЕЕСТР!K93</f>
        <v>бетонная плита</v>
      </c>
      <c r="L93" s="10">
        <f>[1]РЕЕСТР!L93</f>
        <v>8</v>
      </c>
      <c r="M93" s="10" t="str">
        <f>[1]РЕЕСТР!M93</f>
        <v>отсутствует</v>
      </c>
      <c r="N93" s="12" t="str">
        <f>[1]РЕЕСТР!N93</f>
        <v>отсутствует</v>
      </c>
      <c r="O93" s="14">
        <f>[1]РЕЕСТР!O93</f>
        <v>6</v>
      </c>
      <c r="P93" s="15">
        <f>[1]РЕЕСТР!P93</f>
        <v>0.75</v>
      </c>
      <c r="Q93" s="13" t="str">
        <f>[1]РЕЕСТР!Q93</f>
        <v>металл</v>
      </c>
      <c r="R93" s="14" t="str">
        <f>[1]РЕЕСТР!U93</f>
        <v>-</v>
      </c>
      <c r="S93" s="15" t="str">
        <f>[1]РЕЕСТР!V93</f>
        <v>-</v>
      </c>
      <c r="T93" s="13" t="str">
        <f>[1]РЕЕСТР!W93</f>
        <v>-</v>
      </c>
      <c r="U93" s="17" t="str">
        <f>[1]РЕЕСТР!AA93</f>
        <v>-</v>
      </c>
      <c r="V93" s="18" t="str">
        <f>[1]РЕЕСТР!AB93</f>
        <v>-</v>
      </c>
      <c r="W93" s="15" t="str">
        <f>[1]РЕЕСТР!AC93</f>
        <v>-</v>
      </c>
      <c r="X93" s="13" t="str">
        <f>[1]РЕЕСТР!AD93</f>
        <v>-</v>
      </c>
      <c r="Y93" s="8" t="str">
        <f>[1]РЕЕСТР!AH93</f>
        <v>ЮЛ - ОАО "Ханты-Мансийское авто-транспортное предприятие"</v>
      </c>
      <c r="Z93" s="19" t="str">
        <f>[1]РЕЕСТР!AL93</f>
        <v>ОАО "Ханты-Мансийское АТП"</v>
      </c>
    </row>
    <row r="94" spans="2:26" ht="45" customHeight="1" x14ac:dyDescent="0.3">
      <c r="B94" s="43">
        <f>[1]РЕЕСТР!B94</f>
        <v>78</v>
      </c>
      <c r="C94" s="44">
        <f>[1]РЕЕСТР!C94</f>
        <v>43725</v>
      </c>
      <c r="D94" s="51">
        <f>[1]РЕЕСТР!D94</f>
        <v>44900</v>
      </c>
      <c r="E94" s="16" t="str">
        <f>[1]РЕЕСТР!E94</f>
        <v>Мира 106</v>
      </c>
      <c r="F94" s="52" t="str">
        <f>[1]РЕЕСТР!F94</f>
        <v>в рамках проведения инвентаризации 2022 года
не установлен</v>
      </c>
      <c r="G94" s="10" t="str">
        <f>[1]РЕЕСТР!G94</f>
        <v>61.010538</v>
      </c>
      <c r="H94" s="10" t="str">
        <f>[1]РЕЕСТР!H94</f>
        <v>69.055011</v>
      </c>
      <c r="I94" s="53" t="str">
        <f>[1]РЕЕСТР!I94</f>
        <v>в рамках инвентаризации 2022 года
не определена</v>
      </c>
      <c r="J94" s="9" t="str">
        <f>[1]РЕЕСТР!J94</f>
        <v>ограниченный</v>
      </c>
      <c r="K94" s="11" t="str">
        <f>[1]РЕЕСТР!K94</f>
        <v>бетонная плита</v>
      </c>
      <c r="L94" s="10">
        <f>[1]РЕЕСТР!L94</f>
        <v>10</v>
      </c>
      <c r="M94" s="10" t="str">
        <f>[1]РЕЕСТР!M94</f>
        <v>отсутствует</v>
      </c>
      <c r="N94" s="12" t="str">
        <f>[1]РЕЕСТР!N94</f>
        <v>отсутствует</v>
      </c>
      <c r="O94" s="14">
        <f>[1]РЕЕСТР!O94</f>
        <v>2</v>
      </c>
      <c r="P94" s="15">
        <f>[1]РЕЕСТР!P94</f>
        <v>0.75</v>
      </c>
      <c r="Q94" s="13" t="str">
        <f>[1]РЕЕСТР!Q94</f>
        <v>металл</v>
      </c>
      <c r="R94" s="14" t="str">
        <f>[1]РЕЕСТР!U94</f>
        <v>-</v>
      </c>
      <c r="S94" s="15" t="str">
        <f>[1]РЕЕСТР!V94</f>
        <v>-</v>
      </c>
      <c r="T94" s="13" t="str">
        <f>[1]РЕЕСТР!W94</f>
        <v>-</v>
      </c>
      <c r="U94" s="17" t="str">
        <f>[1]РЕЕСТР!AA94</f>
        <v>-</v>
      </c>
      <c r="V94" s="18" t="str">
        <f>[1]РЕЕСТР!AB94</f>
        <v>-</v>
      </c>
      <c r="W94" s="15" t="str">
        <f>[1]РЕЕСТР!AC94</f>
        <v>-</v>
      </c>
      <c r="X94" s="13" t="str">
        <f>[1]РЕЕСТР!AD94</f>
        <v>-</v>
      </c>
      <c r="Y94" s="8" t="str">
        <f>[1]РЕЕСТР!AH94</f>
        <v>ЮЛ - ООО "Лукойл-Уралнефтепродукт"</v>
      </c>
      <c r="Z94" s="19" t="str">
        <f>[1]РЕЕСТР!AL94</f>
        <v>АЗС</v>
      </c>
    </row>
    <row r="95" spans="2:26" ht="45" customHeight="1" x14ac:dyDescent="0.3">
      <c r="B95" s="43">
        <f>[1]РЕЕСТР!B95</f>
        <v>79</v>
      </c>
      <c r="C95" s="44" t="str">
        <f>[1]РЕЕСТР!C95</f>
        <v>ранее существовавшая до 01.01.2019</v>
      </c>
      <c r="D95" s="51">
        <f>[1]РЕЕСТР!D95</f>
        <v>44900</v>
      </c>
      <c r="E95" s="16" t="str">
        <f>[1]РЕЕСТР!E95</f>
        <v>Шевченко 54А</v>
      </c>
      <c r="F95" s="52" t="str">
        <f>[1]РЕЕСТР!F95</f>
        <v>в рамках проведения инвентаризации 2022 года
не установлен</v>
      </c>
      <c r="G95" s="10" t="str">
        <f>[1]РЕЕСТР!G95</f>
        <v>61.004979</v>
      </c>
      <c r="H95" s="10" t="str">
        <f>[1]РЕЕСТР!H95</f>
        <v>69.057161</v>
      </c>
      <c r="I95" s="53" t="str">
        <f>[1]РЕЕСТР!I95</f>
        <v>в рамках инвентаризации 2022 года
не определена</v>
      </c>
      <c r="J95" s="9" t="str">
        <f>[1]РЕЕСТР!J95</f>
        <v>ограниченный</v>
      </c>
      <c r="K95" s="11" t="str">
        <f>[1]РЕЕСТР!K95</f>
        <v>бетонная плита</v>
      </c>
      <c r="L95" s="10">
        <f>[1]РЕЕСТР!L95</f>
        <v>10</v>
      </c>
      <c r="M95" s="10" t="str">
        <f>[1]РЕЕСТР!M95</f>
        <v>отсутствует</v>
      </c>
      <c r="N95" s="12" t="str">
        <f>[1]РЕЕСТР!N95</f>
        <v>есть</v>
      </c>
      <c r="O95" s="14">
        <f>[1]РЕЕСТР!O95</f>
        <v>4</v>
      </c>
      <c r="P95" s="15">
        <f>[1]РЕЕСТР!P95</f>
        <v>0.75</v>
      </c>
      <c r="Q95" s="13" t="str">
        <f>[1]РЕЕСТР!Q95</f>
        <v>металл</v>
      </c>
      <c r="R95" s="14" t="str">
        <f>[1]РЕЕСТР!U95</f>
        <v>-</v>
      </c>
      <c r="S95" s="15" t="str">
        <f>[1]РЕЕСТР!V95</f>
        <v>-</v>
      </c>
      <c r="T95" s="13" t="str">
        <f>[1]РЕЕСТР!W95</f>
        <v>-</v>
      </c>
      <c r="U95" s="17" t="str">
        <f>[1]РЕЕСТР!AA95</f>
        <v>-</v>
      </c>
      <c r="V95" s="18" t="str">
        <f>[1]РЕЕСТР!AB95</f>
        <v>-</v>
      </c>
      <c r="W95" s="15" t="str">
        <f>[1]РЕЕСТР!AC95</f>
        <v>-</v>
      </c>
      <c r="X95" s="13" t="str">
        <f>[1]РЕЕСТР!AD95</f>
        <v>-</v>
      </c>
      <c r="Y95" s="8" t="str">
        <f>[1]РЕЕСТР!AH95</f>
        <v>ИП - Мустафаев Р.А.</v>
      </c>
      <c r="Z95" s="19" t="str">
        <f>[1]РЕЕСТР!AL95</f>
        <v>ИП Мустафаев Р.А.</v>
      </c>
    </row>
    <row r="96" spans="2:26" ht="45" customHeight="1" x14ac:dyDescent="0.3">
      <c r="B96" s="43">
        <f>[1]РЕЕСТР!B96</f>
        <v>80</v>
      </c>
      <c r="C96" s="44" t="str">
        <f>[1]РЕЕСТР!C96</f>
        <v>ранее существовавшая до 01.01.2019</v>
      </c>
      <c r="D96" s="51">
        <f>[1]РЕЕСТР!D96</f>
        <v>44900</v>
      </c>
      <c r="E96" s="16" t="str">
        <f>[1]РЕЕСТР!E96</f>
        <v>Чехова  8</v>
      </c>
      <c r="F96" s="52" t="str">
        <f>[1]РЕЕСТР!F96</f>
        <v>в рамках проведения инвентаризации 2022 года
не установлен</v>
      </c>
      <c r="G96" s="10" t="str">
        <f>[1]РЕЕСТР!G96</f>
        <v>61.000318</v>
      </c>
      <c r="H96" s="10" t="str">
        <f>[1]РЕЕСТР!H96</f>
        <v>69.024260</v>
      </c>
      <c r="I96" s="53" t="str">
        <f>[1]РЕЕСТР!I96</f>
        <v>в рамках инвентаризации 2022 года
не определена</v>
      </c>
      <c r="J96" s="9" t="str">
        <f>[1]РЕЕСТР!J96</f>
        <v>ограниченный</v>
      </c>
      <c r="K96" s="11" t="str">
        <f>[1]РЕЕСТР!K96</f>
        <v>бетонная плита</v>
      </c>
      <c r="L96" s="10">
        <f>[1]РЕЕСТР!L96</f>
        <v>8</v>
      </c>
      <c r="M96" s="10" t="str">
        <f>[1]РЕЕСТР!M96</f>
        <v>отсутствует</v>
      </c>
      <c r="N96" s="12" t="str">
        <f>[1]РЕЕСТР!N96</f>
        <v>отсутствует</v>
      </c>
      <c r="O96" s="14">
        <f>[1]РЕЕСТР!O96</f>
        <v>2</v>
      </c>
      <c r="P96" s="15">
        <f>[1]РЕЕСТР!P96</f>
        <v>0.75</v>
      </c>
      <c r="Q96" s="13" t="str">
        <f>[1]РЕЕСТР!Q96</f>
        <v>металл</v>
      </c>
      <c r="R96" s="14" t="str">
        <f>[1]РЕЕСТР!U96</f>
        <v>-</v>
      </c>
      <c r="S96" s="15" t="str">
        <f>[1]РЕЕСТР!V96</f>
        <v>-</v>
      </c>
      <c r="T96" s="13" t="str">
        <f>[1]РЕЕСТР!W96</f>
        <v>-</v>
      </c>
      <c r="U96" s="17" t="str">
        <f>[1]РЕЕСТР!AA96</f>
        <v>-</v>
      </c>
      <c r="V96" s="18" t="str">
        <f>[1]РЕЕСТР!AB96</f>
        <v>-</v>
      </c>
      <c r="W96" s="15" t="str">
        <f>[1]РЕЕСТР!AC96</f>
        <v>-</v>
      </c>
      <c r="X96" s="13" t="str">
        <f>[1]РЕЕСТР!AD96</f>
        <v>-</v>
      </c>
      <c r="Y96" s="8" t="str">
        <f>[1]РЕЕСТР!AH96</f>
        <v>ЮЛ - Управление федеральной службы судебных приставов по Ханты-Мансийскому автономному округу - Югре</v>
      </c>
      <c r="Z96" s="19" t="str">
        <f>[1]РЕЕСТР!AL96</f>
        <v>УФССП по ХМАО-Югре</v>
      </c>
    </row>
    <row r="97" spans="2:26" ht="45" customHeight="1" x14ac:dyDescent="0.3">
      <c r="B97" s="43">
        <f>[1]РЕЕСТР!B97</f>
        <v>81</v>
      </c>
      <c r="C97" s="44" t="str">
        <f>[1]РЕЕСТР!C97</f>
        <v>ранее существовавшая до 01.01.2019</v>
      </c>
      <c r="D97" s="51">
        <f>[1]РЕЕСТР!D97</f>
        <v>44900</v>
      </c>
      <c r="E97" s="16" t="str">
        <f>[1]РЕЕСТР!E97</f>
        <v>Шевченко 57А</v>
      </c>
      <c r="F97" s="52" t="str">
        <f>[1]РЕЕСТР!F97</f>
        <v>в рамках проведения инвентаризации 2022 года
не установлен</v>
      </c>
      <c r="G97" s="10" t="str">
        <f>[1]РЕЕСТР!G97</f>
        <v>61.006746</v>
      </c>
      <c r="H97" s="10" t="str">
        <f>[1]РЕЕСТР!H97</f>
        <v>69.059775</v>
      </c>
      <c r="I97" s="53" t="str">
        <f>[1]РЕЕСТР!I97</f>
        <v>в рамках инвентаризации 2022 года
не определена</v>
      </c>
      <c r="J97" s="9" t="str">
        <f>[1]РЕЕСТР!J97</f>
        <v>ограниченный</v>
      </c>
      <c r="K97" s="11" t="str">
        <f>[1]РЕЕСТР!K97</f>
        <v>мусороприёмная камера</v>
      </c>
      <c r="L97" s="10">
        <f>[1]РЕЕСТР!L97</f>
        <v>8</v>
      </c>
      <c r="M97" s="10" t="str">
        <f>[1]РЕЕСТР!M97</f>
        <v>отсутствует</v>
      </c>
      <c r="N97" s="12" t="str">
        <f>[1]РЕЕСТР!N97</f>
        <v>отсутствует</v>
      </c>
      <c r="O97" s="14">
        <f>[1]РЕЕСТР!O97</f>
        <v>1</v>
      </c>
      <c r="P97" s="15">
        <f>[1]РЕЕСТР!P97</f>
        <v>0.75</v>
      </c>
      <c r="Q97" s="13" t="str">
        <f>[1]РЕЕСТР!Q97</f>
        <v>металл</v>
      </c>
      <c r="R97" s="14" t="str">
        <f>[1]РЕЕСТР!U97</f>
        <v>-</v>
      </c>
      <c r="S97" s="15" t="str">
        <f>[1]РЕЕСТР!V97</f>
        <v>-</v>
      </c>
      <c r="T97" s="13" t="str">
        <f>[1]РЕЕСТР!W97</f>
        <v>-</v>
      </c>
      <c r="U97" s="17" t="str">
        <f>[1]РЕЕСТР!AA97</f>
        <v>-</v>
      </c>
      <c r="V97" s="18" t="str">
        <f>[1]РЕЕСТР!AB97</f>
        <v>-</v>
      </c>
      <c r="W97" s="15" t="str">
        <f>[1]РЕЕСТР!AC97</f>
        <v>-</v>
      </c>
      <c r="X97" s="13" t="str">
        <f>[1]РЕЕСТР!AD97</f>
        <v>-</v>
      </c>
      <c r="Y97" s="8" t="str">
        <f>[1]РЕЕСТР!AH97</f>
        <v>ЮЛ - Управление федеральной службы судебных приставов по Ханты-Мансийскому автономному округу - Югре</v>
      </c>
      <c r="Z97" s="19" t="str">
        <f>[1]РЕЕСТР!AL97</f>
        <v>УФССП по ХМАО-Югре</v>
      </c>
    </row>
    <row r="98" spans="2:26" ht="45" customHeight="1" x14ac:dyDescent="0.3">
      <c r="B98" s="43">
        <f>[1]РЕЕСТР!B98</f>
        <v>82</v>
      </c>
      <c r="C98" s="44" t="str">
        <f>[1]РЕЕСТР!C98</f>
        <v>ранее существовавшая до 01.01.2019</v>
      </c>
      <c r="D98" s="51">
        <f>[1]РЕЕСТР!D98</f>
        <v>44900</v>
      </c>
      <c r="E98" s="16" t="str">
        <f>[1]РЕЕСТР!E98</f>
        <v>Кирова  12</v>
      </c>
      <c r="F98" s="52" t="str">
        <f>[1]РЕЕСТР!F98</f>
        <v>в рамках проведения инвентаризации 2022 года
не установлен</v>
      </c>
      <c r="G98" s="10" t="str">
        <f>[1]РЕЕСТР!G98</f>
        <v>60.970506</v>
      </c>
      <c r="H98" s="10" t="str">
        <f>[1]РЕЕСТР!H98</f>
        <v>69.050515</v>
      </c>
      <c r="I98" s="53" t="str">
        <f>[1]РЕЕСТР!I98</f>
        <v>в рамках инвентаризации 2022 года
не определена</v>
      </c>
      <c r="J98" s="9" t="str">
        <f>[1]РЕЕСТР!J98</f>
        <v>ограниченный</v>
      </c>
      <c r="K98" s="11" t="str">
        <f>[1]РЕЕСТР!K98</f>
        <v>асфальт</v>
      </c>
      <c r="L98" s="10">
        <f>[1]РЕЕСТР!L98</f>
        <v>4</v>
      </c>
      <c r="M98" s="10" t="str">
        <f>[1]РЕЕСТР!M98</f>
        <v>отсутствует</v>
      </c>
      <c r="N98" s="12" t="str">
        <f>[1]РЕЕСТР!N98</f>
        <v>отсутствует</v>
      </c>
      <c r="O98" s="14">
        <f>[1]РЕЕСТР!O98</f>
        <v>1</v>
      </c>
      <c r="P98" s="15">
        <f>[1]РЕЕСТР!P98</f>
        <v>0.75</v>
      </c>
      <c r="Q98" s="13" t="str">
        <f>[1]РЕЕСТР!Q98</f>
        <v>металл</v>
      </c>
      <c r="R98" s="14" t="str">
        <f>[1]РЕЕСТР!U98</f>
        <v>-</v>
      </c>
      <c r="S98" s="15" t="str">
        <f>[1]РЕЕСТР!V98</f>
        <v>-</v>
      </c>
      <c r="T98" s="13" t="str">
        <f>[1]РЕЕСТР!W98</f>
        <v>-</v>
      </c>
      <c r="U98" s="17" t="str">
        <f>[1]РЕЕСТР!AA98</f>
        <v>-</v>
      </c>
      <c r="V98" s="18" t="str">
        <f>[1]РЕЕСТР!AB98</f>
        <v>-</v>
      </c>
      <c r="W98" s="15" t="str">
        <f>[1]РЕЕСТР!AC98</f>
        <v>-</v>
      </c>
      <c r="X98" s="13" t="str">
        <f>[1]РЕЕСТР!AD98</f>
        <v>-</v>
      </c>
      <c r="Y98" s="8" t="str">
        <f>[1]РЕЕСТР!AH98</f>
        <v>ЮЛ - ООО "АСАУЭЛ"</v>
      </c>
      <c r="Z98" s="19" t="str">
        <f>[1]РЕЕСТР!AL98</f>
        <v>ООО "АСАУЭЛ"</v>
      </c>
    </row>
    <row r="99" spans="2:26" ht="45" customHeight="1" x14ac:dyDescent="0.3">
      <c r="B99" s="43">
        <f>[1]РЕЕСТР!B99</f>
        <v>83</v>
      </c>
      <c r="C99" s="44" t="str">
        <f>[1]РЕЕСТР!C99</f>
        <v>ранее существовавшая до 01.01.2019</v>
      </c>
      <c r="D99" s="51">
        <f>[1]РЕЕСТР!D99</f>
        <v>44900</v>
      </c>
      <c r="E99" s="16" t="str">
        <f>[1]РЕЕСТР!E99</f>
        <v>Красноармейская  1В</v>
      </c>
      <c r="F99" s="52" t="str">
        <f>[1]РЕЕСТР!F99</f>
        <v>в рамках проведения инвентаризации 2022 года
не установлен</v>
      </c>
      <c r="G99" s="10" t="str">
        <f>[1]РЕЕСТР!G99</f>
        <v xml:space="preserve">61.010049 </v>
      </c>
      <c r="H99" s="10" t="str">
        <f>[1]РЕЕСТР!H99</f>
        <v>69.039632</v>
      </c>
      <c r="I99" s="53" t="str">
        <f>[1]РЕЕСТР!I99</f>
        <v>в рамках инвентаризации 2022 года
не определена</v>
      </c>
      <c r="J99" s="9" t="str">
        <f>[1]РЕЕСТР!J99</f>
        <v>ограниченный</v>
      </c>
      <c r="K99" s="11" t="str">
        <f>[1]РЕЕСТР!K99</f>
        <v>грунт, щебень</v>
      </c>
      <c r="L99" s="10">
        <f>[1]РЕЕСТР!L99</f>
        <v>8</v>
      </c>
      <c r="M99" s="10" t="str">
        <f>[1]РЕЕСТР!M99</f>
        <v>отсутствует</v>
      </c>
      <c r="N99" s="12" t="str">
        <f>[1]РЕЕСТР!N99</f>
        <v>отсутствует</v>
      </c>
      <c r="O99" s="14">
        <f>[1]РЕЕСТР!O99</f>
        <v>2</v>
      </c>
      <c r="P99" s="15">
        <f>[1]РЕЕСТР!P99</f>
        <v>0.75</v>
      </c>
      <c r="Q99" s="13" t="str">
        <f>[1]РЕЕСТР!Q99</f>
        <v>металл</v>
      </c>
      <c r="R99" s="14" t="str">
        <f>[1]РЕЕСТР!U99</f>
        <v>-</v>
      </c>
      <c r="S99" s="15" t="str">
        <f>[1]РЕЕСТР!V99</f>
        <v>-</v>
      </c>
      <c r="T99" s="13" t="str">
        <f>[1]РЕЕСТР!W99</f>
        <v>-</v>
      </c>
      <c r="U99" s="17" t="str">
        <f>[1]РЕЕСТР!AA99</f>
        <v>-</v>
      </c>
      <c r="V99" s="18" t="str">
        <f>[1]РЕЕСТР!AB99</f>
        <v>-</v>
      </c>
      <c r="W99" s="15" t="str">
        <f>[1]РЕЕСТР!AC99</f>
        <v>-</v>
      </c>
      <c r="X99" s="13" t="str">
        <f>[1]РЕЕСТР!AD99</f>
        <v>-</v>
      </c>
      <c r="Y99" s="40" t="str">
        <f>[1]РЕЕСТР!AH99</f>
        <v>не установлен</v>
      </c>
      <c r="Z99" s="19" t="str">
        <f>[1]РЕЕСТР!AL99</f>
        <v>Торговый дом</v>
      </c>
    </row>
    <row r="100" spans="2:26" ht="78.75" customHeight="1" x14ac:dyDescent="0.3">
      <c r="B100" s="43">
        <f>[1]РЕЕСТР!B100</f>
        <v>84</v>
      </c>
      <c r="C100" s="44">
        <f>[1]РЕЕСТР!C100</f>
        <v>43720</v>
      </c>
      <c r="D100" s="51">
        <f>[1]РЕЕСТР!D100</f>
        <v>44900</v>
      </c>
      <c r="E100" s="16" t="str">
        <f>[1]РЕЕСТР!E100</f>
        <v>Комсомольская 47</v>
      </c>
      <c r="F100" s="52" t="str">
        <f>[1]РЕЕСТР!F100</f>
        <v>в рамках проведения инвентаризации 2022 года
не установлен</v>
      </c>
      <c r="G100" s="10" t="str">
        <f>[1]РЕЕСТР!G100</f>
        <v>61.006</v>
      </c>
      <c r="H100" s="10" t="str">
        <f>[1]РЕЕСТР!H100</f>
        <v>69.019</v>
      </c>
      <c r="I100" s="53" t="str">
        <f>[1]РЕЕСТР!I100</f>
        <v>в рамках инвентаризации 2022 года
не определена</v>
      </c>
      <c r="J100" s="9" t="str">
        <f>[1]РЕЕСТР!J100</f>
        <v>ограниченный</v>
      </c>
      <c r="K100" s="11" t="str">
        <f>[1]РЕЕСТР!K100</f>
        <v>бетонная плита</v>
      </c>
      <c r="L100" s="10">
        <f>[1]РЕЕСТР!L100</f>
        <v>4.5</v>
      </c>
      <c r="M100" s="10" t="str">
        <f>[1]РЕЕСТР!M100</f>
        <v>отсутствует</v>
      </c>
      <c r="N100" s="12" t="str">
        <f>[1]РЕЕСТР!N100</f>
        <v>отсутствует</v>
      </c>
      <c r="O100" s="14">
        <f>[1]РЕЕСТР!O100</f>
        <v>1</v>
      </c>
      <c r="P100" s="15">
        <f>[1]РЕЕСТР!P100</f>
        <v>0.75</v>
      </c>
      <c r="Q100" s="13" t="str">
        <f>[1]РЕЕСТР!Q100</f>
        <v>металл</v>
      </c>
      <c r="R100" s="14" t="str">
        <f>[1]РЕЕСТР!U100</f>
        <v>-</v>
      </c>
      <c r="S100" s="15" t="str">
        <f>[1]РЕЕСТР!V100</f>
        <v>-</v>
      </c>
      <c r="T100" s="13" t="str">
        <f>[1]РЕЕСТР!W100</f>
        <v>-</v>
      </c>
      <c r="U100" s="17" t="str">
        <f>[1]РЕЕСТР!AA100</f>
        <v>-</v>
      </c>
      <c r="V100" s="18" t="str">
        <f>[1]РЕЕСТР!AB100</f>
        <v>-</v>
      </c>
      <c r="W100" s="15" t="str">
        <f>[1]РЕЕСТР!AC100</f>
        <v>-</v>
      </c>
      <c r="X100" s="13" t="str">
        <f>[1]РЕЕСТР!AD100</f>
        <v>-</v>
      </c>
      <c r="Y100" s="8" t="str">
        <f>[1]РЕЕСТР!AH100</f>
        <v>ЮЛ - Центральный банк Российской Федерации</v>
      </c>
      <c r="Z100" s="19" t="str">
        <f>[1]РЕЕСТР!AL100</f>
        <v>Расчетно-касоввый центр г. Ханты-Мансийск. Административное здание (офисное учреждение), расположенное по адресу ул. Комсомольская, 47</v>
      </c>
    </row>
    <row r="101" spans="2:26" ht="45" customHeight="1" x14ac:dyDescent="0.3">
      <c r="B101" s="43">
        <f>[1]РЕЕСТР!B101</f>
        <v>85</v>
      </c>
      <c r="C101" s="44" t="str">
        <f>[1]РЕЕСТР!C101</f>
        <v>ранее существовавшая до 01.01.2019</v>
      </c>
      <c r="D101" s="51">
        <f>[1]РЕЕСТР!D101</f>
        <v>44900</v>
      </c>
      <c r="E101" s="16" t="str">
        <f>[1]РЕЕСТР!E101</f>
        <v>Шевченко  57</v>
      </c>
      <c r="F101" s="52" t="str">
        <f>[1]РЕЕСТР!F101</f>
        <v>в рамках проведения инвентаризации 2022 года
не установлен</v>
      </c>
      <c r="G101" s="10" t="str">
        <f>[1]РЕЕСТР!G101</f>
        <v>61.005932</v>
      </c>
      <c r="H101" s="10" t="str">
        <f>[1]РЕЕСТР!H101</f>
        <v>69.059333</v>
      </c>
      <c r="I101" s="53" t="str">
        <f>[1]РЕЕСТР!I101</f>
        <v>в рамках инвентаризации 2022 года
не определена</v>
      </c>
      <c r="J101" s="9" t="str">
        <f>[1]РЕЕСТР!J101</f>
        <v>ограниченный</v>
      </c>
      <c r="K101" s="11" t="str">
        <f>[1]РЕЕСТР!K101</f>
        <v>грунт, щебень</v>
      </c>
      <c r="L101" s="10">
        <f>[1]РЕЕСТР!L101</f>
        <v>6</v>
      </c>
      <c r="M101" s="10" t="str">
        <f>[1]РЕЕСТР!M101</f>
        <v>отсутствует</v>
      </c>
      <c r="N101" s="12" t="str">
        <f>[1]РЕЕСТР!N101</f>
        <v>отсутствует</v>
      </c>
      <c r="O101" s="14">
        <f>[1]РЕЕСТР!O101</f>
        <v>2</v>
      </c>
      <c r="P101" s="15">
        <f>[1]РЕЕСТР!P101</f>
        <v>0.75</v>
      </c>
      <c r="Q101" s="13" t="str">
        <f>[1]РЕЕСТР!Q101</f>
        <v>металл</v>
      </c>
      <c r="R101" s="14" t="str">
        <f>[1]РЕЕСТР!U101</f>
        <v>-</v>
      </c>
      <c r="S101" s="15" t="str">
        <f>[1]РЕЕСТР!V101</f>
        <v>-</v>
      </c>
      <c r="T101" s="13" t="str">
        <f>[1]РЕЕСТР!W101</f>
        <v>-</v>
      </c>
      <c r="U101" s="17" t="str">
        <f>[1]РЕЕСТР!AA101</f>
        <v>-</v>
      </c>
      <c r="V101" s="18" t="str">
        <f>[1]РЕЕСТР!AB101</f>
        <v>-</v>
      </c>
      <c r="W101" s="15" t="str">
        <f>[1]РЕЕСТР!AC101</f>
        <v>-</v>
      </c>
      <c r="X101" s="13" t="str">
        <f>[1]РЕЕСТР!AD101</f>
        <v>-</v>
      </c>
      <c r="Y101" s="8" t="str">
        <f>[1]РЕЕСТР!AH101</f>
        <v>ИП - Липенгольц Алексей Михайлович</v>
      </c>
      <c r="Z101" s="19" t="str">
        <f>[1]РЕЕСТР!AL101</f>
        <v xml:space="preserve"> ИП Липенгольц А.М. </v>
      </c>
    </row>
    <row r="102" spans="2:26" ht="45" customHeight="1" x14ac:dyDescent="0.3">
      <c r="B102" s="43">
        <f>[1]РЕЕСТР!B102</f>
        <v>86</v>
      </c>
      <c r="C102" s="44" t="str">
        <f>[1]РЕЕСТР!C102</f>
        <v>ранее существовавшая до 01.01.2019</v>
      </c>
      <c r="D102" s="51">
        <f>[1]РЕЕСТР!D102</f>
        <v>44900</v>
      </c>
      <c r="E102" s="16" t="str">
        <f>[1]РЕЕСТР!E102</f>
        <v>Строителей 113</v>
      </c>
      <c r="F102" s="52" t="str">
        <f>[1]РЕЕСТР!F102</f>
        <v>в рамках проведения инвентаризации 2022 года
не установлен</v>
      </c>
      <c r="G102" s="10" t="str">
        <f>[1]РЕЕСТР!G102</f>
        <v xml:space="preserve">61.00997 </v>
      </c>
      <c r="H102" s="10" t="str">
        <f>[1]РЕЕСТР!H102</f>
        <v>69.048904</v>
      </c>
      <c r="I102" s="53" t="str">
        <f>[1]РЕЕСТР!I102</f>
        <v>в рамках инвентаризации 2022 года
не определена</v>
      </c>
      <c r="J102" s="9" t="str">
        <f>[1]РЕЕСТР!J102</f>
        <v>открытый</v>
      </c>
      <c r="K102" s="11" t="str">
        <f>[1]РЕЕСТР!K102</f>
        <v>бетонная плита</v>
      </c>
      <c r="L102" s="10">
        <f>[1]РЕЕСТР!L102</f>
        <v>12</v>
      </c>
      <c r="M102" s="10" t="str">
        <f>[1]РЕЕСТР!M102</f>
        <v>отсутствует</v>
      </c>
      <c r="N102" s="12" t="str">
        <f>[1]РЕЕСТР!N102</f>
        <v>есть</v>
      </c>
      <c r="O102" s="14">
        <f>[1]РЕЕСТР!O102</f>
        <v>4</v>
      </c>
      <c r="P102" s="15">
        <f>[1]РЕЕСТР!P102</f>
        <v>1.1000000000000001</v>
      </c>
      <c r="Q102" s="13" t="str">
        <f>[1]РЕЕСТР!Q102</f>
        <v>пластик</v>
      </c>
      <c r="R102" s="14" t="str">
        <f>[1]РЕЕСТР!U102</f>
        <v>-</v>
      </c>
      <c r="S102" s="15" t="str">
        <f>[1]РЕЕСТР!V102</f>
        <v>-</v>
      </c>
      <c r="T102" s="13" t="str">
        <f>[1]РЕЕСТР!W102</f>
        <v>-</v>
      </c>
      <c r="U102" s="17" t="str">
        <f>[1]РЕЕСТР!AA102</f>
        <v>-</v>
      </c>
      <c r="V102" s="18" t="str">
        <f>[1]РЕЕСТР!AB102</f>
        <v>-</v>
      </c>
      <c r="W102" s="15" t="str">
        <f>[1]РЕЕСТР!AC102</f>
        <v>-</v>
      </c>
      <c r="X102" s="13" t="str">
        <f>[1]РЕЕСТР!AD102</f>
        <v>-</v>
      </c>
      <c r="Y102" s="8" t="str">
        <f>[1]РЕЕСТР!AH102</f>
        <v>СП МКД</v>
      </c>
      <c r="Z102" s="19" t="str">
        <f>[1]РЕЕСТР!AL102</f>
        <v>МКД ул. Строителей,113</v>
      </c>
    </row>
    <row r="103" spans="2:26" ht="45" customHeight="1" x14ac:dyDescent="0.3">
      <c r="B103" s="43">
        <f>[1]РЕЕСТР!B103</f>
        <v>87</v>
      </c>
      <c r="C103" s="44">
        <f>[1]РЕЕСТР!C103</f>
        <v>44848</v>
      </c>
      <c r="D103" s="51">
        <f>[1]РЕЕСТР!D103</f>
        <v>44900</v>
      </c>
      <c r="E103" s="16" t="str">
        <f>[1]РЕЕСТР!E103</f>
        <v xml:space="preserve">мкр. Восточный </v>
      </c>
      <c r="F103" s="52" t="str">
        <f>[1]РЕЕСТР!F103</f>
        <v>в рамках проведения инвентаризации 2022 года
не установлен</v>
      </c>
      <c r="G103" s="10" t="str">
        <f>[1]РЕЕСТР!G103</f>
        <v>61.016045</v>
      </c>
      <c r="H103" s="10" t="str">
        <f>[1]РЕЕСТР!H103</f>
        <v>69.144044</v>
      </c>
      <c r="I103" s="53" t="str">
        <f>[1]РЕЕСТР!I103</f>
        <v>в рамках инвентаризации 2022 года
не определена</v>
      </c>
      <c r="J103" s="9" t="str">
        <f>[1]РЕЕСТР!J103</f>
        <v>открытый</v>
      </c>
      <c r="K103" s="11" t="str">
        <f>[1]РЕЕСТР!K103</f>
        <v>бетонная плита</v>
      </c>
      <c r="L103" s="10">
        <f>[1]РЕЕСТР!L103</f>
        <v>4</v>
      </c>
      <c r="M103" s="10" t="str">
        <f>[1]РЕЕСТР!M103</f>
        <v>отсутствует</v>
      </c>
      <c r="N103" s="12" t="str">
        <f>[1]РЕЕСТР!N103</f>
        <v>есть</v>
      </c>
      <c r="O103" s="14">
        <f>[1]РЕЕСТР!O103</f>
        <v>1</v>
      </c>
      <c r="P103" s="15">
        <f>[1]РЕЕСТР!P103</f>
        <v>1.1000000000000001</v>
      </c>
      <c r="Q103" s="13" t="str">
        <f>[1]РЕЕСТР!Q103</f>
        <v>пластик</v>
      </c>
      <c r="R103" s="14" t="str">
        <f>[1]РЕЕСТР!U103</f>
        <v>-</v>
      </c>
      <c r="S103" s="15" t="str">
        <f>[1]РЕЕСТР!V103</f>
        <v>-</v>
      </c>
      <c r="T103" s="13" t="str">
        <f>[1]РЕЕСТР!W103</f>
        <v>-</v>
      </c>
      <c r="U103" s="17" t="str">
        <f>[1]РЕЕСТР!AA103</f>
        <v>-</v>
      </c>
      <c r="V103" s="18" t="str">
        <f>[1]РЕЕСТР!AB103</f>
        <v>-</v>
      </c>
      <c r="W103" s="15" t="str">
        <f>[1]РЕЕСТР!AC103</f>
        <v>-</v>
      </c>
      <c r="X103" s="13" t="str">
        <f>[1]РЕЕСТР!AD103</f>
        <v>-</v>
      </c>
      <c r="Y103" s="8" t="str">
        <f>[1]РЕЕСТР!AH103</f>
        <v>МО - Администрация города Ханты-Мансийска</v>
      </c>
      <c r="Z103" s="19" t="str">
        <f>[1]РЕЕСТР!AL103</f>
        <v>ИЖС мкр. Восточный</v>
      </c>
    </row>
    <row r="104" spans="2:26" ht="51" customHeight="1" x14ac:dyDescent="0.3">
      <c r="B104" s="43">
        <f>[1]РЕЕСТР!B104</f>
        <v>88</v>
      </c>
      <c r="C104" s="44" t="str">
        <f>[1]РЕЕСТР!C104</f>
        <v>ранее существовавшая до 01.01.2019</v>
      </c>
      <c r="D104" s="51">
        <f>[1]РЕЕСТР!D104</f>
        <v>44900</v>
      </c>
      <c r="E104" s="16" t="str">
        <f>[1]РЕЕСТР!E104</f>
        <v>Калинина 117</v>
      </c>
      <c r="F104" s="52" t="str">
        <f>[1]РЕЕСТР!F104</f>
        <v>в рамках проведения инвентаризации 2022 года
не установлен</v>
      </c>
      <c r="G104" s="10" t="str">
        <f>[1]РЕЕСТР!G104</f>
        <v>61.023324</v>
      </c>
      <c r="H104" s="10" t="str">
        <f>[1]РЕЕСТР!H104</f>
        <v>69.028379</v>
      </c>
      <c r="I104" s="53" t="str">
        <f>[1]РЕЕСТР!I104</f>
        <v>в рамках инвентаризации 2022 года
не определена</v>
      </c>
      <c r="J104" s="9" t="str">
        <f>[1]РЕЕСТР!J104</f>
        <v>ограниченный</v>
      </c>
      <c r="K104" s="11" t="str">
        <f>[1]РЕЕСТР!K104</f>
        <v>бетонная плита</v>
      </c>
      <c r="L104" s="10">
        <f>[1]РЕЕСТР!L104</f>
        <v>6</v>
      </c>
      <c r="M104" s="10" t="str">
        <f>[1]РЕЕСТР!M104</f>
        <v>отсутствует</v>
      </c>
      <c r="N104" s="12" t="str">
        <f>[1]РЕЕСТР!N104</f>
        <v>отсутствует</v>
      </c>
      <c r="O104" s="14">
        <f>[1]РЕЕСТР!O104</f>
        <v>2</v>
      </c>
      <c r="P104" s="15">
        <f>[1]РЕЕСТР!P104</f>
        <v>1.1000000000000001</v>
      </c>
      <c r="Q104" s="13" t="str">
        <f>[1]РЕЕСТР!Q104</f>
        <v>пластик</v>
      </c>
      <c r="R104" s="14" t="str">
        <f>[1]РЕЕСТР!U104</f>
        <v>-</v>
      </c>
      <c r="S104" s="15" t="str">
        <f>[1]РЕЕСТР!V104</f>
        <v>-</v>
      </c>
      <c r="T104" s="13" t="str">
        <f>[1]РЕЕСТР!W104</f>
        <v>-</v>
      </c>
      <c r="U104" s="17" t="str">
        <f>[1]РЕЕСТР!AA104</f>
        <v>-</v>
      </c>
      <c r="V104" s="18" t="str">
        <f>[1]РЕЕСТР!AB104</f>
        <v>-</v>
      </c>
      <c r="W104" s="15" t="str">
        <f>[1]РЕЕСТР!AC104</f>
        <v>-</v>
      </c>
      <c r="X104" s="13" t="str">
        <f>[1]РЕЕСТР!AD104</f>
        <v>-</v>
      </c>
      <c r="Y104" s="8" t="str">
        <f>[1]РЕЕСТР!AH104</f>
        <v>ЮЛ - Муниципальное водоканализационное предприятие муниципального образования г. Ханты-Мансийск</v>
      </c>
      <c r="Z104" s="19" t="str">
        <f>[1]РЕЕСТР!AL104</f>
        <v>МП "Водоканал"</v>
      </c>
    </row>
    <row r="105" spans="2:26" ht="63" customHeight="1" x14ac:dyDescent="0.3">
      <c r="B105" s="43">
        <f>[1]РЕЕСТР!B105</f>
        <v>89</v>
      </c>
      <c r="C105" s="44">
        <f>[1]РЕЕСТР!C105</f>
        <v>43880</v>
      </c>
      <c r="D105" s="51">
        <f>[1]РЕЕСТР!D105</f>
        <v>44900</v>
      </c>
      <c r="E105" s="16" t="str">
        <f>[1]РЕЕСТР!E105</f>
        <v>Гагарина 76а</v>
      </c>
      <c r="F105" s="52" t="str">
        <f>[1]РЕЕСТР!F105</f>
        <v>в рамках проведения инвентаризации 2022 года
не установлен</v>
      </c>
      <c r="G105" s="10" t="str">
        <f>[1]РЕЕСТР!G105</f>
        <v>60.992733</v>
      </c>
      <c r="H105" s="10" t="str">
        <f>[1]РЕЕСТР!H105</f>
        <v>69.021696</v>
      </c>
      <c r="I105" s="53" t="str">
        <f>[1]РЕЕСТР!I105</f>
        <v>в рамках инвентаризации 2022 года
не определена</v>
      </c>
      <c r="J105" s="9" t="str">
        <f>[1]РЕЕСТР!J105</f>
        <v>ограниченный</v>
      </c>
      <c r="K105" s="11" t="str">
        <f>[1]РЕЕСТР!K105</f>
        <v>бетонная плита</v>
      </c>
      <c r="L105" s="10">
        <f>[1]РЕЕСТР!L105</f>
        <v>12</v>
      </c>
      <c r="M105" s="10" t="str">
        <f>[1]РЕЕСТР!M105</f>
        <v>есть</v>
      </c>
      <c r="N105" s="12" t="str">
        <f>[1]РЕЕСТР!N105</f>
        <v>есть</v>
      </c>
      <c r="O105" s="14">
        <f>[1]РЕЕСТР!O105</f>
        <v>4</v>
      </c>
      <c r="P105" s="15">
        <f>[1]РЕЕСТР!P105</f>
        <v>0.66</v>
      </c>
      <c r="Q105" s="13" t="str">
        <f>[1]РЕЕСТР!Q105</f>
        <v>пластик</v>
      </c>
      <c r="R105" s="14" t="str">
        <f>[1]РЕЕСТР!U105</f>
        <v>-</v>
      </c>
      <c r="S105" s="15" t="str">
        <f>[1]РЕЕСТР!V105</f>
        <v>-</v>
      </c>
      <c r="T105" s="13" t="str">
        <f>[1]РЕЕСТР!W105</f>
        <v>-</v>
      </c>
      <c r="U105" s="17" t="str">
        <f>[1]РЕЕСТР!AA105</f>
        <v>-</v>
      </c>
      <c r="V105" s="18" t="str">
        <f>[1]РЕЕСТР!AB105</f>
        <v>-</v>
      </c>
      <c r="W105" s="15" t="str">
        <f>[1]РЕЕСТР!AC105</f>
        <v>-</v>
      </c>
      <c r="X105" s="13" t="str">
        <f>[1]РЕЕСТР!AD105</f>
        <v>-</v>
      </c>
      <c r="Y105" s="8" t="str">
        <f>[1]РЕЕСТР!AH105</f>
        <v>ЮЛ - КУ ХМАО-Югры "Ханты-Мансийский клинический противотуберкулёзный диспансер"</v>
      </c>
      <c r="Z105" s="19" t="str">
        <f>[1]РЕЕСТР!AL105</f>
        <v xml:space="preserve">КУ ХМАО-Югры "Ханты-Мансийский противотуберкулезный диспансер" по адресу ул. Гагарина, д. 76 "А" </v>
      </c>
    </row>
    <row r="106" spans="2:26" ht="45" customHeight="1" x14ac:dyDescent="0.3">
      <c r="B106" s="43">
        <f>[1]РЕЕСТР!B106</f>
        <v>90</v>
      </c>
      <c r="C106" s="44" t="str">
        <f>[1]РЕЕСТР!C106</f>
        <v>ранее существовавшая до 01.01.2019</v>
      </c>
      <c r="D106" s="51">
        <f>[1]РЕЕСТР!D106</f>
        <v>44900</v>
      </c>
      <c r="E106" s="16" t="str">
        <f>[1]РЕЕСТР!E106</f>
        <v>Гагарина 170</v>
      </c>
      <c r="F106" s="52" t="str">
        <f>[1]РЕЕСТР!F106</f>
        <v>в рамках проведения инвентаризации 2022 года
не установлен</v>
      </c>
      <c r="G106" s="10" t="str">
        <f>[1]РЕЕСТР!G106</f>
        <v>60.983187</v>
      </c>
      <c r="H106" s="10" t="str">
        <f>[1]РЕЕСТР!H106</f>
        <v>69.040214</v>
      </c>
      <c r="I106" s="53" t="str">
        <f>[1]РЕЕСТР!I106</f>
        <v>в рамках инвентаризации 2022 года
не определена</v>
      </c>
      <c r="J106" s="9" t="str">
        <f>[1]РЕЕСТР!J106</f>
        <v>ограниченный</v>
      </c>
      <c r="K106" s="11" t="str">
        <f>[1]РЕЕСТР!K106</f>
        <v>бетонная плита</v>
      </c>
      <c r="L106" s="10">
        <f>[1]РЕЕСТР!L106</f>
        <v>6</v>
      </c>
      <c r="M106" s="10" t="str">
        <f>[1]РЕЕСТР!M106</f>
        <v>отсутствует</v>
      </c>
      <c r="N106" s="12" t="str">
        <f>[1]РЕЕСТР!N106</f>
        <v>отсутствует</v>
      </c>
      <c r="O106" s="14">
        <f>[1]РЕЕСТР!O106</f>
        <v>2</v>
      </c>
      <c r="P106" s="15">
        <f>[1]РЕЕСТР!P106</f>
        <v>0.66</v>
      </c>
      <c r="Q106" s="13" t="str">
        <f>[1]РЕЕСТР!Q106</f>
        <v>пластик</v>
      </c>
      <c r="R106" s="14" t="str">
        <f>[1]РЕЕСТР!U106</f>
        <v>-</v>
      </c>
      <c r="S106" s="15" t="str">
        <f>[1]РЕЕСТР!V106</f>
        <v>-</v>
      </c>
      <c r="T106" s="13" t="str">
        <f>[1]РЕЕСТР!W106</f>
        <v>-</v>
      </c>
      <c r="U106" s="17" t="str">
        <f>[1]РЕЕСТР!AA106</f>
        <v>-</v>
      </c>
      <c r="V106" s="18" t="str">
        <f>[1]РЕЕСТР!AB106</f>
        <v>-</v>
      </c>
      <c r="W106" s="15" t="str">
        <f>[1]РЕЕСТР!AC106</f>
        <v>-</v>
      </c>
      <c r="X106" s="13" t="str">
        <f>[1]РЕЕСТР!AD106</f>
        <v>-</v>
      </c>
      <c r="Y106" s="8" t="str">
        <f>[1]РЕЕСТР!AH106</f>
        <v>ЮЛ - ФГУП "Российская телевизионная и радиовещательная сеть"</v>
      </c>
      <c r="Z106" s="19" t="str">
        <f>[1]РЕЕСТР!AL106</f>
        <v>ФГУП РТРС</v>
      </c>
    </row>
    <row r="107" spans="2:26" ht="45" customHeight="1" x14ac:dyDescent="0.3">
      <c r="B107" s="43">
        <f>[1]РЕЕСТР!B107</f>
        <v>91</v>
      </c>
      <c r="C107" s="44" t="str">
        <f>[1]РЕЕСТР!C107</f>
        <v>ранее существовавшая до 01.01.2019</v>
      </c>
      <c r="D107" s="51">
        <f>[1]РЕЕСТР!D107</f>
        <v>44900</v>
      </c>
      <c r="E107" s="16" t="str">
        <f>[1]РЕЕСТР!E107</f>
        <v>Землеустроителей 19-21</v>
      </c>
      <c r="F107" s="52" t="str">
        <f>[1]РЕЕСТР!F107</f>
        <v>в рамках проведения инвентаризации 2022 года
не установлен</v>
      </c>
      <c r="G107" s="10" t="str">
        <f>[1]РЕЕСТР!G107</f>
        <v>61.035259</v>
      </c>
      <c r="H107" s="10" t="str">
        <f>[1]РЕЕСТР!H107</f>
        <v>69.060918</v>
      </c>
      <c r="I107" s="53" t="str">
        <f>[1]РЕЕСТР!I107</f>
        <v>в рамках инвентаризации 2022 года
не определена</v>
      </c>
      <c r="J107" s="9" t="str">
        <f>[1]РЕЕСТР!J107</f>
        <v>открытый</v>
      </c>
      <c r="K107" s="11" t="str">
        <f>[1]РЕЕСТР!K107</f>
        <v>бетонная плита</v>
      </c>
      <c r="L107" s="10">
        <f>[1]РЕЕСТР!L107</f>
        <v>8</v>
      </c>
      <c r="M107" s="10" t="str">
        <f>[1]РЕЕСТР!M107</f>
        <v>есть</v>
      </c>
      <c r="N107" s="12" t="str">
        <f>[1]РЕЕСТР!N107</f>
        <v>есть</v>
      </c>
      <c r="O107" s="14">
        <f>[1]РЕЕСТР!O107</f>
        <v>2</v>
      </c>
      <c r="P107" s="15">
        <f>[1]РЕЕСТР!P107</f>
        <v>1.1000000000000001</v>
      </c>
      <c r="Q107" s="13" t="str">
        <f>[1]РЕЕСТР!Q107</f>
        <v>пластик</v>
      </c>
      <c r="R107" s="14" t="str">
        <f>[1]РЕЕСТР!U107</f>
        <v>-</v>
      </c>
      <c r="S107" s="15" t="str">
        <f>[1]РЕЕСТР!V107</f>
        <v>-</v>
      </c>
      <c r="T107" s="13" t="str">
        <f>[1]РЕЕСТР!W107</f>
        <v>-</v>
      </c>
      <c r="U107" s="17" t="str">
        <f>[1]РЕЕСТР!AA107</f>
        <v>-</v>
      </c>
      <c r="V107" s="18" t="str">
        <f>[1]РЕЕСТР!AB107</f>
        <v>-</v>
      </c>
      <c r="W107" s="15" t="str">
        <f>[1]РЕЕСТР!AC107</f>
        <v>-</v>
      </c>
      <c r="X107" s="13" t="str">
        <f>[1]РЕЕСТР!AD107</f>
        <v>-</v>
      </c>
      <c r="Y107" s="8" t="str">
        <f>[1]РЕЕСТР!AH107</f>
        <v>МО - Администрация города Ханты-Мансийска</v>
      </c>
      <c r="Z107" s="19" t="str">
        <f>[1]РЕЕСТР!AL107</f>
        <v xml:space="preserve">ИЖС ул. Землеустроителей </v>
      </c>
    </row>
    <row r="108" spans="2:26" ht="45" customHeight="1" x14ac:dyDescent="0.3">
      <c r="B108" s="43">
        <f>[1]РЕЕСТР!B108</f>
        <v>92</v>
      </c>
      <c r="C108" s="44" t="str">
        <f>[1]РЕЕСТР!C108</f>
        <v>ранее существовавшая до 01.01.2019</v>
      </c>
      <c r="D108" s="51">
        <f>[1]РЕЕСТР!D108</f>
        <v>44900</v>
      </c>
      <c r="E108" s="16" t="str">
        <f>[1]РЕЕСТР!E108</f>
        <v>Дзержинского 25</v>
      </c>
      <c r="F108" s="52" t="str">
        <f>[1]РЕЕСТР!F108</f>
        <v>в рамках проведения инвентаризации 2022 года
не установлен</v>
      </c>
      <c r="G108" s="10" t="str">
        <f>[1]РЕЕСТР!G108</f>
        <v>61.009557</v>
      </c>
      <c r="H108" s="10" t="str">
        <f>[1]РЕЕСТР!H108</f>
        <v>69.019042</v>
      </c>
      <c r="I108" s="53" t="str">
        <f>[1]РЕЕСТР!I108</f>
        <v>в рамках инвентаризации 2022 года
не определена</v>
      </c>
      <c r="J108" s="9" t="str">
        <f>[1]РЕЕСТР!J108</f>
        <v>открытый</v>
      </c>
      <c r="K108" s="11" t="str">
        <f>[1]РЕЕСТР!K108</f>
        <v>бетонная плита</v>
      </c>
      <c r="L108" s="10">
        <f>[1]РЕЕСТР!L108</f>
        <v>6</v>
      </c>
      <c r="M108" s="10" t="str">
        <f>[1]РЕЕСТР!M108</f>
        <v>есть</v>
      </c>
      <c r="N108" s="12" t="str">
        <f>[1]РЕЕСТР!N108</f>
        <v>есть</v>
      </c>
      <c r="O108" s="14">
        <f>[1]РЕЕСТР!O108</f>
        <v>2</v>
      </c>
      <c r="P108" s="15">
        <f>[1]РЕЕСТР!P108</f>
        <v>1.1000000000000001</v>
      </c>
      <c r="Q108" s="13" t="str">
        <f>[1]РЕЕСТР!Q108</f>
        <v>пластик</v>
      </c>
      <c r="R108" s="14" t="str">
        <f>[1]РЕЕСТР!U108</f>
        <v>-</v>
      </c>
      <c r="S108" s="15" t="str">
        <f>[1]РЕЕСТР!V108</f>
        <v>-</v>
      </c>
      <c r="T108" s="13" t="str">
        <f>[1]РЕЕСТР!W108</f>
        <v>-</v>
      </c>
      <c r="U108" s="17" t="str">
        <f>[1]РЕЕСТР!AA108</f>
        <v>-</v>
      </c>
      <c r="V108" s="18" t="str">
        <f>[1]РЕЕСТР!AB108</f>
        <v>-</v>
      </c>
      <c r="W108" s="15" t="str">
        <f>[1]РЕЕСТР!AC108</f>
        <v>-</v>
      </c>
      <c r="X108" s="13" t="str">
        <f>[1]РЕЕСТР!AD108</f>
        <v>-</v>
      </c>
      <c r="Y108" s="8" t="str">
        <f>[1]РЕЕСТР!AH108</f>
        <v>СП МКД</v>
      </c>
      <c r="Z108" s="19" t="str">
        <f>[1]РЕЕСТР!AL108</f>
        <v xml:space="preserve">МКД ул. Дзержинского,25 </v>
      </c>
    </row>
    <row r="109" spans="2:26" ht="45" customHeight="1" x14ac:dyDescent="0.3">
      <c r="B109" s="43">
        <f>[1]РЕЕСТР!B109</f>
        <v>93</v>
      </c>
      <c r="C109" s="44">
        <f>[1]РЕЕСТР!C109</f>
        <v>44432</v>
      </c>
      <c r="D109" s="51">
        <f>[1]РЕЕСТР!D109</f>
        <v>44900</v>
      </c>
      <c r="E109" s="16" t="str">
        <f>[1]РЕЕСТР!E109</f>
        <v>Строителей, 1</v>
      </c>
      <c r="F109" s="52" t="str">
        <f>[1]РЕЕСТР!F109</f>
        <v>в рамках проведения инвентаризации 2022 года
не установлен</v>
      </c>
      <c r="G109" s="10" t="str">
        <f>[1]РЕЕСТР!G109</f>
        <v>60.995750</v>
      </c>
      <c r="H109" s="10" t="str">
        <f>[1]РЕЕСТР!H109</f>
        <v>69.069230</v>
      </c>
      <c r="I109" s="53" t="str">
        <f>[1]РЕЕСТР!I109</f>
        <v>в рамках инвентаризации 2022 года
не определена</v>
      </c>
      <c r="J109" s="9" t="str">
        <f>[1]РЕЕСТР!J109</f>
        <v>ограниченный</v>
      </c>
      <c r="K109" s="11" t="str">
        <f>[1]РЕЕСТР!K109</f>
        <v>бетонная плита</v>
      </c>
      <c r="L109" s="10">
        <f>[1]РЕЕСТР!L109</f>
        <v>12</v>
      </c>
      <c r="M109" s="10" t="str">
        <f>[1]РЕЕСТР!M109</f>
        <v>отсутствует</v>
      </c>
      <c r="N109" s="12" t="str">
        <f>[1]РЕЕСТР!N109</f>
        <v>отсутствует</v>
      </c>
      <c r="O109" s="14">
        <f>[1]РЕЕСТР!O109</f>
        <v>4</v>
      </c>
      <c r="P109" s="15">
        <f>[1]РЕЕСТР!P109</f>
        <v>0.75</v>
      </c>
      <c r="Q109" s="13" t="str">
        <f>[1]РЕЕСТР!Q109</f>
        <v>металл</v>
      </c>
      <c r="R109" s="14" t="str">
        <f>[1]РЕЕСТР!U109</f>
        <v>-</v>
      </c>
      <c r="S109" s="15" t="str">
        <f>[1]РЕЕСТР!V109</f>
        <v>-</v>
      </c>
      <c r="T109" s="13" t="str">
        <f>[1]РЕЕСТР!W109</f>
        <v>-</v>
      </c>
      <c r="U109" s="17" t="str">
        <f>[1]РЕЕСТР!AA109</f>
        <v>-</v>
      </c>
      <c r="V109" s="18" t="str">
        <f>[1]РЕЕСТР!AB109</f>
        <v>-</v>
      </c>
      <c r="W109" s="15" t="str">
        <f>[1]РЕЕСТР!AC109</f>
        <v>-</v>
      </c>
      <c r="X109" s="13" t="str">
        <f>[1]РЕЕСТР!AD109</f>
        <v>-</v>
      </c>
      <c r="Y109" s="8" t="str">
        <f>[1]РЕЕСТР!AH109</f>
        <v>ЮЛ - ООО "Крокус-ХМ"</v>
      </c>
      <c r="Z109" s="19" t="str">
        <f>[1]РЕЕСТР!AL109</f>
        <v>ООО "Крокус-ХМ" по ул. Строителей, 1</v>
      </c>
    </row>
    <row r="110" spans="2:26" ht="45" customHeight="1" x14ac:dyDescent="0.3">
      <c r="B110" s="43">
        <f>[1]РЕЕСТР!B110</f>
        <v>94</v>
      </c>
      <c r="C110" s="44" t="str">
        <f>[1]РЕЕСТР!C110</f>
        <v>ранее существовавшая до 01.01.2019</v>
      </c>
      <c r="D110" s="51">
        <f>[1]РЕЕСТР!D110</f>
        <v>44900</v>
      </c>
      <c r="E110" s="16" t="str">
        <f>[1]РЕЕСТР!E110</f>
        <v xml:space="preserve">Тобольский тракт 2Б </v>
      </c>
      <c r="F110" s="52" t="str">
        <f>[1]РЕЕСТР!F110</f>
        <v>в рамках проведения инвентаризации 2022 года
не установлен</v>
      </c>
      <c r="G110" s="10" t="str">
        <f>[1]РЕЕСТР!G110</f>
        <v>61.023462</v>
      </c>
      <c r="H110" s="10" t="str">
        <f>[1]РЕЕСТР!H110</f>
        <v>69.104208</v>
      </c>
      <c r="I110" s="53" t="str">
        <f>[1]РЕЕСТР!I110</f>
        <v>в рамках инвентаризации 2022 года
не определена</v>
      </c>
      <c r="J110" s="9" t="str">
        <f>[1]РЕЕСТР!J110</f>
        <v>ограниченный</v>
      </c>
      <c r="K110" s="11" t="str">
        <f>[1]РЕЕСТР!K110</f>
        <v>бетонная плита</v>
      </c>
      <c r="L110" s="10">
        <f>[1]РЕЕСТР!L110</f>
        <v>8</v>
      </c>
      <c r="M110" s="10" t="str">
        <f>[1]РЕЕСТР!M110</f>
        <v>отсутствует</v>
      </c>
      <c r="N110" s="12" t="str">
        <f>[1]РЕЕСТР!N110</f>
        <v>отсутствует</v>
      </c>
      <c r="O110" s="14">
        <f>[1]РЕЕСТР!O110</f>
        <v>2</v>
      </c>
      <c r="P110" s="15">
        <f>[1]РЕЕСТР!P110</f>
        <v>1.1000000000000001</v>
      </c>
      <c r="Q110" s="13" t="str">
        <f>[1]РЕЕСТР!Q110</f>
        <v>пластик</v>
      </c>
      <c r="R110" s="14" t="str">
        <f>[1]РЕЕСТР!U110</f>
        <v>-</v>
      </c>
      <c r="S110" s="15" t="str">
        <f>[1]РЕЕСТР!V110</f>
        <v>-</v>
      </c>
      <c r="T110" s="13" t="str">
        <f>[1]РЕЕСТР!W110</f>
        <v>-</v>
      </c>
      <c r="U110" s="17" t="str">
        <f>[1]РЕЕСТР!AA110</f>
        <v>-</v>
      </c>
      <c r="V110" s="18" t="str">
        <f>[1]РЕЕСТР!AB110</f>
        <v>-</v>
      </c>
      <c r="W110" s="15" t="str">
        <f>[1]РЕЕСТР!AC110</f>
        <v>-</v>
      </c>
      <c r="X110" s="13" t="str">
        <f>[1]РЕЕСТР!AD110</f>
        <v>-</v>
      </c>
      <c r="Y110" s="8" t="str">
        <f>[1]РЕЕСТР!AH110</f>
        <v>ЮЛ - ООО "Новые Образовательные Технологии"</v>
      </c>
      <c r="Z110" s="19" t="str">
        <f>[1]РЕЕСТР!AL110</f>
        <v>ООО Новые Образовательные Технологии</v>
      </c>
    </row>
    <row r="111" spans="2:26" ht="45" customHeight="1" x14ac:dyDescent="0.3">
      <c r="B111" s="43">
        <f>[1]РЕЕСТР!B111</f>
        <v>95</v>
      </c>
      <c r="C111" s="44">
        <f>[1]РЕЕСТР!C111</f>
        <v>44953</v>
      </c>
      <c r="D111" s="51">
        <f>[1]РЕЕСТР!D111</f>
        <v>44900</v>
      </c>
      <c r="E111" s="16" t="str">
        <f>[1]РЕЕСТР!E111</f>
        <v>Конева 1</v>
      </c>
      <c r="F111" s="52" t="str">
        <f>[1]РЕЕСТР!F111</f>
        <v>в рамках проведения инвентаризации 2022 года
не установлен</v>
      </c>
      <c r="G111" s="10" t="str">
        <f>[1]РЕЕСТР!G111</f>
        <v>60.967225</v>
      </c>
      <c r="H111" s="10" t="str">
        <f>[1]РЕЕСТР!H111</f>
        <v>69.044554</v>
      </c>
      <c r="I111" s="53" t="str">
        <f>[1]РЕЕСТР!I111</f>
        <v>в рамках инвентаризации 2022 года
не определена</v>
      </c>
      <c r="J111" s="9" t="str">
        <f>[1]РЕЕСТР!J111</f>
        <v>открытый</v>
      </c>
      <c r="K111" s="11" t="str">
        <f>[1]РЕЕСТР!K111</f>
        <v>асфальт</v>
      </c>
      <c r="L111" s="10">
        <f>[1]РЕЕСТР!L111</f>
        <v>6</v>
      </c>
      <c r="M111" s="10" t="str">
        <f>[1]РЕЕСТР!M111</f>
        <v>отсутствует</v>
      </c>
      <c r="N111" s="12" t="str">
        <f>[1]РЕЕСТР!N111</f>
        <v>есть</v>
      </c>
      <c r="O111" s="14">
        <f>[1]РЕЕСТР!O111</f>
        <v>2</v>
      </c>
      <c r="P111" s="15">
        <f>[1]РЕЕСТР!P111</f>
        <v>1.1000000000000001</v>
      </c>
      <c r="Q111" s="13" t="str">
        <f>[1]РЕЕСТР!Q111</f>
        <v>пластик</v>
      </c>
      <c r="R111" s="14" t="str">
        <f>[1]РЕЕСТР!U111</f>
        <v>-</v>
      </c>
      <c r="S111" s="15" t="str">
        <f>[1]РЕЕСТР!V111</f>
        <v>-</v>
      </c>
      <c r="T111" s="13" t="str">
        <f>[1]РЕЕСТР!W111</f>
        <v>-</v>
      </c>
      <c r="U111" s="17" t="str">
        <f>[1]РЕЕСТР!AA111</f>
        <v>-</v>
      </c>
      <c r="V111" s="18" t="str">
        <f>[1]РЕЕСТР!AB111</f>
        <v>-</v>
      </c>
      <c r="W111" s="15" t="str">
        <f>[1]РЕЕСТР!AC111</f>
        <v>-</v>
      </c>
      <c r="X111" s="13" t="str">
        <f>[1]РЕЕСТР!AD111</f>
        <v>-</v>
      </c>
      <c r="Y111" s="8" t="str">
        <f>[1]РЕЕСТР!AH111</f>
        <v>СП МКД</v>
      </c>
      <c r="Z111" s="19" t="str">
        <f>[1]РЕЕСТР!AL111</f>
        <v>Многоквартирный дом по ул. Конева, 1</v>
      </c>
    </row>
    <row r="112" spans="2:26" ht="45" customHeight="1" x14ac:dyDescent="0.3">
      <c r="B112" s="43">
        <f>[1]РЕЕСТР!B112</f>
        <v>96</v>
      </c>
      <c r="C112" s="44">
        <f>[1]РЕЕСТР!C112</f>
        <v>44953</v>
      </c>
      <c r="D112" s="51">
        <f>[1]РЕЕСТР!D112</f>
        <v>44900</v>
      </c>
      <c r="E112" s="16" t="str">
        <f>[1]РЕЕСТР!E112</f>
        <v>Самаровская 6 корпус 1</v>
      </c>
      <c r="F112" s="52" t="str">
        <f>[1]РЕЕСТР!F112</f>
        <v>в рамках проведения инвентаризации 2022 года
не установлен</v>
      </c>
      <c r="G112" s="10" t="str">
        <f>[1]РЕЕСТР!G112</f>
        <v>60.967906</v>
      </c>
      <c r="H112" s="10" t="str">
        <f>[1]РЕЕСТР!H112</f>
        <v>69.009514</v>
      </c>
      <c r="I112" s="53" t="str">
        <f>[1]РЕЕСТР!I112</f>
        <v>в рамках инвентаризации 2022 года
не определена</v>
      </c>
      <c r="J112" s="9" t="str">
        <f>[1]РЕЕСТР!J112</f>
        <v>открытый</v>
      </c>
      <c r="K112" s="11" t="str">
        <f>[1]РЕЕСТР!K112</f>
        <v>асфальт</v>
      </c>
      <c r="L112" s="10">
        <f>[1]РЕЕСТР!L112</f>
        <v>15</v>
      </c>
      <c r="M112" s="10" t="str">
        <f>[1]РЕЕСТР!M112</f>
        <v>отсутствует</v>
      </c>
      <c r="N112" s="12" t="str">
        <f>[1]РЕЕСТР!N112</f>
        <v>отсутствует</v>
      </c>
      <c r="O112" s="14">
        <f>[1]РЕЕСТР!O112</f>
        <v>4</v>
      </c>
      <c r="P112" s="15">
        <f>[1]РЕЕСТР!P112</f>
        <v>3</v>
      </c>
      <c r="Q112" s="13" t="str">
        <f>[1]РЕЕСТР!Q112</f>
        <v>пластик</v>
      </c>
      <c r="R112" s="14">
        <f>[1]РЕЕСТР!U112</f>
        <v>1</v>
      </c>
      <c r="S112" s="15">
        <f>[1]РЕЕСТР!V112</f>
        <v>8</v>
      </c>
      <c r="T112" s="13" t="str">
        <f>[1]РЕЕСТР!W112</f>
        <v>бункер-накопитель</v>
      </c>
      <c r="U112" s="17" t="str">
        <f>[1]РЕЕСТР!AA112</f>
        <v>-</v>
      </c>
      <c r="V112" s="18" t="str">
        <f>[1]РЕЕСТР!AB112</f>
        <v>-</v>
      </c>
      <c r="W112" s="15" t="str">
        <f>[1]РЕЕСТР!AC112</f>
        <v>-</v>
      </c>
      <c r="X112" s="13" t="str">
        <f>[1]РЕЕСТР!AD112</f>
        <v>-</v>
      </c>
      <c r="Y112" s="8" t="str">
        <f>[1]РЕЕСТР!AH112</f>
        <v>СП МКД</v>
      </c>
      <c r="Z112" s="19" t="str">
        <f>[1]РЕЕСТР!AL112</f>
        <v>Многоквартирный дом по ул. Самаровская, 6 корпус 1</v>
      </c>
    </row>
    <row r="113" spans="2:26" ht="45" customHeight="1" x14ac:dyDescent="0.3">
      <c r="B113" s="43">
        <f>[1]РЕЕСТР!B113</f>
        <v>97</v>
      </c>
      <c r="C113" s="44">
        <f>[1]РЕЕСТР!C113</f>
        <v>44953</v>
      </c>
      <c r="D113" s="51">
        <f>[1]РЕЕСТР!D113</f>
        <v>44900</v>
      </c>
      <c r="E113" s="16" t="str">
        <f>[1]РЕЕСТР!E113</f>
        <v>Заводская 3</v>
      </c>
      <c r="F113" s="52" t="str">
        <f>[1]РЕЕСТР!F113</f>
        <v>в рамках проведения инвентаризации 2022 года
не установлен</v>
      </c>
      <c r="G113" s="10" t="str">
        <f>[1]РЕЕСТР!G113</f>
        <v>60.96751</v>
      </c>
      <c r="H113" s="10" t="str">
        <f>[1]РЕЕСТР!H113</f>
        <v>69.04365</v>
      </c>
      <c r="I113" s="53" t="str">
        <f>[1]РЕЕСТР!I113</f>
        <v>в рамках инвентаризации 2022 года
не определена</v>
      </c>
      <c r="J113" s="9" t="str">
        <f>[1]РЕЕСТР!J113</f>
        <v>открытый</v>
      </c>
      <c r="K113" s="11" t="str">
        <f>[1]РЕЕСТР!K113</f>
        <v>асфальтобетон</v>
      </c>
      <c r="L113" s="10">
        <f>[1]РЕЕСТР!L113</f>
        <v>25</v>
      </c>
      <c r="M113" s="10" t="str">
        <f>[1]РЕЕСТР!M113</f>
        <v>есть</v>
      </c>
      <c r="N113" s="12" t="str">
        <f>[1]РЕЕСТР!N113</f>
        <v>есть</v>
      </c>
      <c r="O113" s="14">
        <f>[1]РЕЕСТР!O113</f>
        <v>2</v>
      </c>
      <c r="P113" s="15">
        <f>[1]РЕЕСТР!P113</f>
        <v>1.1000000000000001</v>
      </c>
      <c r="Q113" s="13" t="str">
        <f>[1]РЕЕСТР!Q113</f>
        <v>пластик</v>
      </c>
      <c r="R113" s="14" t="str">
        <f>[1]РЕЕСТР!U113</f>
        <v>-</v>
      </c>
      <c r="S113" s="15" t="str">
        <f>[1]РЕЕСТР!V113</f>
        <v>-</v>
      </c>
      <c r="T113" s="13" t="str">
        <f>[1]РЕЕСТР!W113</f>
        <v>-</v>
      </c>
      <c r="U113" s="17" t="str">
        <f>[1]РЕЕСТР!AA113</f>
        <v>-</v>
      </c>
      <c r="V113" s="18" t="str">
        <f>[1]РЕЕСТР!AB113</f>
        <v>-</v>
      </c>
      <c r="W113" s="15" t="str">
        <f>[1]РЕЕСТР!AC113</f>
        <v>-</v>
      </c>
      <c r="X113" s="13" t="str">
        <f>[1]РЕЕСТР!AD113</f>
        <v>-</v>
      </c>
      <c r="Y113" s="8" t="str">
        <f>[1]РЕЕСТР!AH113</f>
        <v>СП МКД</v>
      </c>
      <c r="Z113" s="19" t="str">
        <f>[1]РЕЕСТР!AL113</f>
        <v>Многоквартирный дом по ул. Заводская, 3</v>
      </c>
    </row>
    <row r="114" spans="2:26" ht="45" customHeight="1" x14ac:dyDescent="0.3">
      <c r="B114" s="43">
        <f>[1]РЕЕСТР!B114</f>
        <v>98</v>
      </c>
      <c r="C114" s="44" t="str">
        <f>[1]РЕЕСТР!C114</f>
        <v>ранее существовавшая до 01.01.2019</v>
      </c>
      <c r="D114" s="51">
        <f>[1]РЕЕСТР!D114</f>
        <v>44900</v>
      </c>
      <c r="E114" s="16" t="str">
        <f>[1]РЕЕСТР!E114</f>
        <v>Индустриальная, 33</v>
      </c>
      <c r="F114" s="52" t="str">
        <f>[1]РЕЕСТР!F114</f>
        <v>в рамках проведения инвентаризации 2022 года
не установлен</v>
      </c>
      <c r="G114" s="10" t="str">
        <f>[1]РЕЕСТР!G114</f>
        <v>61.001263</v>
      </c>
      <c r="H114" s="10" t="str">
        <f>[1]РЕЕСТР!H114</f>
        <v>69.018511</v>
      </c>
      <c r="I114" s="53" t="str">
        <f>[1]РЕЕСТР!I114</f>
        <v>в рамках инвентаризации 2022 года
не определена</v>
      </c>
      <c r="J114" s="9" t="str">
        <f>[1]РЕЕСТР!J114</f>
        <v>ограниченный</v>
      </c>
      <c r="K114" s="11" t="str">
        <f>[1]РЕЕСТР!K114</f>
        <v>бетонная плита</v>
      </c>
      <c r="L114" s="10">
        <f>[1]РЕЕСТР!L114</f>
        <v>10</v>
      </c>
      <c r="M114" s="10" t="str">
        <f>[1]РЕЕСТР!M114</f>
        <v>отсутствует</v>
      </c>
      <c r="N114" s="12" t="str">
        <f>[1]РЕЕСТР!N114</f>
        <v>отсутствует</v>
      </c>
      <c r="O114" s="14">
        <f>[1]РЕЕСТР!O114</f>
        <v>7</v>
      </c>
      <c r="P114" s="15">
        <f>[1]РЕЕСТР!P114</f>
        <v>1.1000000000000001</v>
      </c>
      <c r="Q114" s="13" t="str">
        <f>[1]РЕЕСТР!Q114</f>
        <v>пластик</v>
      </c>
      <c r="R114" s="14" t="str">
        <f>[1]РЕЕСТР!U114</f>
        <v>-</v>
      </c>
      <c r="S114" s="15" t="str">
        <f>[1]РЕЕСТР!V114</f>
        <v>-</v>
      </c>
      <c r="T114" s="13" t="str">
        <f>[1]РЕЕСТР!W114</f>
        <v>-</v>
      </c>
      <c r="U114" s="17" t="str">
        <f>[1]РЕЕСТР!AA114</f>
        <v>-</v>
      </c>
      <c r="V114" s="18" t="str">
        <f>[1]РЕЕСТР!AB114</f>
        <v>-</v>
      </c>
      <c r="W114" s="15" t="str">
        <f>[1]РЕЕСТР!AC114</f>
        <v>-</v>
      </c>
      <c r="X114" s="13" t="str">
        <f>[1]РЕЕСТР!AD114</f>
        <v>-</v>
      </c>
      <c r="Y114" s="8" t="str">
        <f>[1]РЕЕСТР!AH114</f>
        <v>ЮЛ - АО "Югорский Рыбоводный завод"</v>
      </c>
      <c r="Z114" s="19" t="str">
        <f>[1]РЕЕСТР!AL114</f>
        <v>АО "Югорский Рыбоводный завод"</v>
      </c>
    </row>
    <row r="115" spans="2:26" ht="45" customHeight="1" x14ac:dyDescent="0.3">
      <c r="B115" s="43">
        <f>[1]РЕЕСТР!B115</f>
        <v>99</v>
      </c>
      <c r="C115" s="44" t="str">
        <f>[1]РЕЕСТР!C115</f>
        <v>ранее существовавшая до 01.01.2019</v>
      </c>
      <c r="D115" s="51">
        <f>[1]РЕЕСТР!D115</f>
        <v>44900</v>
      </c>
      <c r="E115" s="16" t="str">
        <f>[1]РЕЕСТР!E115</f>
        <v>Гагарина 4</v>
      </c>
      <c r="F115" s="52" t="str">
        <f>[1]РЕЕСТР!F115</f>
        <v>в рамках проведения инвентаризации 2022 года
не установлен</v>
      </c>
      <c r="G115" s="10" t="str">
        <f>[1]РЕЕСТР!G115</f>
        <v>61.001263</v>
      </c>
      <c r="H115" s="10" t="str">
        <f>[1]РЕЕСТР!H115</f>
        <v>69.018511</v>
      </c>
      <c r="I115" s="53" t="str">
        <f>[1]РЕЕСТР!I115</f>
        <v>в рамках инвентаризации 2022 года
не определена</v>
      </c>
      <c r="J115" s="9" t="str">
        <f>[1]РЕЕСТР!J115</f>
        <v>ограниченный</v>
      </c>
      <c r="K115" s="11" t="str">
        <f>[1]РЕЕСТР!K115</f>
        <v>бетонная плита</v>
      </c>
      <c r="L115" s="10">
        <f>[1]РЕЕСТР!L115</f>
        <v>6</v>
      </c>
      <c r="M115" s="10" t="str">
        <f>[1]РЕЕСТР!M115</f>
        <v>отсутствует</v>
      </c>
      <c r="N115" s="12" t="str">
        <f>[1]РЕЕСТР!N115</f>
        <v>отсутствует</v>
      </c>
      <c r="O115" s="14">
        <f>[1]РЕЕСТР!O115</f>
        <v>2</v>
      </c>
      <c r="P115" s="15">
        <f>[1]РЕЕСТР!P115</f>
        <v>0.75</v>
      </c>
      <c r="Q115" s="13" t="str">
        <f>[1]РЕЕСТР!Q115</f>
        <v>металл</v>
      </c>
      <c r="R115" s="14" t="str">
        <f>[1]РЕЕСТР!U115</f>
        <v>-</v>
      </c>
      <c r="S115" s="15" t="str">
        <f>[1]РЕЕСТР!V115</f>
        <v>-</v>
      </c>
      <c r="T115" s="13" t="str">
        <f>[1]РЕЕСТР!W115</f>
        <v>-</v>
      </c>
      <c r="U115" s="17" t="str">
        <f>[1]РЕЕСТР!AA115</f>
        <v>-</v>
      </c>
      <c r="V115" s="18" t="str">
        <f>[1]РЕЕСТР!AB115</f>
        <v>-</v>
      </c>
      <c r="W115" s="15" t="str">
        <f>[1]РЕЕСТР!AC115</f>
        <v>-</v>
      </c>
      <c r="X115" s="13" t="str">
        <f>[1]РЕЕСТР!AD115</f>
        <v>-</v>
      </c>
      <c r="Y115" s="8" t="str">
        <f>[1]РЕЕСТР!AH115</f>
        <v>ЮЛ - АУ ХМАО-Югры "Окружная телерадиокомпания "Югра"</v>
      </c>
      <c r="Z115" s="19" t="str">
        <f>[1]РЕЕСТР!AL115</f>
        <v>ОТРК "ЮГРА"</v>
      </c>
    </row>
    <row r="116" spans="2:26" ht="45" customHeight="1" x14ac:dyDescent="0.3">
      <c r="B116" s="43">
        <f>[1]РЕЕСТР!B116</f>
        <v>100</v>
      </c>
      <c r="C116" s="44" t="str">
        <f>[1]РЕЕСТР!C116</f>
        <v>ранее существовавшая до 01.01.2019</v>
      </c>
      <c r="D116" s="51">
        <f>[1]РЕЕСТР!D116</f>
        <v>44900</v>
      </c>
      <c r="E116" s="16" t="str">
        <f>[1]РЕЕСТР!E116</f>
        <v>Заводская 11а</v>
      </c>
      <c r="F116" s="52" t="str">
        <f>[1]РЕЕСТР!F116</f>
        <v>в рамках проведения инвентаризации 2022 года
не установлен</v>
      </c>
      <c r="G116" s="10" t="str">
        <f>[1]РЕЕСТР!G116</f>
        <v>60.966017</v>
      </c>
      <c r="H116" s="10" t="str">
        <f>[1]РЕЕСТР!H116</f>
        <v>69.040041</v>
      </c>
      <c r="I116" s="53" t="str">
        <f>[1]РЕЕСТР!I116</f>
        <v>в рамках инвентаризации 2022 года
не определена</v>
      </c>
      <c r="J116" s="9" t="str">
        <f>[1]РЕЕСТР!J116</f>
        <v>ограниченный</v>
      </c>
      <c r="K116" s="11" t="str">
        <f>[1]РЕЕСТР!K116</f>
        <v>бетонная плита</v>
      </c>
      <c r="L116" s="10">
        <f>[1]РЕЕСТР!L116</f>
        <v>12</v>
      </c>
      <c r="M116" s="10" t="str">
        <f>[1]РЕЕСТР!M116</f>
        <v>отсутствует</v>
      </c>
      <c r="N116" s="12" t="str">
        <f>[1]РЕЕСТР!N116</f>
        <v>есть</v>
      </c>
      <c r="O116" s="14">
        <f>[1]РЕЕСТР!O116</f>
        <v>4</v>
      </c>
      <c r="P116" s="15">
        <f>[1]РЕЕСТР!P116</f>
        <v>1.1000000000000001</v>
      </c>
      <c r="Q116" s="13" t="str">
        <f>[1]РЕЕСТР!Q116</f>
        <v>пластик</v>
      </c>
      <c r="R116" s="14" t="str">
        <f>[1]РЕЕСТР!U116</f>
        <v>-</v>
      </c>
      <c r="S116" s="15" t="str">
        <f>[1]РЕЕСТР!V116</f>
        <v>-</v>
      </c>
      <c r="T116" s="13" t="str">
        <f>[1]РЕЕСТР!W116</f>
        <v>-</v>
      </c>
      <c r="U116" s="17" t="str">
        <f>[1]РЕЕСТР!AA116</f>
        <v>-</v>
      </c>
      <c r="V116" s="18" t="str">
        <f>[1]РЕЕСТР!AB116</f>
        <v>-</v>
      </c>
      <c r="W116" s="15" t="str">
        <f>[1]РЕЕСТР!AC116</f>
        <v>-</v>
      </c>
      <c r="X116" s="13" t="str">
        <f>[1]РЕЕСТР!AD116</f>
        <v>-</v>
      </c>
      <c r="Y116" s="8" t="str">
        <f>[1]РЕЕСТР!AH116</f>
        <v>ЮЛ - ООО "Сатурн"</v>
      </c>
      <c r="Z116" s="19" t="str">
        <f>[1]РЕЕСТР!AL116</f>
        <v>Торговый центр по ул. Заводская, д. 11а</v>
      </c>
    </row>
    <row r="117" spans="2:26" ht="45" customHeight="1" x14ac:dyDescent="0.3">
      <c r="B117" s="43">
        <f>[1]РЕЕСТР!B117</f>
        <v>101</v>
      </c>
      <c r="C117" s="44" t="str">
        <f>[1]РЕЕСТР!C117</f>
        <v>ранее существовавшая до 01.01.2019</v>
      </c>
      <c r="D117" s="51">
        <f>[1]РЕЕСТР!D117</f>
        <v>44900</v>
      </c>
      <c r="E117" s="16" t="str">
        <f>[1]РЕЕСТР!E117</f>
        <v>Карла Маркса 46</v>
      </c>
      <c r="F117" s="52" t="str">
        <f>[1]РЕЕСТР!F117</f>
        <v>в рамках проведения инвентаризации 2022 года
не установлен</v>
      </c>
      <c r="G117" s="10" t="str">
        <f>[1]РЕЕСТР!G117</f>
        <v>61.010195</v>
      </c>
      <c r="H117" s="10" t="str">
        <f>[1]РЕЕСТР!H117</f>
        <v>69.008432</v>
      </c>
      <c r="I117" s="53" t="str">
        <f>[1]РЕЕСТР!I117</f>
        <v>в рамках инвентаризации 2022 года
не определена</v>
      </c>
      <c r="J117" s="9" t="str">
        <f>[1]РЕЕСТР!J117</f>
        <v>ограниченный</v>
      </c>
      <c r="K117" s="11" t="str">
        <f>[1]РЕЕСТР!K117</f>
        <v>грунт</v>
      </c>
      <c r="L117" s="10">
        <f>[1]РЕЕСТР!L117</f>
        <v>4</v>
      </c>
      <c r="M117" s="10" t="str">
        <f>[1]РЕЕСТР!M117</f>
        <v>отсутствует</v>
      </c>
      <c r="N117" s="12" t="str">
        <f>[1]РЕЕСТР!N117</f>
        <v>отсутствует</v>
      </c>
      <c r="O117" s="14">
        <f>[1]РЕЕСТР!O117</f>
        <v>1</v>
      </c>
      <c r="P117" s="15">
        <f>[1]РЕЕСТР!P117</f>
        <v>0.75</v>
      </c>
      <c r="Q117" s="13" t="str">
        <f>[1]РЕЕСТР!Q117</f>
        <v>металл</v>
      </c>
      <c r="R117" s="14" t="str">
        <f>[1]РЕЕСТР!U117</f>
        <v>-</v>
      </c>
      <c r="S117" s="15" t="str">
        <f>[1]РЕЕСТР!V117</f>
        <v>-</v>
      </c>
      <c r="T117" s="13" t="str">
        <f>[1]РЕЕСТР!W117</f>
        <v>-</v>
      </c>
      <c r="U117" s="17" t="str">
        <f>[1]РЕЕСТР!AA117</f>
        <v>-</v>
      </c>
      <c r="V117" s="18" t="str">
        <f>[1]РЕЕСТР!AB117</f>
        <v>-</v>
      </c>
      <c r="W117" s="15" t="str">
        <f>[1]РЕЕСТР!AC117</f>
        <v>-</v>
      </c>
      <c r="X117" s="13" t="str">
        <f>[1]РЕЕСТР!AD117</f>
        <v>-</v>
      </c>
      <c r="Y117" s="8" t="str">
        <f>[1]РЕЕСТР!AH117</f>
        <v>ЮЛ - ООО "Тикамис-ХМ"</v>
      </c>
      <c r="Z117" s="19" t="str">
        <f>[1]РЕЕСТР!AL117</f>
        <v>ООО Тикамис-ХМ</v>
      </c>
    </row>
    <row r="118" spans="2:26" ht="45" customHeight="1" x14ac:dyDescent="0.3">
      <c r="B118" s="43">
        <f>[1]РЕЕСТР!B118</f>
        <v>102</v>
      </c>
      <c r="C118" s="44" t="str">
        <f>[1]РЕЕСТР!C118</f>
        <v>ранее существовавшая до 01.01.2019</v>
      </c>
      <c r="D118" s="51">
        <f>[1]РЕЕСТР!D118</f>
        <v>44900</v>
      </c>
      <c r="E118" s="16" t="str">
        <f>[1]РЕЕСТР!E118</f>
        <v>Геологов 27</v>
      </c>
      <c r="F118" s="52" t="str">
        <f>[1]РЕЕСТР!F118</f>
        <v>в рамках проведения инвентаризации 2022 года
не установлен</v>
      </c>
      <c r="G118" s="10" t="str">
        <f>[1]РЕЕСТР!G118</f>
        <v>61.000039</v>
      </c>
      <c r="H118" s="10" t="str">
        <f>[1]РЕЕСТР!H118</f>
        <v>69.051022</v>
      </c>
      <c r="I118" s="53" t="str">
        <f>[1]РЕЕСТР!I118</f>
        <v>в рамках инвентаризации 2022 года
не определена</v>
      </c>
      <c r="J118" s="9" t="str">
        <f>[1]РЕЕСТР!J118</f>
        <v>ограниченный</v>
      </c>
      <c r="K118" s="11" t="str">
        <f>[1]РЕЕСТР!K118</f>
        <v>бетонная плита</v>
      </c>
      <c r="L118" s="10">
        <f>[1]РЕЕСТР!L118</f>
        <v>8</v>
      </c>
      <c r="M118" s="10" t="str">
        <f>[1]РЕЕСТР!M118</f>
        <v>отсутствует</v>
      </c>
      <c r="N118" s="12" t="str">
        <f>[1]РЕЕСТР!N118</f>
        <v>отсутствует</v>
      </c>
      <c r="O118" s="14">
        <f>[1]РЕЕСТР!O118</f>
        <v>2</v>
      </c>
      <c r="P118" s="15">
        <f>[1]РЕЕСТР!P118</f>
        <v>0.75</v>
      </c>
      <c r="Q118" s="13" t="str">
        <f>[1]РЕЕСТР!Q118</f>
        <v>металл</v>
      </c>
      <c r="R118" s="14" t="str">
        <f>[1]РЕЕСТР!U118</f>
        <v>-</v>
      </c>
      <c r="S118" s="15" t="str">
        <f>[1]РЕЕСТР!V118</f>
        <v>-</v>
      </c>
      <c r="T118" s="13" t="str">
        <f>[1]РЕЕСТР!W118</f>
        <v>-</v>
      </c>
      <c r="U118" s="17" t="str">
        <f>[1]РЕЕСТР!AA118</f>
        <v>-</v>
      </c>
      <c r="V118" s="18" t="str">
        <f>[1]РЕЕСТР!AB118</f>
        <v>-</v>
      </c>
      <c r="W118" s="15" t="str">
        <f>[1]РЕЕСТР!AC118</f>
        <v>-</v>
      </c>
      <c r="X118" s="13" t="str">
        <f>[1]РЕЕСТР!AD118</f>
        <v>-</v>
      </c>
      <c r="Y118" s="8" t="str">
        <f>[1]РЕЕСТР!AH118</f>
        <v>ЮЛ - ООО "Триумф"</v>
      </c>
      <c r="Z118" s="19" t="str">
        <f>[1]РЕЕСТР!AL118</f>
        <v>ООО" Триумф"</v>
      </c>
    </row>
    <row r="119" spans="2:26" ht="45" customHeight="1" x14ac:dyDescent="0.3">
      <c r="B119" s="43">
        <f>[1]РЕЕСТР!B119</f>
        <v>103</v>
      </c>
      <c r="C119" s="44" t="str">
        <f>[1]РЕЕСТР!C119</f>
        <v>ранее существовавшая до 01.01.2019</v>
      </c>
      <c r="D119" s="51">
        <f>[1]РЕЕСТР!D119</f>
        <v>44900</v>
      </c>
      <c r="E119" s="16" t="str">
        <f>[1]РЕЕСТР!E119</f>
        <v>Чехова 70</v>
      </c>
      <c r="F119" s="52" t="str">
        <f>[1]РЕЕСТР!F119</f>
        <v>в рамках проведения инвентаризации 2022 года
не установлен</v>
      </c>
      <c r="G119" s="10" t="str">
        <f>[1]РЕЕСТР!G119</f>
        <v>61.003684</v>
      </c>
      <c r="H119" s="10" t="str">
        <f>[1]РЕЕСТР!H119</f>
        <v>69.049265</v>
      </c>
      <c r="I119" s="53" t="str">
        <f>[1]РЕЕСТР!I119</f>
        <v>в рамках инвентаризации 2022 года
не определена</v>
      </c>
      <c r="J119" s="9" t="str">
        <f>[1]РЕЕСТР!J119</f>
        <v>ограниченный</v>
      </c>
      <c r="K119" s="11" t="str">
        <f>[1]РЕЕСТР!K119</f>
        <v>бетонная плита</v>
      </c>
      <c r="L119" s="10">
        <f>[1]РЕЕСТР!L119</f>
        <v>10</v>
      </c>
      <c r="M119" s="10" t="str">
        <f>[1]РЕЕСТР!M119</f>
        <v>отсутствует</v>
      </c>
      <c r="N119" s="12" t="str">
        <f>[1]РЕЕСТР!N119</f>
        <v>отсутствует</v>
      </c>
      <c r="O119" s="14">
        <f>[1]РЕЕСТР!O119</f>
        <v>3</v>
      </c>
      <c r="P119" s="15">
        <f>[1]РЕЕСТР!P119</f>
        <v>0.75</v>
      </c>
      <c r="Q119" s="13" t="str">
        <f>[1]РЕЕСТР!Q119</f>
        <v>металл</v>
      </c>
      <c r="R119" s="14" t="str">
        <f>[1]РЕЕСТР!U119</f>
        <v>-</v>
      </c>
      <c r="S119" s="15" t="str">
        <f>[1]РЕЕСТР!V119</f>
        <v>-</v>
      </c>
      <c r="T119" s="13" t="str">
        <f>[1]РЕЕСТР!W119</f>
        <v>-</v>
      </c>
      <c r="U119" s="17" t="str">
        <f>[1]РЕЕСТР!AA119</f>
        <v>-</v>
      </c>
      <c r="V119" s="18" t="str">
        <f>[1]РЕЕСТР!AB119</f>
        <v>-</v>
      </c>
      <c r="W119" s="15" t="str">
        <f>[1]РЕЕСТР!AC119</f>
        <v>-</v>
      </c>
      <c r="X119" s="13" t="str">
        <f>[1]РЕЕСТР!AD119</f>
        <v>-</v>
      </c>
      <c r="Y119" s="8" t="str">
        <f>[1]РЕЕСТР!AH119</f>
        <v>ЮЛ - ООО "Рассвет"</v>
      </c>
      <c r="Z119" s="19" t="str">
        <f>[1]РЕЕСТР!AL119</f>
        <v>ООО "Рассвет"</v>
      </c>
    </row>
    <row r="120" spans="2:26" ht="45" customHeight="1" x14ac:dyDescent="0.3">
      <c r="B120" s="43">
        <f>[1]РЕЕСТР!B120</f>
        <v>104</v>
      </c>
      <c r="C120" s="44" t="str">
        <f>[1]РЕЕСТР!C120</f>
        <v>ранее существовавшая до 01.01.2019</v>
      </c>
      <c r="D120" s="51">
        <f>[1]РЕЕСТР!D120</f>
        <v>44900</v>
      </c>
      <c r="E120" s="16" t="str">
        <f>[1]РЕЕСТР!E120</f>
        <v>ГСК причал</v>
      </c>
      <c r="F120" s="52" t="str">
        <f>[1]РЕЕСТР!F120</f>
        <v>в рамках проведения инвентаризации 2022 года
не установлен</v>
      </c>
      <c r="G120" s="10" t="str">
        <f>[1]РЕЕСТР!G120</f>
        <v>61.005664</v>
      </c>
      <c r="H120" s="10" t="str">
        <f>[1]РЕЕСТР!H120</f>
        <v>68.987196</v>
      </c>
      <c r="I120" s="53" t="str">
        <f>[1]РЕЕСТР!I120</f>
        <v>в рамках инвентаризации 2022 года
не определена</v>
      </c>
      <c r="J120" s="9" t="str">
        <f>[1]РЕЕСТР!J120</f>
        <v>открытый</v>
      </c>
      <c r="K120" s="11" t="str">
        <f>[1]РЕЕСТР!K120</f>
        <v>бетонная плита</v>
      </c>
      <c r="L120" s="10">
        <f>[1]РЕЕСТР!L120</f>
        <v>6</v>
      </c>
      <c r="M120" s="10" t="str">
        <f>[1]РЕЕСТР!M120</f>
        <v>отсутствует</v>
      </c>
      <c r="N120" s="12" t="str">
        <f>[1]РЕЕСТР!N120</f>
        <v>отсутствует</v>
      </c>
      <c r="O120" s="14">
        <f>[1]РЕЕСТР!O120</f>
        <v>1</v>
      </c>
      <c r="P120" s="15">
        <f>[1]РЕЕСТР!P120</f>
        <v>1.1000000000000001</v>
      </c>
      <c r="Q120" s="13" t="str">
        <f>[1]РЕЕСТР!Q120</f>
        <v>пластик</v>
      </c>
      <c r="R120" s="14" t="str">
        <f>[1]РЕЕСТР!U120</f>
        <v>-</v>
      </c>
      <c r="S120" s="15" t="str">
        <f>[1]РЕЕСТР!V120</f>
        <v>-</v>
      </c>
      <c r="T120" s="13" t="str">
        <f>[1]РЕЕСТР!W120</f>
        <v>-</v>
      </c>
      <c r="U120" s="17" t="str">
        <f>[1]РЕЕСТР!AA120</f>
        <v>-</v>
      </c>
      <c r="V120" s="18" t="str">
        <f>[1]РЕЕСТР!AB120</f>
        <v>-</v>
      </c>
      <c r="W120" s="15" t="str">
        <f>[1]РЕЕСТР!AC120</f>
        <v>-</v>
      </c>
      <c r="X120" s="13" t="str">
        <f>[1]РЕЕСТР!AD120</f>
        <v>-</v>
      </c>
      <c r="Y120" s="8" t="str">
        <f>[1]РЕЕСТР!AH120</f>
        <v>ИП - Кузнецов</v>
      </c>
      <c r="Z120" s="19" t="str">
        <f>[1]РЕЕСТР!AL120</f>
        <v xml:space="preserve"> ИП Кузнецов </v>
      </c>
    </row>
    <row r="121" spans="2:26" ht="45" customHeight="1" x14ac:dyDescent="0.3">
      <c r="B121" s="43">
        <f>[1]РЕЕСТР!B121</f>
        <v>105</v>
      </c>
      <c r="C121" s="44" t="str">
        <f>[1]РЕЕСТР!C121</f>
        <v>ранее существовавшая до 01.01.2019</v>
      </c>
      <c r="D121" s="51">
        <f>[1]РЕЕСТР!D121</f>
        <v>44900</v>
      </c>
      <c r="E121" s="16" t="str">
        <f>[1]РЕЕСТР!E121</f>
        <v>Михаила Знаменского 1</v>
      </c>
      <c r="F121" s="52" t="str">
        <f>[1]РЕЕСТР!F121</f>
        <v>в рамках проведения инвентаризации 2022 года
не установлен</v>
      </c>
      <c r="G121" s="10" t="str">
        <f>[1]РЕЕСТР!G121</f>
        <v xml:space="preserve">61.036469 </v>
      </c>
      <c r="H121" s="10" t="str">
        <f>[1]РЕЕСТР!H121</f>
        <v>69.056553</v>
      </c>
      <c r="I121" s="53" t="str">
        <f>[1]РЕЕСТР!I121</f>
        <v>в рамках инвентаризации 2022 года
не определена</v>
      </c>
      <c r="J121" s="9" t="str">
        <f>[1]РЕЕСТР!J121</f>
        <v>ограниченный</v>
      </c>
      <c r="K121" s="11" t="str">
        <f>[1]РЕЕСТР!K121</f>
        <v>бетонная плита</v>
      </c>
      <c r="L121" s="10">
        <f>[1]РЕЕСТР!L121</f>
        <v>10</v>
      </c>
      <c r="M121" s="10" t="str">
        <f>[1]РЕЕСТР!M121</f>
        <v>отсутствует</v>
      </c>
      <c r="N121" s="12" t="str">
        <f>[1]РЕЕСТР!N121</f>
        <v>отсутствует</v>
      </c>
      <c r="O121" s="14">
        <f>[1]РЕЕСТР!O121</f>
        <v>3</v>
      </c>
      <c r="P121" s="15">
        <f>[1]РЕЕСТР!P121</f>
        <v>0.66</v>
      </c>
      <c r="Q121" s="13" t="str">
        <f>[1]РЕЕСТР!Q121</f>
        <v>пластик</v>
      </c>
      <c r="R121" s="14" t="str">
        <f>[1]РЕЕСТР!U121</f>
        <v>-</v>
      </c>
      <c r="S121" s="15" t="str">
        <f>[1]РЕЕСТР!V121</f>
        <v>-</v>
      </c>
      <c r="T121" s="13" t="str">
        <f>[1]РЕЕСТР!W121</f>
        <v>-</v>
      </c>
      <c r="U121" s="17" t="str">
        <f>[1]РЕЕСТР!AA121</f>
        <v>-</v>
      </c>
      <c r="V121" s="18" t="str">
        <f>[1]РЕЕСТР!AB121</f>
        <v>-</v>
      </c>
      <c r="W121" s="15" t="str">
        <f>[1]РЕЕСТР!AC121</f>
        <v>-</v>
      </c>
      <c r="X121" s="13" t="str">
        <f>[1]РЕЕСТР!AD121</f>
        <v>-</v>
      </c>
      <c r="Y121" s="8" t="str">
        <f>[1]РЕЕСТР!AH121</f>
        <v>АО НК "Роснефть"</v>
      </c>
      <c r="Z121" s="19" t="str">
        <f>[1]РЕЕСТР!AL121</f>
        <v>АО НК "Роснефть"</v>
      </c>
    </row>
    <row r="122" spans="2:26" ht="45" customHeight="1" x14ac:dyDescent="0.3">
      <c r="B122" s="43">
        <f>[1]РЕЕСТР!B122</f>
        <v>106</v>
      </c>
      <c r="C122" s="44" t="str">
        <f>[1]РЕЕСТР!C122</f>
        <v>ранее существовавшая до 01.01.2019</v>
      </c>
      <c r="D122" s="51">
        <f>[1]РЕЕСТР!D122</f>
        <v>44900</v>
      </c>
      <c r="E122" s="16" t="str">
        <f>[1]РЕЕСТР!E122</f>
        <v>Объездная 65</v>
      </c>
      <c r="F122" s="52" t="str">
        <f>[1]РЕЕСТР!F122</f>
        <v>в рамках проведения инвентаризации 2022 года
не установлен</v>
      </c>
      <c r="G122" s="10" t="str">
        <f>[1]РЕЕСТР!G122</f>
        <v>60.969289</v>
      </c>
      <c r="H122" s="10" t="str">
        <f>[1]РЕЕСТР!H122</f>
        <v>69.028911</v>
      </c>
      <c r="I122" s="53" t="str">
        <f>[1]РЕЕСТР!I122</f>
        <v>в рамках инвентаризации 2022 года
не определена</v>
      </c>
      <c r="J122" s="9" t="str">
        <f>[1]РЕЕСТР!J122</f>
        <v>открытый</v>
      </c>
      <c r="K122" s="11" t="str">
        <f>[1]РЕЕСТР!K122</f>
        <v>бетонная плита</v>
      </c>
      <c r="L122" s="10">
        <f>[1]РЕЕСТР!L122</f>
        <v>4</v>
      </c>
      <c r="M122" s="10" t="str">
        <f>[1]РЕЕСТР!M122</f>
        <v>отсутствует</v>
      </c>
      <c r="N122" s="12" t="str">
        <f>[1]РЕЕСТР!N122</f>
        <v>отсутствует</v>
      </c>
      <c r="O122" s="14">
        <f>[1]РЕЕСТР!O122</f>
        <v>1</v>
      </c>
      <c r="P122" s="15">
        <f>[1]РЕЕСТР!P122</f>
        <v>1.1000000000000001</v>
      </c>
      <c r="Q122" s="13" t="str">
        <f>[1]РЕЕСТР!Q122</f>
        <v>пластик</v>
      </c>
      <c r="R122" s="14" t="str">
        <f>[1]РЕЕСТР!U122</f>
        <v>-</v>
      </c>
      <c r="S122" s="15" t="str">
        <f>[1]РЕЕСТР!V122</f>
        <v>-</v>
      </c>
      <c r="T122" s="13" t="str">
        <f>[1]РЕЕСТР!W122</f>
        <v>-</v>
      </c>
      <c r="U122" s="17" t="str">
        <f>[1]РЕЕСТР!AA122</f>
        <v>-</v>
      </c>
      <c r="V122" s="18" t="str">
        <f>[1]РЕЕСТР!AB122</f>
        <v>-</v>
      </c>
      <c r="W122" s="15" t="str">
        <f>[1]РЕЕСТР!AC122</f>
        <v>-</v>
      </c>
      <c r="X122" s="13" t="str">
        <f>[1]РЕЕСТР!AD122</f>
        <v>-</v>
      </c>
      <c r="Y122" s="8" t="str">
        <f>[1]РЕЕСТР!AH122</f>
        <v>ЮЛ - АО "Иртышнефтепродукт"</v>
      </c>
      <c r="Z122" s="19" t="str">
        <f>[1]РЕЕСТР!AL122</f>
        <v>АО "Иртышнефтепродукт"</v>
      </c>
    </row>
    <row r="123" spans="2:26" ht="45" customHeight="1" x14ac:dyDescent="0.3">
      <c r="B123" s="43">
        <f>[1]РЕЕСТР!B123</f>
        <v>107</v>
      </c>
      <c r="C123" s="44" t="str">
        <f>[1]РЕЕСТР!C123</f>
        <v>ранее существовавшая до 01.01.2019</v>
      </c>
      <c r="D123" s="51">
        <f>[1]РЕЕСТР!D123</f>
        <v>44900</v>
      </c>
      <c r="E123" s="16" t="str">
        <f>[1]РЕЕСТР!E123</f>
        <v>Студенческая 33</v>
      </c>
      <c r="F123" s="52" t="str">
        <f>[1]РЕЕСТР!F123</f>
        <v>в рамках проведения инвентаризации 2022 года
не установлен</v>
      </c>
      <c r="G123" s="10" t="str">
        <f>[1]РЕЕСТР!G123</f>
        <v>61.013287</v>
      </c>
      <c r="H123" s="10" t="str">
        <f>[1]РЕЕСТР!H123</f>
        <v>69.051033</v>
      </c>
      <c r="I123" s="53" t="str">
        <f>[1]РЕЕСТР!I123</f>
        <v>в рамках инвентаризации 2022 года
не определена</v>
      </c>
      <c r="J123" s="9" t="str">
        <f>[1]РЕЕСТР!J123</f>
        <v>открытый</v>
      </c>
      <c r="K123" s="11" t="str">
        <f>[1]РЕЕСТР!K123</f>
        <v xml:space="preserve">грунт </v>
      </c>
      <c r="L123" s="10">
        <f>[1]РЕЕСТР!L123</f>
        <v>6</v>
      </c>
      <c r="M123" s="10" t="str">
        <f>[1]РЕЕСТР!M123</f>
        <v>отсутствует</v>
      </c>
      <c r="N123" s="12" t="str">
        <f>[1]РЕЕСТР!N123</f>
        <v>отсутствует</v>
      </c>
      <c r="O123" s="14">
        <f>[1]РЕЕСТР!O123</f>
        <v>1</v>
      </c>
      <c r="P123" s="15">
        <f>[1]РЕЕСТР!P123</f>
        <v>0.75</v>
      </c>
      <c r="Q123" s="13" t="str">
        <f>[1]РЕЕСТР!Q123</f>
        <v>металл</v>
      </c>
      <c r="R123" s="14" t="str">
        <f>[1]РЕЕСТР!U123</f>
        <v>-</v>
      </c>
      <c r="S123" s="15" t="str">
        <f>[1]РЕЕСТР!V123</f>
        <v>-</v>
      </c>
      <c r="T123" s="13" t="str">
        <f>[1]РЕЕСТР!W123</f>
        <v>-</v>
      </c>
      <c r="U123" s="17" t="str">
        <f>[1]РЕЕСТР!AA123</f>
        <v>-</v>
      </c>
      <c r="V123" s="18" t="str">
        <f>[1]РЕЕСТР!AB123</f>
        <v>-</v>
      </c>
      <c r="W123" s="15" t="str">
        <f>[1]РЕЕСТР!AC123</f>
        <v>-</v>
      </c>
      <c r="X123" s="13" t="str">
        <f>[1]РЕЕСТР!AD123</f>
        <v>-</v>
      </c>
      <c r="Y123" s="8" t="str">
        <f>[1]РЕЕСТР!AH123</f>
        <v>ЮЛ - АО "Иртышнефтепродукт"</v>
      </c>
      <c r="Z123" s="19" t="str">
        <f>[1]РЕЕСТР!AL123</f>
        <v>АО "Иртышнефтепродукт"</v>
      </c>
    </row>
    <row r="124" spans="2:26" ht="45" customHeight="1" x14ac:dyDescent="0.3">
      <c r="B124" s="43">
        <f>[1]РЕЕСТР!B124</f>
        <v>108</v>
      </c>
      <c r="C124" s="44" t="str">
        <f>[1]РЕЕСТР!C124</f>
        <v>ранее существовавшая до 01.01.2019</v>
      </c>
      <c r="D124" s="51">
        <f>[1]РЕЕСТР!D124</f>
        <v>44900</v>
      </c>
      <c r="E124" s="16" t="str">
        <f>[1]РЕЕСТР!E124</f>
        <v>Мира 151а</v>
      </c>
      <c r="F124" s="52" t="str">
        <f>[1]РЕЕСТР!F124</f>
        <v>в рамках проведения инвентаризации 2022 года
не установлен</v>
      </c>
      <c r="G124" s="10" t="str">
        <f>[1]РЕЕСТР!G124</f>
        <v>61.019015</v>
      </c>
      <c r="H124" s="10" t="str">
        <f>[1]РЕЕСТР!H124</f>
        <v>69.098289</v>
      </c>
      <c r="I124" s="53" t="str">
        <f>[1]РЕЕСТР!I124</f>
        <v>в рамках инвентаризации 2022 года
не определена</v>
      </c>
      <c r="J124" s="9" t="str">
        <f>[1]РЕЕСТР!J124</f>
        <v>ограниченный</v>
      </c>
      <c r="K124" s="11" t="str">
        <f>[1]РЕЕСТР!K124</f>
        <v>грунт</v>
      </c>
      <c r="L124" s="10">
        <f>[1]РЕЕСТР!L124</f>
        <v>10</v>
      </c>
      <c r="M124" s="10" t="str">
        <f>[1]РЕЕСТР!M124</f>
        <v>отсутствует</v>
      </c>
      <c r="N124" s="12" t="str">
        <f>[1]РЕЕСТР!N124</f>
        <v>отсутствует</v>
      </c>
      <c r="O124" s="14">
        <f>[1]РЕЕСТР!O124</f>
        <v>3</v>
      </c>
      <c r="P124" s="15">
        <f>[1]РЕЕСТР!P124</f>
        <v>1.1000000000000001</v>
      </c>
      <c r="Q124" s="13" t="str">
        <f>[1]РЕЕСТР!Q124</f>
        <v>пластик</v>
      </c>
      <c r="R124" s="14" t="str">
        <f>[1]РЕЕСТР!U124</f>
        <v>-</v>
      </c>
      <c r="S124" s="15" t="str">
        <f>[1]РЕЕСТР!V124</f>
        <v>-</v>
      </c>
      <c r="T124" s="13" t="str">
        <f>[1]РЕЕСТР!W124</f>
        <v>-</v>
      </c>
      <c r="U124" s="17" t="str">
        <f>[1]РЕЕСТР!AA124</f>
        <v>-</v>
      </c>
      <c r="V124" s="18" t="str">
        <f>[1]РЕЕСТР!AB124</f>
        <v>-</v>
      </c>
      <c r="W124" s="15" t="str">
        <f>[1]РЕЕСТР!AC124</f>
        <v>-</v>
      </c>
      <c r="X124" s="13" t="str">
        <f>[1]РЕЕСТР!AD124</f>
        <v>-</v>
      </c>
      <c r="Y124" s="8" t="str">
        <f>[1]РЕЕСТР!AH124</f>
        <v>ЮЛ - ООО "Дива"</v>
      </c>
      <c r="Z124" s="19" t="str">
        <f>[1]РЕЕСТР!AL124</f>
        <v>ООО "Дива"</v>
      </c>
    </row>
    <row r="125" spans="2:26" ht="45" customHeight="1" x14ac:dyDescent="0.3">
      <c r="B125" s="43">
        <f>[1]РЕЕСТР!B125</f>
        <v>109</v>
      </c>
      <c r="C125" s="44" t="str">
        <f>[1]РЕЕСТР!C125</f>
        <v>ранее существовавшая до 01.01.2019</v>
      </c>
      <c r="D125" s="51">
        <f>[1]РЕЕСТР!D125</f>
        <v>44900</v>
      </c>
      <c r="E125" s="16" t="str">
        <f>[1]РЕЕСТР!E125</f>
        <v>Гагарина 110А</v>
      </c>
      <c r="F125" s="52" t="str">
        <f>[1]РЕЕСТР!F125</f>
        <v>в рамках проведения инвентаризации 2022 года
не установлен</v>
      </c>
      <c r="G125" s="10" t="str">
        <f>[1]РЕЕСТР!G125</f>
        <v xml:space="preserve">60.987968 </v>
      </c>
      <c r="H125" s="10" t="str">
        <f>[1]РЕЕСТР!H125</f>
        <v>69.027231</v>
      </c>
      <c r="I125" s="53" t="str">
        <f>[1]РЕЕСТР!I125</f>
        <v>в рамках инвентаризации 2022 года
не определена</v>
      </c>
      <c r="J125" s="9" t="str">
        <f>[1]РЕЕСТР!J125</f>
        <v>ограниченный</v>
      </c>
      <c r="K125" s="11" t="str">
        <f>[1]РЕЕСТР!K125</f>
        <v>грунт</v>
      </c>
      <c r="L125" s="10">
        <f>[1]РЕЕСТР!L125</f>
        <v>6</v>
      </c>
      <c r="M125" s="10" t="str">
        <f>[1]РЕЕСТР!M125</f>
        <v>отсутствует</v>
      </c>
      <c r="N125" s="12" t="str">
        <f>[1]РЕЕСТР!N125</f>
        <v>отсутствует</v>
      </c>
      <c r="O125" s="14">
        <f>[1]РЕЕСТР!O125</f>
        <v>2</v>
      </c>
      <c r="P125" s="15">
        <f>[1]РЕЕСТР!P125</f>
        <v>0.66</v>
      </c>
      <c r="Q125" s="13" t="str">
        <f>[1]РЕЕСТР!Q125</f>
        <v>пластик</v>
      </c>
      <c r="R125" s="14" t="str">
        <f>[1]РЕЕСТР!U125</f>
        <v>-</v>
      </c>
      <c r="S125" s="15" t="str">
        <f>[1]РЕЕСТР!V125</f>
        <v>-</v>
      </c>
      <c r="T125" s="13" t="str">
        <f>[1]РЕЕСТР!W125</f>
        <v>-</v>
      </c>
      <c r="U125" s="17" t="str">
        <f>[1]РЕЕСТР!AA125</f>
        <v>-</v>
      </c>
      <c r="V125" s="18" t="str">
        <f>[1]РЕЕСТР!AB125</f>
        <v>-</v>
      </c>
      <c r="W125" s="15" t="str">
        <f>[1]РЕЕСТР!AC125</f>
        <v>-</v>
      </c>
      <c r="X125" s="13" t="str">
        <f>[1]РЕЕСТР!AD125</f>
        <v>-</v>
      </c>
      <c r="Y125" s="8" t="str">
        <f>[1]РЕЕСТР!AH125</f>
        <v>ИП - Красный А.П.</v>
      </c>
      <c r="Z125" s="19" t="str">
        <f>[1]РЕЕСТР!AL125</f>
        <v>СТО ул. Гагарина 110А</v>
      </c>
    </row>
    <row r="126" spans="2:26" ht="45" customHeight="1" x14ac:dyDescent="0.3">
      <c r="B126" s="43">
        <f>[1]РЕЕСТР!B126</f>
        <v>110</v>
      </c>
      <c r="C126" s="44" t="str">
        <f>[1]РЕЕСТР!C126</f>
        <v>ранее существовавшая до 01.01.2019</v>
      </c>
      <c r="D126" s="51">
        <f>[1]РЕЕСТР!D126</f>
        <v>44900</v>
      </c>
      <c r="E126" s="16" t="str">
        <f>[1]РЕЕСТР!E126</f>
        <v>Сутормина 29</v>
      </c>
      <c r="F126" s="52" t="str">
        <f>[1]РЕЕСТР!F126</f>
        <v>в рамках проведения инвентаризации 2022 года
не установлен</v>
      </c>
      <c r="G126" s="10" t="str">
        <f>[1]РЕЕСТР!G126</f>
        <v>60.981288</v>
      </c>
      <c r="H126" s="10" t="str">
        <f>[1]РЕЕСТР!H126</f>
        <v>69.056654</v>
      </c>
      <c r="I126" s="53" t="str">
        <f>[1]РЕЕСТР!I126</f>
        <v>в рамках инвентаризации 2022 года
не определена</v>
      </c>
      <c r="J126" s="9" t="str">
        <f>[1]РЕЕСТР!J126</f>
        <v>ограниченный</v>
      </c>
      <c r="K126" s="11" t="str">
        <f>[1]РЕЕСТР!K126</f>
        <v>грунт</v>
      </c>
      <c r="L126" s="10">
        <f>[1]РЕЕСТР!L126</f>
        <v>6</v>
      </c>
      <c r="M126" s="10" t="str">
        <f>[1]РЕЕСТР!M126</f>
        <v>отсутствует</v>
      </c>
      <c r="N126" s="12" t="str">
        <f>[1]РЕЕСТР!N126</f>
        <v>отсутствует</v>
      </c>
      <c r="O126" s="14">
        <f>[1]РЕЕСТР!O126</f>
        <v>4</v>
      </c>
      <c r="P126" s="15">
        <f>[1]РЕЕСТР!P126</f>
        <v>0.66</v>
      </c>
      <c r="Q126" s="13" t="str">
        <f>[1]РЕЕСТР!Q126</f>
        <v>пластик</v>
      </c>
      <c r="R126" s="14" t="str">
        <f>[1]РЕЕСТР!U126</f>
        <v>-</v>
      </c>
      <c r="S126" s="15" t="str">
        <f>[1]РЕЕСТР!V126</f>
        <v>-</v>
      </c>
      <c r="T126" s="13" t="str">
        <f>[1]РЕЕСТР!W126</f>
        <v>-</v>
      </c>
      <c r="U126" s="17" t="str">
        <f>[1]РЕЕСТР!AA126</f>
        <v>-</v>
      </c>
      <c r="V126" s="18" t="str">
        <f>[1]РЕЕСТР!AB126</f>
        <v>-</v>
      </c>
      <c r="W126" s="15" t="str">
        <f>[1]РЕЕСТР!AC126</f>
        <v>-</v>
      </c>
      <c r="X126" s="13" t="str">
        <f>[1]РЕЕСТР!AD126</f>
        <v>-</v>
      </c>
      <c r="Y126" s="8" t="str">
        <f>[1]РЕЕСТР!AH126</f>
        <v>АО Ханты-Мансийскгеофизика</v>
      </c>
      <c r="Z126" s="19" t="str">
        <f>[1]РЕЕСТР!AL126</f>
        <v>АО Ханты-Мансийскгеофизика</v>
      </c>
    </row>
    <row r="127" spans="2:26" ht="45" customHeight="1" x14ac:dyDescent="0.3">
      <c r="B127" s="43">
        <f>[1]РЕЕСТР!B127</f>
        <v>111</v>
      </c>
      <c r="C127" s="44" t="str">
        <f>[1]РЕЕСТР!C127</f>
        <v>ранее существовавшая до 01.01.2019</v>
      </c>
      <c r="D127" s="51">
        <f>[1]РЕЕСТР!D127</f>
        <v>44900</v>
      </c>
      <c r="E127" s="16" t="str">
        <f>[1]РЕЕСТР!E127</f>
        <v>Калинина 40</v>
      </c>
      <c r="F127" s="52" t="str">
        <f>[1]РЕЕСТР!F127</f>
        <v>в рамках проведения инвентаризации 2022 года
не установлен</v>
      </c>
      <c r="G127" s="10" t="str">
        <f>[1]РЕЕСТР!G127</f>
        <v xml:space="preserve">61.010232 </v>
      </c>
      <c r="H127" s="10" t="str">
        <f>[1]РЕЕСТР!H127</f>
        <v>69.031555</v>
      </c>
      <c r="I127" s="53" t="str">
        <f>[1]РЕЕСТР!I127</f>
        <v>в рамках инвентаризации 2022 года
не определена</v>
      </c>
      <c r="J127" s="9" t="str">
        <f>[1]РЕЕСТР!J127</f>
        <v>ограниченный</v>
      </c>
      <c r="K127" s="11" t="str">
        <f>[1]РЕЕСТР!K127</f>
        <v>бетонная плита</v>
      </c>
      <c r="L127" s="10">
        <f>[1]РЕЕСТР!L127</f>
        <v>8</v>
      </c>
      <c r="M127" s="10" t="str">
        <f>[1]РЕЕСТР!M127</f>
        <v>отсутствует</v>
      </c>
      <c r="N127" s="12" t="str">
        <f>[1]РЕЕСТР!N127</f>
        <v>есть</v>
      </c>
      <c r="O127" s="14">
        <f>[1]РЕЕСТР!O127</f>
        <v>3</v>
      </c>
      <c r="P127" s="15">
        <f>[1]РЕЕСТР!P127</f>
        <v>0.66</v>
      </c>
      <c r="Q127" s="13" t="str">
        <f>[1]РЕЕСТР!Q127</f>
        <v>пластик</v>
      </c>
      <c r="R127" s="14" t="str">
        <f>[1]РЕЕСТР!U127</f>
        <v>-</v>
      </c>
      <c r="S127" s="15" t="str">
        <f>[1]РЕЕСТР!V127</f>
        <v>-</v>
      </c>
      <c r="T127" s="13" t="str">
        <f>[1]РЕЕСТР!W127</f>
        <v>-</v>
      </c>
      <c r="U127" s="17" t="str">
        <f>[1]РЕЕСТР!AA127</f>
        <v>-</v>
      </c>
      <c r="V127" s="18" t="str">
        <f>[1]РЕЕСТР!AB127</f>
        <v>-</v>
      </c>
      <c r="W127" s="15" t="str">
        <f>[1]РЕЕСТР!AC127</f>
        <v>-</v>
      </c>
      <c r="X127" s="13" t="str">
        <f>[1]РЕЕСТР!AD127</f>
        <v>-</v>
      </c>
      <c r="Y127" s="8" t="str">
        <f>[1]РЕЕСТР!AH127</f>
        <v>КУ БСМЭ</v>
      </c>
      <c r="Z127" s="19" t="str">
        <f>[1]РЕЕСТР!AL127</f>
        <v>КУ БСМЭ ул.Калинина 40</v>
      </c>
    </row>
    <row r="128" spans="2:26" ht="45" customHeight="1" x14ac:dyDescent="0.3">
      <c r="B128" s="43">
        <f>[1]РЕЕСТР!B128</f>
        <v>112</v>
      </c>
      <c r="C128" s="44" t="str">
        <f>[1]РЕЕСТР!C128</f>
        <v>ранее существовавшая до 01.01.2019</v>
      </c>
      <c r="D128" s="51">
        <f>[1]РЕЕСТР!D128</f>
        <v>44900</v>
      </c>
      <c r="E128" s="16" t="str">
        <f>[1]РЕЕСТР!E128</f>
        <v>Строителей 10</v>
      </c>
      <c r="F128" s="52" t="str">
        <f>[1]РЕЕСТР!F128</f>
        <v>в рамках проведения инвентаризации 2022 года
не установлен</v>
      </c>
      <c r="G128" s="10" t="str">
        <f>[1]РЕЕСТР!G128</f>
        <v>60.995331</v>
      </c>
      <c r="H128" s="10" t="str">
        <f>[1]РЕЕСТР!H128</f>
        <v>69.063062</v>
      </c>
      <c r="I128" s="53" t="str">
        <f>[1]РЕЕСТР!I128</f>
        <v>в рамках инвентаризации 2022 года
не определена</v>
      </c>
      <c r="J128" s="9" t="str">
        <f>[1]РЕЕСТР!J128</f>
        <v>ограниченный</v>
      </c>
      <c r="K128" s="11" t="str">
        <f>[1]РЕЕСТР!K128</f>
        <v>бетонная плита</v>
      </c>
      <c r="L128" s="10">
        <f>[1]РЕЕСТР!L128</f>
        <v>8</v>
      </c>
      <c r="M128" s="10" t="str">
        <f>[1]РЕЕСТР!M128</f>
        <v>отсутствует</v>
      </c>
      <c r="N128" s="12" t="str">
        <f>[1]РЕЕСТР!N128</f>
        <v>есть</v>
      </c>
      <c r="O128" s="14">
        <f>[1]РЕЕСТР!O128</f>
        <v>2</v>
      </c>
      <c r="P128" s="15">
        <f>[1]РЕЕСТР!P128</f>
        <v>0.75</v>
      </c>
      <c r="Q128" s="13" t="str">
        <f>[1]РЕЕСТР!Q128</f>
        <v>металл</v>
      </c>
      <c r="R128" s="14" t="str">
        <f>[1]РЕЕСТР!U128</f>
        <v>-</v>
      </c>
      <c r="S128" s="15" t="str">
        <f>[1]РЕЕСТР!V128</f>
        <v>-</v>
      </c>
      <c r="T128" s="13" t="str">
        <f>[1]РЕЕСТР!W128</f>
        <v>-</v>
      </c>
      <c r="U128" s="17" t="str">
        <f>[1]РЕЕСТР!AA128</f>
        <v>-</v>
      </c>
      <c r="V128" s="18" t="str">
        <f>[1]РЕЕСТР!AB128</f>
        <v>-</v>
      </c>
      <c r="W128" s="15" t="str">
        <f>[1]РЕЕСТР!AC128</f>
        <v>-</v>
      </c>
      <c r="X128" s="13" t="str">
        <f>[1]РЕЕСТР!AD128</f>
        <v>-</v>
      </c>
      <c r="Y128" s="8" t="str">
        <f>[1]РЕЕСТР!AH128</f>
        <v>ИП - Мацагова В.Н.</v>
      </c>
      <c r="Z128" s="19" t="str">
        <f>[1]РЕЕСТР!AL128</f>
        <v>ИП Мацагова В.Н.</v>
      </c>
    </row>
    <row r="129" spans="2:26" ht="45" x14ac:dyDescent="0.3">
      <c r="B129" s="43">
        <f>[1]РЕЕСТР!B129</f>
        <v>113</v>
      </c>
      <c r="C129" s="44" t="str">
        <f>[1]РЕЕСТР!C129</f>
        <v>ранее существовавшая до 01.01.2019</v>
      </c>
      <c r="D129" s="51">
        <f>[1]РЕЕСТР!D129</f>
        <v>44900</v>
      </c>
      <c r="E129" s="16" t="str">
        <f>[1]РЕЕСТР!E129</f>
        <v>Рознина 72</v>
      </c>
      <c r="F129" s="52" t="str">
        <f>[1]РЕЕСТР!F129</f>
        <v>в рамках проведения инвентаризации 2022 года
не установлен</v>
      </c>
      <c r="G129" s="10" t="str">
        <f>[1]РЕЕСТР!G129</f>
        <v>61.008033</v>
      </c>
      <c r="H129" s="10" t="str">
        <f>[1]РЕЕСТР!H129</f>
        <v>69.010546</v>
      </c>
      <c r="I129" s="53" t="str">
        <f>[1]РЕЕСТР!I129</f>
        <v>в рамках инвентаризации 2022 года
не определена</v>
      </c>
      <c r="J129" s="9" t="str">
        <f>[1]РЕЕСТР!J129</f>
        <v>открытый</v>
      </c>
      <c r="K129" s="11" t="str">
        <f>[1]РЕЕСТР!K129</f>
        <v>грунт</v>
      </c>
      <c r="L129" s="10">
        <f>[1]РЕЕСТР!L129</f>
        <v>6</v>
      </c>
      <c r="M129" s="10" t="str">
        <f>[1]РЕЕСТР!M129</f>
        <v>отсутствует</v>
      </c>
      <c r="N129" s="12" t="str">
        <f>[1]РЕЕСТР!N129</f>
        <v>отсутствует</v>
      </c>
      <c r="O129" s="14">
        <f>[1]РЕЕСТР!O129</f>
        <v>1</v>
      </c>
      <c r="P129" s="15">
        <f>[1]РЕЕСТР!P129</f>
        <v>1</v>
      </c>
      <c r="Q129" s="13" t="str">
        <f>[1]РЕЕСТР!Q129</f>
        <v>металл</v>
      </c>
      <c r="R129" s="14" t="str">
        <f>[1]РЕЕСТР!U129</f>
        <v>-</v>
      </c>
      <c r="S129" s="15" t="str">
        <f>[1]РЕЕСТР!V129</f>
        <v>-</v>
      </c>
      <c r="T129" s="13" t="str">
        <f>[1]РЕЕСТР!W129</f>
        <v>-</v>
      </c>
      <c r="U129" s="17" t="str">
        <f>[1]РЕЕСТР!AA129</f>
        <v>-</v>
      </c>
      <c r="V129" s="18" t="str">
        <f>[1]РЕЕСТР!AB129</f>
        <v>-</v>
      </c>
      <c r="W129" s="15" t="str">
        <f>[1]РЕЕСТР!AC129</f>
        <v>-</v>
      </c>
      <c r="X129" s="13" t="str">
        <f>[1]РЕЕСТР!AD129</f>
        <v>-</v>
      </c>
      <c r="Y129" s="8" t="str">
        <f>[1]РЕЕСТР!AH129</f>
        <v>ЮЛ - ФБУЗ "Центр гигиены и эпидемиологии в ХМАО-Югре"</v>
      </c>
      <c r="Z129" s="19" t="str">
        <f>[1]РЕЕСТР!AL129</f>
        <v>ФБУЗ "Центр гигиены и эпидемиологии в ХМАО-Югре"</v>
      </c>
    </row>
    <row r="130" spans="2:26" ht="45" customHeight="1" x14ac:dyDescent="0.3">
      <c r="B130" s="43">
        <f>[1]РЕЕСТР!B130</f>
        <v>114</v>
      </c>
      <c r="C130" s="44" t="str">
        <f>[1]РЕЕСТР!C130</f>
        <v>ранее существовавшая до 01.01.2019</v>
      </c>
      <c r="D130" s="51">
        <f>[1]РЕЕСТР!D130</f>
        <v>44900</v>
      </c>
      <c r="E130" s="16" t="str">
        <f>[1]РЕЕСТР!E130</f>
        <v>Красноармейская 14</v>
      </c>
      <c r="F130" s="52" t="str">
        <f>[1]РЕЕСТР!F130</f>
        <v>в рамках проведения инвентаризации 2022 года
не установлен</v>
      </c>
      <c r="G130" s="10" t="str">
        <f>[1]РЕЕСТР!G130</f>
        <v xml:space="preserve">61.008068 </v>
      </c>
      <c r="H130" s="10" t="str">
        <f>[1]РЕЕСТР!H130</f>
        <v>69.040346</v>
      </c>
      <c r="I130" s="53" t="str">
        <f>[1]РЕЕСТР!I130</f>
        <v>в рамках инвентаризации 2022 года
не определена</v>
      </c>
      <c r="J130" s="9" t="str">
        <f>[1]РЕЕСТР!J130</f>
        <v>ограниченный</v>
      </c>
      <c r="K130" s="11" t="str">
        <f>[1]РЕЕСТР!K130</f>
        <v>встроенный</v>
      </c>
      <c r="L130" s="10">
        <f>[1]РЕЕСТР!L130</f>
        <v>6</v>
      </c>
      <c r="M130" s="10" t="str">
        <f>[1]РЕЕСТР!M130</f>
        <v>-</v>
      </c>
      <c r="N130" s="12" t="str">
        <f>[1]РЕЕСТР!N130</f>
        <v>-</v>
      </c>
      <c r="O130" s="14" t="str">
        <f>[1]РЕЕСТР!O130</f>
        <v>-</v>
      </c>
      <c r="P130" s="15" t="str">
        <f>[1]РЕЕСТР!P130</f>
        <v>-</v>
      </c>
      <c r="Q130" s="13" t="str">
        <f>[1]РЕЕСТР!Q130</f>
        <v>-</v>
      </c>
      <c r="R130" s="14" t="str">
        <f>[1]РЕЕСТР!U130</f>
        <v>-</v>
      </c>
      <c r="S130" s="15" t="str">
        <f>[1]РЕЕСТР!V130</f>
        <v>-</v>
      </c>
      <c r="T130" s="13" t="str">
        <f>[1]РЕЕСТР!W130</f>
        <v>-</v>
      </c>
      <c r="U130" s="17" t="str">
        <f>[1]РЕЕСТР!AA130</f>
        <v>-</v>
      </c>
      <c r="V130" s="18" t="str">
        <f>[1]РЕЕСТР!AB130</f>
        <v>-</v>
      </c>
      <c r="W130" s="15" t="str">
        <f>[1]РЕЕСТР!AC130</f>
        <v>-</v>
      </c>
      <c r="X130" s="13" t="str">
        <f>[1]РЕЕСТР!AD130</f>
        <v>-</v>
      </c>
      <c r="Y130" s="8" t="str">
        <f>[1]РЕЕСТР!AH130</f>
        <v>ИП - Яковлев О.Б.</v>
      </c>
      <c r="Z130" s="19" t="str">
        <f>[1]РЕЕСТР!AL130</f>
        <v>ИП Яковлев О.Б.</v>
      </c>
    </row>
    <row r="131" spans="2:26" ht="45" customHeight="1" x14ac:dyDescent="0.3">
      <c r="B131" s="43">
        <f>[1]РЕЕСТР!B131</f>
        <v>115</v>
      </c>
      <c r="C131" s="44" t="str">
        <f>[1]РЕЕСТР!C131</f>
        <v>ранее существовавшая до 01.01.2019</v>
      </c>
      <c r="D131" s="51">
        <f>[1]РЕЕСТР!D131</f>
        <v>44900</v>
      </c>
      <c r="E131" s="16" t="str">
        <f>[1]РЕЕСТР!E131</f>
        <v>Шевченко 52</v>
      </c>
      <c r="F131" s="52" t="str">
        <f>[1]РЕЕСТР!F131</f>
        <v>в рамках проведения инвентаризации 2022 года
не установлен</v>
      </c>
      <c r="G131" s="10" t="str">
        <f>[1]РЕЕСТР!G131</f>
        <v>61.005496</v>
      </c>
      <c r="H131" s="10" t="str">
        <f>[1]РЕЕСТР!H131</f>
        <v>69.056115</v>
      </c>
      <c r="I131" s="53" t="str">
        <f>[1]РЕЕСТР!I131</f>
        <v>в рамках инвентаризации 2022 года
не определена</v>
      </c>
      <c r="J131" s="9" t="str">
        <f>[1]РЕЕСТР!J131</f>
        <v>ограниченный</v>
      </c>
      <c r="K131" s="11" t="str">
        <f>[1]РЕЕСТР!K131</f>
        <v>бетонная плита</v>
      </c>
      <c r="L131" s="10">
        <f>[1]РЕЕСТР!L131</f>
        <v>6</v>
      </c>
      <c r="M131" s="10" t="str">
        <f>[1]РЕЕСТР!M131</f>
        <v>отсутствует</v>
      </c>
      <c r="N131" s="12" t="str">
        <f>[1]РЕЕСТР!N131</f>
        <v>отсутствует</v>
      </c>
      <c r="O131" s="14">
        <f>[1]РЕЕСТР!O131</f>
        <v>1</v>
      </c>
      <c r="P131" s="15">
        <f>[1]РЕЕСТР!P131</f>
        <v>0.75</v>
      </c>
      <c r="Q131" s="13" t="str">
        <f>[1]РЕЕСТР!Q131</f>
        <v>металл</v>
      </c>
      <c r="R131" s="14" t="str">
        <f>[1]РЕЕСТР!U131</f>
        <v>-</v>
      </c>
      <c r="S131" s="15" t="str">
        <f>[1]РЕЕСТР!V131</f>
        <v>-</v>
      </c>
      <c r="T131" s="13" t="str">
        <f>[1]РЕЕСТР!W131</f>
        <v>-</v>
      </c>
      <c r="U131" s="17" t="str">
        <f>[1]РЕЕСТР!AA131</f>
        <v>-</v>
      </c>
      <c r="V131" s="18" t="str">
        <f>[1]РЕЕСТР!AB131</f>
        <v>-</v>
      </c>
      <c r="W131" s="15" t="str">
        <f>[1]РЕЕСТР!AC131</f>
        <v>-</v>
      </c>
      <c r="X131" s="13" t="str">
        <f>[1]РЕЕСТР!AD131</f>
        <v>-</v>
      </c>
      <c r="Y131" s="8" t="str">
        <f>[1]РЕЕСТР!AH131</f>
        <v>ИП - Рыжов Н.Г.</v>
      </c>
      <c r="Z131" s="19" t="str">
        <f>[1]РЕЕСТР!AL131</f>
        <v>ИП Рыжов Н.Г.</v>
      </c>
    </row>
    <row r="132" spans="2:26" ht="45" customHeight="1" x14ac:dyDescent="0.3">
      <c r="B132" s="43">
        <f>[1]РЕЕСТР!B132</f>
        <v>116</v>
      </c>
      <c r="C132" s="44" t="str">
        <f>[1]РЕЕСТР!C132</f>
        <v>ранее существовавшая до 01.01.2019</v>
      </c>
      <c r="D132" s="51">
        <f>[1]РЕЕСТР!D132</f>
        <v>44900</v>
      </c>
      <c r="E132" s="16" t="str">
        <f>[1]РЕЕСТР!E132</f>
        <v>Объездная 7</v>
      </c>
      <c r="F132" s="52" t="str">
        <f>[1]РЕЕСТР!F132</f>
        <v>в рамках проведения инвентаризации 2022 года
не установлен</v>
      </c>
      <c r="G132" s="10" t="str">
        <f>[1]РЕЕСТР!G132</f>
        <v>61.003181</v>
      </c>
      <c r="H132" s="10" t="str">
        <f>[1]РЕЕСТР!H132</f>
        <v>68.985370</v>
      </c>
      <c r="I132" s="53" t="str">
        <f>[1]РЕЕСТР!I132</f>
        <v>в рамках инвентаризации 2022 года
не определена</v>
      </c>
      <c r="J132" s="9" t="str">
        <f>[1]РЕЕСТР!J132</f>
        <v>ограниченный</v>
      </c>
      <c r="K132" s="11" t="str">
        <f>[1]РЕЕСТР!K132</f>
        <v>бетонная плита</v>
      </c>
      <c r="L132" s="10">
        <f>[1]РЕЕСТР!L132</f>
        <v>10</v>
      </c>
      <c r="M132" s="10" t="str">
        <f>[1]РЕЕСТР!M132</f>
        <v>отсутствует</v>
      </c>
      <c r="N132" s="12" t="str">
        <f>[1]РЕЕСТР!N132</f>
        <v>отсутствует</v>
      </c>
      <c r="O132" s="14">
        <f>[1]РЕЕСТР!O132</f>
        <v>3</v>
      </c>
      <c r="P132" s="15">
        <f>[1]РЕЕСТР!P132</f>
        <v>1.1000000000000001</v>
      </c>
      <c r="Q132" s="13" t="str">
        <f>[1]РЕЕСТР!Q132</f>
        <v>пластик</v>
      </c>
      <c r="R132" s="14" t="str">
        <f>[1]РЕЕСТР!U132</f>
        <v>-</v>
      </c>
      <c r="S132" s="15" t="str">
        <f>[1]РЕЕСТР!V132</f>
        <v>-</v>
      </c>
      <c r="T132" s="13" t="str">
        <f>[1]РЕЕСТР!W132</f>
        <v>-</v>
      </c>
      <c r="U132" s="17" t="str">
        <f>[1]РЕЕСТР!AA132</f>
        <v>-</v>
      </c>
      <c r="V132" s="18" t="str">
        <f>[1]РЕЕСТР!AB132</f>
        <v>-</v>
      </c>
      <c r="W132" s="15" t="str">
        <f>[1]РЕЕСТР!AC132</f>
        <v>-</v>
      </c>
      <c r="X132" s="13" t="str">
        <f>[1]РЕЕСТР!AD132</f>
        <v>-</v>
      </c>
      <c r="Y132" s="8" t="str">
        <f>[1]РЕЕСТР!AH132</f>
        <v>ЮЛ - АО "Рыбокомбинат Ханты-Мансийский "</v>
      </c>
      <c r="Z132" s="19" t="str">
        <f>[1]РЕЕСТР!AL132</f>
        <v>АО "Рыбокомбинат Ханты-Мансийский"</v>
      </c>
    </row>
    <row r="133" spans="2:26" ht="45" customHeight="1" x14ac:dyDescent="0.3">
      <c r="B133" s="43">
        <f>[1]РЕЕСТР!B133</f>
        <v>117</v>
      </c>
      <c r="C133" s="44">
        <f>[1]РЕЕСТР!C133</f>
        <v>43542</v>
      </c>
      <c r="D133" s="51">
        <f>[1]РЕЕСТР!D133</f>
        <v>44900</v>
      </c>
      <c r="E133" s="16" t="str">
        <f>[1]РЕЕСТР!E133</f>
        <v>Объездная 3</v>
      </c>
      <c r="F133" s="52" t="str">
        <f>[1]РЕЕСТР!F133</f>
        <v>в рамках проведения инвентаризации 2022 года
не установлен</v>
      </c>
      <c r="G133" s="10" t="str">
        <f>[1]РЕЕСТР!G133</f>
        <v>61.005492</v>
      </c>
      <c r="H133" s="10" t="str">
        <f>[1]РЕЕСТР!H133</f>
        <v>68.989648</v>
      </c>
      <c r="I133" s="53" t="str">
        <f>[1]РЕЕСТР!I133</f>
        <v>в рамках инвентаризации 2022 года
не определена</v>
      </c>
      <c r="J133" s="9" t="str">
        <f>[1]РЕЕСТР!J133</f>
        <v>ограниченный частично</v>
      </c>
      <c r="K133" s="11" t="str">
        <f>[1]РЕЕСТР!K133</f>
        <v>грунт</v>
      </c>
      <c r="L133" s="10">
        <f>[1]РЕЕСТР!L133</f>
        <v>3</v>
      </c>
      <c r="M133" s="10" t="str">
        <f>[1]РЕЕСТР!M133</f>
        <v>отсутствует</v>
      </c>
      <c r="N133" s="12" t="str">
        <f>[1]РЕЕСТР!N133</f>
        <v>отсутствует</v>
      </c>
      <c r="O133" s="14">
        <f>[1]РЕЕСТР!O133</f>
        <v>2</v>
      </c>
      <c r="P133" s="15">
        <f>[1]РЕЕСТР!P133</f>
        <v>1.1000000000000001</v>
      </c>
      <c r="Q133" s="13" t="str">
        <f>[1]РЕЕСТР!Q133</f>
        <v>пластик</v>
      </c>
      <c r="R133" s="14" t="str">
        <f>[1]РЕЕСТР!U133</f>
        <v>-</v>
      </c>
      <c r="S133" s="15" t="str">
        <f>[1]РЕЕСТР!V133</f>
        <v>-</v>
      </c>
      <c r="T133" s="13" t="str">
        <f>[1]РЕЕСТР!W133</f>
        <v>-</v>
      </c>
      <c r="U133" s="17" t="str">
        <f>[1]РЕЕСТР!AA133</f>
        <v>-</v>
      </c>
      <c r="V133" s="18" t="str">
        <f>[1]РЕЕСТР!AB133</f>
        <v>-</v>
      </c>
      <c r="W133" s="15" t="str">
        <f>[1]РЕЕСТР!AC133</f>
        <v>-</v>
      </c>
      <c r="X133" s="13" t="str">
        <f>[1]РЕЕСТР!AD133</f>
        <v>-</v>
      </c>
      <c r="Y133" s="8" t="str">
        <f>[1]РЕЕСТР!AH133</f>
        <v>ЮЛ - ООО "Оператор коммерческой недвижимости" 1147847416870</v>
      </c>
      <c r="Z133" s="19" t="str">
        <f>[1]РЕЕСТР!AL133</f>
        <v xml:space="preserve">ООО "Оператор коммерческой недвижимости" </v>
      </c>
    </row>
    <row r="134" spans="2:26" ht="45" customHeight="1" x14ac:dyDescent="0.3">
      <c r="B134" s="43">
        <f>[1]РЕЕСТР!B134</f>
        <v>118</v>
      </c>
      <c r="C134" s="44" t="str">
        <f>[1]РЕЕСТР!C134</f>
        <v>ранее существовавшая до 01.01.2019</v>
      </c>
      <c r="D134" s="51">
        <f>[1]РЕЕСТР!D134</f>
        <v>44900</v>
      </c>
      <c r="E134" s="16" t="str">
        <f>[1]РЕЕСТР!E134</f>
        <v>Пионерская 124</v>
      </c>
      <c r="F134" s="52" t="str">
        <f>[1]РЕЕСТР!F134</f>
        <v>в рамках проведения инвентаризации 2022 года
не установлен</v>
      </c>
      <c r="G134" s="10" t="str">
        <f>[1]РЕЕСТР!G134</f>
        <v xml:space="preserve">61.011121 </v>
      </c>
      <c r="H134" s="10" t="str">
        <f>[1]РЕЕСТР!H134</f>
        <v>69.038804</v>
      </c>
      <c r="I134" s="53" t="str">
        <f>[1]РЕЕСТР!I134</f>
        <v>в рамках инвентаризации 2022 года
не определена</v>
      </c>
      <c r="J134" s="9" t="str">
        <f>[1]РЕЕСТР!J134</f>
        <v>открытый</v>
      </c>
      <c r="K134" s="11" t="str">
        <f>[1]РЕЕСТР!K134</f>
        <v>грунт</v>
      </c>
      <c r="L134" s="10">
        <f>[1]РЕЕСТР!L134</f>
        <v>4</v>
      </c>
      <c r="M134" s="10" t="str">
        <f>[1]РЕЕСТР!M134</f>
        <v>отсутствует</v>
      </c>
      <c r="N134" s="12" t="str">
        <f>[1]РЕЕСТР!N134</f>
        <v>отсутствует</v>
      </c>
      <c r="O134" s="14">
        <f>[1]РЕЕСТР!O134</f>
        <v>1</v>
      </c>
      <c r="P134" s="15">
        <f>[1]РЕЕСТР!P134</f>
        <v>1.1000000000000001</v>
      </c>
      <c r="Q134" s="13" t="str">
        <f>[1]РЕЕСТР!Q134</f>
        <v>пластик</v>
      </c>
      <c r="R134" s="14" t="str">
        <f>[1]РЕЕСТР!U134</f>
        <v>-</v>
      </c>
      <c r="S134" s="15" t="str">
        <f>[1]РЕЕСТР!V134</f>
        <v>-</v>
      </c>
      <c r="T134" s="13" t="str">
        <f>[1]РЕЕСТР!W134</f>
        <v>-</v>
      </c>
      <c r="U134" s="17" t="str">
        <f>[1]РЕЕСТР!AA134</f>
        <v>-</v>
      </c>
      <c r="V134" s="18" t="str">
        <f>[1]РЕЕСТР!AB134</f>
        <v>-</v>
      </c>
      <c r="W134" s="15" t="str">
        <f>[1]РЕЕСТР!AC134</f>
        <v>-</v>
      </c>
      <c r="X134" s="13" t="str">
        <f>[1]РЕЕСТР!AD134</f>
        <v>-</v>
      </c>
      <c r="Y134" s="8" t="str">
        <f>[1]РЕЕСТР!AH134</f>
        <v>МО - Администрация города Ханты-Мансийска</v>
      </c>
      <c r="Z134" s="19" t="str">
        <f>[1]РЕЕСТР!AL134</f>
        <v>ИЖС ул.Пионерская</v>
      </c>
    </row>
    <row r="135" spans="2:26" ht="45" customHeight="1" x14ac:dyDescent="0.3">
      <c r="B135" s="43">
        <f>[1]РЕЕСТР!B135</f>
        <v>119</v>
      </c>
      <c r="C135" s="44" t="str">
        <f>[1]РЕЕСТР!C135</f>
        <v>ранее существовавшая до 01.01.2019</v>
      </c>
      <c r="D135" s="51">
        <f>[1]РЕЕСТР!D135</f>
        <v>44900</v>
      </c>
      <c r="E135" s="16" t="str">
        <f>[1]РЕЕСТР!E135</f>
        <v>Карла Маркса 17</v>
      </c>
      <c r="F135" s="52" t="str">
        <f>[1]РЕЕСТР!F135</f>
        <v>в рамках проведения инвентаризации 2022 года
не установлен</v>
      </c>
      <c r="G135" s="10" t="str">
        <f>[1]РЕЕСТР!G135</f>
        <v>61.005700</v>
      </c>
      <c r="H135" s="10" t="str">
        <f>[1]РЕЕСТР!H135</f>
        <v>69.017339</v>
      </c>
      <c r="I135" s="53" t="str">
        <f>[1]РЕЕСТР!I135</f>
        <v>в рамках инвентаризации 2022 года
не определена</v>
      </c>
      <c r="J135" s="9" t="str">
        <f>[1]РЕЕСТР!J135</f>
        <v>ограниченный частично</v>
      </c>
      <c r="K135" s="11" t="str">
        <f>[1]РЕЕСТР!K135</f>
        <v>бетонная плита</v>
      </c>
      <c r="L135" s="10">
        <f>[1]РЕЕСТР!L135</f>
        <v>6</v>
      </c>
      <c r="M135" s="10" t="str">
        <f>[1]РЕЕСТР!M135</f>
        <v>отсутствует</v>
      </c>
      <c r="N135" s="12" t="str">
        <f>[1]РЕЕСТР!N135</f>
        <v>есть</v>
      </c>
      <c r="O135" s="14">
        <f>[1]РЕЕСТР!O135</f>
        <v>4</v>
      </c>
      <c r="P135" s="15">
        <f>[1]РЕЕСТР!P135</f>
        <v>1.1000000000000001</v>
      </c>
      <c r="Q135" s="13" t="str">
        <f>[1]РЕЕСТР!Q135</f>
        <v>пластик</v>
      </c>
      <c r="R135" s="14" t="str">
        <f>[1]РЕЕСТР!U135</f>
        <v>-</v>
      </c>
      <c r="S135" s="15" t="str">
        <f>[1]РЕЕСТР!V135</f>
        <v>-</v>
      </c>
      <c r="T135" s="13" t="str">
        <f>[1]РЕЕСТР!W135</f>
        <v>-</v>
      </c>
      <c r="U135" s="17" t="str">
        <f>[1]РЕЕСТР!AA135</f>
        <v>-</v>
      </c>
      <c r="V135" s="18" t="str">
        <f>[1]РЕЕСТР!AB135</f>
        <v>-</v>
      </c>
      <c r="W135" s="15" t="str">
        <f>[1]РЕЕСТР!AC135</f>
        <v>-</v>
      </c>
      <c r="X135" s="13" t="str">
        <f>[1]РЕЕСТР!AD135</f>
        <v>-</v>
      </c>
      <c r="Y135" s="8" t="str">
        <f>[1]РЕЕСТР!AH135</f>
        <v>ЮЛ - ООО "Ритейл", ЮЛ - ПАО "Магнит", ИП Змановская В.Г.</v>
      </c>
      <c r="Z135" s="19" t="str">
        <f>[1]РЕЕСТР!AL135</f>
        <v>ООО "Ритейл"; ПАО "Магнит", ИП Змановская В.Г.</v>
      </c>
    </row>
    <row r="136" spans="2:26" ht="45" customHeight="1" x14ac:dyDescent="0.3">
      <c r="B136" s="43">
        <f>[1]РЕЕСТР!B136</f>
        <v>120</v>
      </c>
      <c r="C136" s="44" t="str">
        <f>[1]РЕЕСТР!C136</f>
        <v>ранее существовавшая до 01.01.2019</v>
      </c>
      <c r="D136" s="51">
        <f>[1]РЕЕСТР!D136</f>
        <v>44900</v>
      </c>
      <c r="E136" s="16" t="str">
        <f>[1]РЕЕСТР!E136</f>
        <v>Мира 89б</v>
      </c>
      <c r="F136" s="52" t="str">
        <f>[1]РЕЕСТР!F136</f>
        <v>в рамках проведения инвентаризации 2022 года
не установлен</v>
      </c>
      <c r="G136" s="10" t="str">
        <f>[1]РЕЕСТР!G136</f>
        <v xml:space="preserve">61.008104 </v>
      </c>
      <c r="H136" s="10" t="str">
        <f>[1]РЕЕСТР!H136</f>
        <v>69.051827</v>
      </c>
      <c r="I136" s="53" t="str">
        <f>[1]РЕЕСТР!I136</f>
        <v>в рамках инвентаризации 2022 года
не определена</v>
      </c>
      <c r="J136" s="9" t="str">
        <f>[1]РЕЕСТР!J136</f>
        <v>ограниченный</v>
      </c>
      <c r="K136" s="11" t="str">
        <f>[1]РЕЕСТР!K136</f>
        <v>грунт</v>
      </c>
      <c r="L136" s="10">
        <f>[1]РЕЕСТР!L136</f>
        <v>8</v>
      </c>
      <c r="M136" s="10" t="str">
        <f>[1]РЕЕСТР!M136</f>
        <v>отсутствует</v>
      </c>
      <c r="N136" s="12" t="str">
        <f>[1]РЕЕСТР!N136</f>
        <v>отсутствует</v>
      </c>
      <c r="O136" s="14">
        <f>[1]РЕЕСТР!O136</f>
        <v>1</v>
      </c>
      <c r="P136" s="15">
        <f>[1]РЕЕСТР!P136</f>
        <v>0.75</v>
      </c>
      <c r="Q136" s="13" t="str">
        <f>[1]РЕЕСТР!Q136</f>
        <v>металл</v>
      </c>
      <c r="R136" s="14" t="str">
        <f>[1]РЕЕСТР!U136</f>
        <v>-</v>
      </c>
      <c r="S136" s="15" t="str">
        <f>[1]РЕЕСТР!V136</f>
        <v>-</v>
      </c>
      <c r="T136" s="13" t="str">
        <f>[1]РЕЕСТР!W136</f>
        <v>-</v>
      </c>
      <c r="U136" s="17" t="str">
        <f>[1]РЕЕСТР!AA136</f>
        <v>-</v>
      </c>
      <c r="V136" s="18" t="str">
        <f>[1]РЕЕСТР!AB136</f>
        <v>-</v>
      </c>
      <c r="W136" s="15" t="str">
        <f>[1]РЕЕСТР!AC136</f>
        <v>-</v>
      </c>
      <c r="X136" s="13" t="str">
        <f>[1]РЕЕСТР!AD136</f>
        <v>-</v>
      </c>
      <c r="Y136" s="8" t="str">
        <f>[1]РЕЕСТР!AH136</f>
        <v>ЮЛ - ООО "Атлант"</v>
      </c>
      <c r="Z136" s="19" t="str">
        <f>[1]РЕЕСТР!AL136</f>
        <v>ООО "Атлант"</v>
      </c>
    </row>
    <row r="137" spans="2:26" ht="45" customHeight="1" x14ac:dyDescent="0.3">
      <c r="B137" s="43">
        <f>[1]РЕЕСТР!B137</f>
        <v>121</v>
      </c>
      <c r="C137" s="44" t="str">
        <f>[1]РЕЕСТР!C137</f>
        <v>ранее существовавшая до 01.01.2019</v>
      </c>
      <c r="D137" s="51">
        <f>[1]РЕЕСТР!D137</f>
        <v>44900</v>
      </c>
      <c r="E137" s="16" t="str">
        <f>[1]РЕЕСТР!E137</f>
        <v>Центральная 18</v>
      </c>
      <c r="F137" s="52" t="str">
        <f>[1]РЕЕСТР!F137</f>
        <v>в рамках проведения инвентаризации 2022 года
не установлен</v>
      </c>
      <c r="G137" s="10" t="str">
        <f>[1]РЕЕСТР!G137</f>
        <v>61.028994</v>
      </c>
      <c r="H137" s="10" t="str">
        <f>[1]РЕЕСТР!H137</f>
        <v>69.150739</v>
      </c>
      <c r="I137" s="53" t="str">
        <f>[1]РЕЕСТР!I137</f>
        <v>в рамках инвентаризации 2022 года
не определена</v>
      </c>
      <c r="J137" s="9" t="str">
        <f>[1]РЕЕСТР!J137</f>
        <v>ограниченный</v>
      </c>
      <c r="K137" s="11" t="str">
        <f>[1]РЕЕСТР!K137</f>
        <v>бетонная плита</v>
      </c>
      <c r="L137" s="10">
        <f>[1]РЕЕСТР!L137</f>
        <v>8</v>
      </c>
      <c r="M137" s="10" t="str">
        <f>[1]РЕЕСТР!M137</f>
        <v>отсутствует</v>
      </c>
      <c r="N137" s="12" t="str">
        <f>[1]РЕЕСТР!N137</f>
        <v>отсутствует</v>
      </c>
      <c r="O137" s="14">
        <f>[1]РЕЕСТР!O137</f>
        <v>2</v>
      </c>
      <c r="P137" s="15">
        <f>[1]РЕЕСТР!P137</f>
        <v>1.1000000000000001</v>
      </c>
      <c r="Q137" s="13" t="str">
        <f>[1]РЕЕСТР!Q137</f>
        <v>пластик</v>
      </c>
      <c r="R137" s="14" t="str">
        <f>[1]РЕЕСТР!U137</f>
        <v>-</v>
      </c>
      <c r="S137" s="15" t="str">
        <f>[1]РЕЕСТР!V137</f>
        <v>-</v>
      </c>
      <c r="T137" s="13" t="str">
        <f>[1]РЕЕСТР!W137</f>
        <v>-</v>
      </c>
      <c r="U137" s="17" t="str">
        <f>[1]РЕЕСТР!AA137</f>
        <v>-</v>
      </c>
      <c r="V137" s="18" t="str">
        <f>[1]РЕЕСТР!AB137</f>
        <v>-</v>
      </c>
      <c r="W137" s="15" t="str">
        <f>[1]РЕЕСТР!AC137</f>
        <v>-</v>
      </c>
      <c r="X137" s="13" t="str">
        <f>[1]РЕЕСТР!AD137</f>
        <v>-</v>
      </c>
      <c r="Y137" s="8" t="str">
        <f>[1]РЕЕСТР!AH137</f>
        <v>ЮЛ - ООО "ЮграСвязьСервис"</v>
      </c>
      <c r="Z137" s="19" t="str">
        <f>[1]РЕЕСТР!AL137</f>
        <v>ООО "ЮграСвязьСервис"</v>
      </c>
    </row>
    <row r="138" spans="2:26" ht="63" customHeight="1" x14ac:dyDescent="0.3">
      <c r="B138" s="43">
        <f>[1]РЕЕСТР!B138</f>
        <v>122</v>
      </c>
      <c r="C138" s="44" t="str">
        <f>[1]РЕЕСТР!C138</f>
        <v>ранее существовавшая до 01.01.2019</v>
      </c>
      <c r="D138" s="51">
        <f>[1]РЕЕСТР!D138</f>
        <v>44900</v>
      </c>
      <c r="E138" s="16" t="str">
        <f>[1]РЕЕСТР!E138</f>
        <v>затон Речного порта (АЗС №1 "Затон АО "Северречфлота")</v>
      </c>
      <c r="F138" s="52" t="str">
        <f>[1]РЕЕСТР!F138</f>
        <v>в рамках проведения инвентаризации 2022 года
не установлен</v>
      </c>
      <c r="G138" s="10" t="str">
        <f>[1]РЕЕСТР!G138</f>
        <v>60.973771</v>
      </c>
      <c r="H138" s="10" t="str">
        <f>[1]РЕЕСТР!H138</f>
        <v>69.015171</v>
      </c>
      <c r="I138" s="53" t="str">
        <f>[1]РЕЕСТР!I138</f>
        <v>в рамках инвентаризации 2022 года
не определена</v>
      </c>
      <c r="J138" s="9" t="str">
        <f>[1]РЕЕСТР!J138</f>
        <v>открытый</v>
      </c>
      <c r="K138" s="11" t="str">
        <f>[1]РЕЕСТР!K138</f>
        <v>бетонная плита</v>
      </c>
      <c r="L138" s="10">
        <f>[1]РЕЕСТР!L138</f>
        <v>6</v>
      </c>
      <c r="M138" s="10" t="str">
        <f>[1]РЕЕСТР!M138</f>
        <v>отсутствует</v>
      </c>
      <c r="N138" s="12" t="str">
        <f>[1]РЕЕСТР!N138</f>
        <v>отсутствует</v>
      </c>
      <c r="O138" s="14">
        <f>[1]РЕЕСТР!O138</f>
        <v>1</v>
      </c>
      <c r="P138" s="15">
        <f>[1]РЕЕСТР!P138</f>
        <v>1.1000000000000001</v>
      </c>
      <c r="Q138" s="13" t="str">
        <f>[1]РЕЕСТР!Q138</f>
        <v>пластик</v>
      </c>
      <c r="R138" s="14" t="str">
        <f>[1]РЕЕСТР!U138</f>
        <v>-</v>
      </c>
      <c r="S138" s="15" t="str">
        <f>[1]РЕЕСТР!V138</f>
        <v>-</v>
      </c>
      <c r="T138" s="13" t="str">
        <f>[1]РЕЕСТР!W138</f>
        <v>-</v>
      </c>
      <c r="U138" s="17" t="str">
        <f>[1]РЕЕСТР!AA138</f>
        <v>-</v>
      </c>
      <c r="V138" s="18" t="str">
        <f>[1]РЕЕСТР!AB138</f>
        <v>-</v>
      </c>
      <c r="W138" s="15" t="str">
        <f>[1]РЕЕСТР!AC138</f>
        <v>-</v>
      </c>
      <c r="X138" s="13" t="str">
        <f>[1]РЕЕСТР!AD138</f>
        <v>-</v>
      </c>
      <c r="Y138" s="8" t="str">
        <f>[1]РЕЕСТР!AH138</f>
        <v>ИП - Разбойникова И.В.</v>
      </c>
      <c r="Z138" s="19" t="str">
        <f>[1]РЕЕСТР!AL138</f>
        <v>ИП Разбойникова И.В.</v>
      </c>
    </row>
    <row r="139" spans="2:26" ht="45" customHeight="1" x14ac:dyDescent="0.3">
      <c r="B139" s="43">
        <f>[1]РЕЕСТР!B139</f>
        <v>123</v>
      </c>
      <c r="C139" s="44" t="str">
        <f>[1]РЕЕСТР!C139</f>
        <v>ранее существовавшая до 01.01.2019</v>
      </c>
      <c r="D139" s="51">
        <f>[1]РЕЕСТР!D139</f>
        <v>45048</v>
      </c>
      <c r="E139" s="16" t="str">
        <f>[1]РЕЕСТР!E139</f>
        <v>Газовиков 19</v>
      </c>
      <c r="F139" s="52" t="str">
        <f>[1]РЕЕСТР!F139</f>
        <v>в рамках проведения инвентаризации 2022 года
не установлен</v>
      </c>
      <c r="G139" s="10" t="str">
        <f>[1]РЕЕСТР!G139</f>
        <v>61.018587</v>
      </c>
      <c r="H139" s="10" t="str">
        <f>[1]РЕЕСТР!H139</f>
        <v>69.071642</v>
      </c>
      <c r="I139" s="53" t="str">
        <f>[1]РЕЕСТР!I139</f>
        <v>в рамках инвентаризации 2022 года
не определена</v>
      </c>
      <c r="J139" s="9" t="str">
        <f>[1]РЕЕСТР!J139</f>
        <v>ограниченный</v>
      </c>
      <c r="K139" s="11" t="str">
        <f>[1]РЕЕСТР!K139</f>
        <v>бетонная плита</v>
      </c>
      <c r="L139" s="10">
        <f>[1]РЕЕСТР!L139</f>
        <v>6</v>
      </c>
      <c r="M139" s="10" t="str">
        <f>[1]РЕЕСТР!M139</f>
        <v>отсутствует</v>
      </c>
      <c r="N139" s="12" t="str">
        <f>[1]РЕЕСТР!N139</f>
        <v>есть</v>
      </c>
      <c r="O139" s="14">
        <f>[1]РЕЕСТР!O139</f>
        <v>1</v>
      </c>
      <c r="P139" s="15">
        <f>[1]РЕЕСТР!P139</f>
        <v>0.66</v>
      </c>
      <c r="Q139" s="13" t="str">
        <f>[1]РЕЕСТР!Q139</f>
        <v>пластик</v>
      </c>
      <c r="R139" s="14" t="str">
        <f>[1]РЕЕСТР!U139</f>
        <v>-</v>
      </c>
      <c r="S139" s="15" t="str">
        <f>[1]РЕЕСТР!V139</f>
        <v>-</v>
      </c>
      <c r="T139" s="13" t="str">
        <f>[1]РЕЕСТР!W139</f>
        <v>-</v>
      </c>
      <c r="U139" s="17" t="str">
        <f>[1]РЕЕСТР!AA139</f>
        <v>-</v>
      </c>
      <c r="V139" s="18" t="str">
        <f>[1]РЕЕСТР!AB139</f>
        <v>-</v>
      </c>
      <c r="W139" s="15" t="str">
        <f>[1]РЕЕСТР!AC139</f>
        <v>-</v>
      </c>
      <c r="X139" s="13" t="str">
        <f>[1]РЕЕСТР!AD139</f>
        <v>-</v>
      </c>
      <c r="Y139" s="8" t="str">
        <f>[1]РЕЕСТР!AH139</f>
        <v>ЮЛ - МП "Ханты-Мансийскгаз"</v>
      </c>
      <c r="Z139" s="19" t="str">
        <f>[1]РЕЕСТР!AL139</f>
        <v>МП "Ханты-Мансийскгаз"</v>
      </c>
    </row>
    <row r="140" spans="2:26" ht="45" customHeight="1" x14ac:dyDescent="0.3">
      <c r="B140" s="43">
        <f>[1]РЕЕСТР!B140</f>
        <v>124</v>
      </c>
      <c r="C140" s="44" t="str">
        <f>[1]РЕЕСТР!C140</f>
        <v>ранее существовавшая до 01.01.2019</v>
      </c>
      <c r="D140" s="51">
        <f>[1]РЕЕСТР!D140</f>
        <v>44900</v>
      </c>
      <c r="E140" s="16" t="str">
        <f>[1]РЕЕСТР!E140</f>
        <v>Привольная 11</v>
      </c>
      <c r="F140" s="52" t="str">
        <f>[1]РЕЕСТР!F140</f>
        <v>в рамках проведения инвентаризации 2022 года
не установлен</v>
      </c>
      <c r="G140" s="10" t="str">
        <f>[1]РЕЕСТР!G140</f>
        <v>61.011272</v>
      </c>
      <c r="H140" s="10" t="str">
        <f>[1]РЕЕСТР!H140</f>
        <v>68.986691</v>
      </c>
      <c r="I140" s="53" t="str">
        <f>[1]РЕЕСТР!I140</f>
        <v>в рамках инвентаризации 2022 года
не определена</v>
      </c>
      <c r="J140" s="9" t="str">
        <f>[1]РЕЕСТР!J140</f>
        <v>ограниченный</v>
      </c>
      <c r="K140" s="11" t="str">
        <f>[1]РЕЕСТР!K140</f>
        <v>асфальт</v>
      </c>
      <c r="L140" s="10">
        <f>[1]РЕЕСТР!L140</f>
        <v>6</v>
      </c>
      <c r="M140" s="10" t="str">
        <f>[1]РЕЕСТР!M140</f>
        <v>отсутствует</v>
      </c>
      <c r="N140" s="12" t="str">
        <f>[1]РЕЕСТР!N140</f>
        <v>есть</v>
      </c>
      <c r="O140" s="14">
        <f>[1]РЕЕСТР!O140</f>
        <v>1</v>
      </c>
      <c r="P140" s="15">
        <f>[1]РЕЕСТР!P140</f>
        <v>1.1000000000000001</v>
      </c>
      <c r="Q140" s="13" t="str">
        <f>[1]РЕЕСТР!Q140</f>
        <v>пластик</v>
      </c>
      <c r="R140" s="14" t="str">
        <f>[1]РЕЕСТР!U140</f>
        <v>-</v>
      </c>
      <c r="S140" s="15" t="str">
        <f>[1]РЕЕСТР!V140</f>
        <v>-</v>
      </c>
      <c r="T140" s="13" t="str">
        <f>[1]РЕЕСТР!W140</f>
        <v>-</v>
      </c>
      <c r="U140" s="17" t="str">
        <f>[1]РЕЕСТР!AA140</f>
        <v>-</v>
      </c>
      <c r="V140" s="18" t="str">
        <f>[1]РЕЕСТР!AB140</f>
        <v>-</v>
      </c>
      <c r="W140" s="15" t="str">
        <f>[1]РЕЕСТР!AC140</f>
        <v>-</v>
      </c>
      <c r="X140" s="13" t="str">
        <f>[1]РЕЕСТР!AD140</f>
        <v>-</v>
      </c>
      <c r="Y140" s="8" t="str">
        <f>[1]РЕЕСТР!AH140</f>
        <v>ЮЛ - МП "Ханты-Мансийскгаз"</v>
      </c>
      <c r="Z140" s="19" t="str">
        <f>[1]РЕЕСТР!AL140</f>
        <v>МП "Ханты-Мансийскгаз"</v>
      </c>
    </row>
    <row r="141" spans="2:26" ht="45" customHeight="1" x14ac:dyDescent="0.3">
      <c r="B141" s="43">
        <f>[1]РЕЕСТР!B141</f>
        <v>125</v>
      </c>
      <c r="C141" s="44">
        <f>[1]РЕЕСТР!C141</f>
        <v>44959</v>
      </c>
      <c r="D141" s="51">
        <f>[1]РЕЕСТР!D141</f>
        <v>44900</v>
      </c>
      <c r="E141" s="16" t="str">
        <f>[1]РЕЕСТР!E141</f>
        <v>Самаровская, 10</v>
      </c>
      <c r="F141" s="52" t="str">
        <f>[1]РЕЕСТР!F141</f>
        <v>в рамках проведения инвентаризации 2022 года
не установлен</v>
      </c>
      <c r="G141" s="10" t="str">
        <f>[1]РЕЕСТР!G141</f>
        <v>60.969958</v>
      </c>
      <c r="H141" s="10" t="str">
        <f>[1]РЕЕСТР!H141</f>
        <v>69.005137</v>
      </c>
      <c r="I141" s="53" t="str">
        <f>[1]РЕЕСТР!I141</f>
        <v>в рамках инвентаризации 2022 года
не определена</v>
      </c>
      <c r="J141" s="9" t="str">
        <f>[1]РЕЕСТР!J141</f>
        <v>открытый</v>
      </c>
      <c r="K141" s="11" t="str">
        <f>[1]РЕЕСТР!K141</f>
        <v>асфальтобетон</v>
      </c>
      <c r="L141" s="10">
        <f>[1]РЕЕСТР!L141</f>
        <v>24</v>
      </c>
      <c r="M141" s="10" t="str">
        <f>[1]РЕЕСТР!M141</f>
        <v>отсутствует</v>
      </c>
      <c r="N141" s="12" t="str">
        <f>[1]РЕЕСТР!N141</f>
        <v>отсутствует</v>
      </c>
      <c r="O141" s="14">
        <f>[1]РЕЕСТР!O141</f>
        <v>3</v>
      </c>
      <c r="P141" s="15">
        <f>[1]РЕЕСТР!P141</f>
        <v>5</v>
      </c>
      <c r="Q141" s="13" t="str">
        <f>[1]РЕЕСТР!Q141</f>
        <v>пластик</v>
      </c>
      <c r="R141" s="14" t="str">
        <f>[1]РЕЕСТР!U141</f>
        <v>-</v>
      </c>
      <c r="S141" s="15" t="str">
        <f>[1]РЕЕСТР!V141</f>
        <v>-</v>
      </c>
      <c r="T141" s="13" t="str">
        <f>[1]РЕЕСТР!W141</f>
        <v>-</v>
      </c>
      <c r="U141" s="17" t="str">
        <f>[1]РЕЕСТР!AA141</f>
        <v>-</v>
      </c>
      <c r="V141" s="18" t="str">
        <f>[1]РЕЕСТР!AB141</f>
        <v>-</v>
      </c>
      <c r="W141" s="15" t="str">
        <f>[1]РЕЕСТР!AC141</f>
        <v>-</v>
      </c>
      <c r="X141" s="13" t="str">
        <f>[1]РЕЕСТР!AD141</f>
        <v>-</v>
      </c>
      <c r="Y141" s="8" t="str">
        <f>[1]РЕЕСТР!AH141</f>
        <v>СП МКД</v>
      </c>
      <c r="Z141" s="19" t="str">
        <f>[1]РЕЕСТР!AL141</f>
        <v>МКД по ул. Самаровская, 10</v>
      </c>
    </row>
    <row r="142" spans="2:26" ht="45" customHeight="1" x14ac:dyDescent="0.3">
      <c r="B142" s="43">
        <f>[1]РЕЕСТР!B142</f>
        <v>126</v>
      </c>
      <c r="C142" s="44" t="str">
        <f>[1]РЕЕСТР!C142</f>
        <v>ранее существовавшая до 01.01.2019</v>
      </c>
      <c r="D142" s="51">
        <f>[1]РЕЕСТР!D142</f>
        <v>44900</v>
      </c>
      <c r="E142" s="16" t="str">
        <f>[1]РЕЕСТР!E142</f>
        <v>Коминтерна 30</v>
      </c>
      <c r="F142" s="52" t="str">
        <f>[1]РЕЕСТР!F142</f>
        <v>в рамках проведения инвентаризации 2022 года
не установлен</v>
      </c>
      <c r="G142" s="10" t="str">
        <f>[1]РЕЕСТР!G142</f>
        <v>61.004057</v>
      </c>
      <c r="H142" s="10" t="str">
        <f>[1]РЕЕСТР!H142</f>
        <v>69.007282</v>
      </c>
      <c r="I142" s="53" t="str">
        <f>[1]РЕЕСТР!I142</f>
        <v>в рамках инвентаризации 2022 года
не определена</v>
      </c>
      <c r="J142" s="9" t="str">
        <f>[1]РЕЕСТР!J142</f>
        <v>открытый</v>
      </c>
      <c r="K142" s="11" t="str">
        <f>[1]РЕЕСТР!K142</f>
        <v>плитка</v>
      </c>
      <c r="L142" s="10">
        <f>[1]РЕЕСТР!L142</f>
        <v>8</v>
      </c>
      <c r="M142" s="10" t="str">
        <f>[1]РЕЕСТР!M142</f>
        <v>отсутствует</v>
      </c>
      <c r="N142" s="12" t="str">
        <f>[1]РЕЕСТР!N142</f>
        <v>отсутствует</v>
      </c>
      <c r="O142" s="14">
        <f>[1]РЕЕСТР!O142</f>
        <v>2</v>
      </c>
      <c r="P142" s="15">
        <f>[1]РЕЕСТР!P142</f>
        <v>1</v>
      </c>
      <c r="Q142" s="13" t="str">
        <f>[1]РЕЕСТР!Q142</f>
        <v>металл</v>
      </c>
      <c r="R142" s="14" t="str">
        <f>[1]РЕЕСТР!U142</f>
        <v>-</v>
      </c>
      <c r="S142" s="15" t="str">
        <f>[1]РЕЕСТР!V142</f>
        <v>-</v>
      </c>
      <c r="T142" s="13" t="str">
        <f>[1]РЕЕСТР!W142</f>
        <v>-</v>
      </c>
      <c r="U142" s="17" t="str">
        <f>[1]РЕЕСТР!AA142</f>
        <v>-</v>
      </c>
      <c r="V142" s="18" t="str">
        <f>[1]РЕЕСТР!AB142</f>
        <v>-</v>
      </c>
      <c r="W142" s="15" t="str">
        <f>[1]РЕЕСТР!AC142</f>
        <v>-</v>
      </c>
      <c r="X142" s="13" t="str">
        <f>[1]РЕЕСТР!AD142</f>
        <v>-</v>
      </c>
      <c r="Y142" s="8" t="str">
        <f>[1]РЕЕСТР!AH142</f>
        <v>ЮЛ - ООО "Парфюмер"</v>
      </c>
      <c r="Z142" s="19" t="str">
        <f>[1]РЕЕСТР!AL142</f>
        <v>ООО "Парфюмер"</v>
      </c>
    </row>
    <row r="143" spans="2:26" ht="45" customHeight="1" x14ac:dyDescent="0.3">
      <c r="B143" s="43">
        <f>[1]РЕЕСТР!B143</f>
        <v>127</v>
      </c>
      <c r="C143" s="44" t="str">
        <f>[1]РЕЕСТР!C143</f>
        <v>ранее существовавшая до 01.01.2019</v>
      </c>
      <c r="D143" s="51">
        <f>[1]РЕЕСТР!D143</f>
        <v>44900</v>
      </c>
      <c r="E143" s="16" t="str">
        <f>[1]РЕЕСТР!E143</f>
        <v>Ермака 2</v>
      </c>
      <c r="F143" s="52" t="str">
        <f>[1]РЕЕСТР!F143</f>
        <v>в рамках проведения инвентаризации 2022 года
не установлен</v>
      </c>
      <c r="G143" s="10" t="str">
        <f>[1]РЕЕСТР!G143</f>
        <v>60.965914</v>
      </c>
      <c r="H143" s="10" t="str">
        <f>[1]РЕЕСТР!H143</f>
        <v>69.035409</v>
      </c>
      <c r="I143" s="53" t="str">
        <f>[1]РЕЕСТР!I143</f>
        <v>в рамках инвентаризации 2022 года
не определена</v>
      </c>
      <c r="J143" s="9" t="str">
        <f>[1]РЕЕСТР!J143</f>
        <v>открытый</v>
      </c>
      <c r="K143" s="11" t="str">
        <f>[1]РЕЕСТР!K143</f>
        <v>грунт</v>
      </c>
      <c r="L143" s="10">
        <f>[1]РЕЕСТР!L143</f>
        <v>6</v>
      </c>
      <c r="M143" s="10" t="str">
        <f>[1]РЕЕСТР!M143</f>
        <v>отсутствует</v>
      </c>
      <c r="N143" s="12" t="str">
        <f>[1]РЕЕСТР!N143</f>
        <v>отсутствует</v>
      </c>
      <c r="O143" s="14">
        <f>[1]РЕЕСТР!O143</f>
        <v>1</v>
      </c>
      <c r="P143" s="15">
        <f>[1]РЕЕСТР!P143</f>
        <v>1.1000000000000001</v>
      </c>
      <c r="Q143" s="13" t="str">
        <f>[1]РЕЕСТР!Q143</f>
        <v>пластик</v>
      </c>
      <c r="R143" s="14" t="str">
        <f>[1]РЕЕСТР!U143</f>
        <v>-</v>
      </c>
      <c r="S143" s="15" t="str">
        <f>[1]РЕЕСТР!V143</f>
        <v>-</v>
      </c>
      <c r="T143" s="13" t="str">
        <f>[1]РЕЕСТР!W143</f>
        <v>-</v>
      </c>
      <c r="U143" s="17" t="str">
        <f>[1]РЕЕСТР!AA143</f>
        <v>-</v>
      </c>
      <c r="V143" s="18" t="str">
        <f>[1]РЕЕСТР!AB143</f>
        <v>-</v>
      </c>
      <c r="W143" s="15" t="str">
        <f>[1]РЕЕСТР!AC143</f>
        <v>-</v>
      </c>
      <c r="X143" s="13" t="str">
        <f>[1]РЕЕСТР!AD143</f>
        <v>-</v>
      </c>
      <c r="Y143" s="8" t="str">
        <f>[1]РЕЕСТР!AH143</f>
        <v>ИП - Соломонов Н.А.</v>
      </c>
      <c r="Z143" s="19" t="str">
        <f>[1]РЕЕСТР!AL143</f>
        <v>ИП Соломонов Н.А.</v>
      </c>
    </row>
    <row r="144" spans="2:26" ht="45" customHeight="1" x14ac:dyDescent="0.3">
      <c r="B144" s="43">
        <f>[1]РЕЕСТР!B144</f>
        <v>128</v>
      </c>
      <c r="C144" s="44" t="str">
        <f>[1]РЕЕСТР!C144</f>
        <v>ранее существовавшая до 01.01.2019</v>
      </c>
      <c r="D144" s="51">
        <f>[1]РЕЕСТР!D144</f>
        <v>44900</v>
      </c>
      <c r="E144" s="16" t="str">
        <f>[1]РЕЕСТР!E144</f>
        <v>Газовиков 11</v>
      </c>
      <c r="F144" s="52" t="str">
        <f>[1]РЕЕСТР!F144</f>
        <v>в рамках проведения инвентаризации 2022 года
не установлен</v>
      </c>
      <c r="G144" s="10" t="str">
        <f>[1]РЕЕСТР!G144</f>
        <v>61.016855</v>
      </c>
      <c r="H144" s="10" t="str">
        <f>[1]РЕЕСТР!H144</f>
        <v>69.069930</v>
      </c>
      <c r="I144" s="53" t="str">
        <f>[1]РЕЕСТР!I144</f>
        <v>в рамках инвентаризации 2022 года
не определена</v>
      </c>
      <c r="J144" s="9" t="str">
        <f>[1]РЕЕСТР!J144</f>
        <v>ограниченный</v>
      </c>
      <c r="K144" s="11" t="str">
        <f>[1]РЕЕСТР!K144</f>
        <v>грунт</v>
      </c>
      <c r="L144" s="10">
        <f>[1]РЕЕСТР!L144</f>
        <v>8</v>
      </c>
      <c r="M144" s="10" t="str">
        <f>[1]РЕЕСТР!M144</f>
        <v>отсутствует</v>
      </c>
      <c r="N144" s="12" t="str">
        <f>[1]РЕЕСТР!N144</f>
        <v>отсутствует</v>
      </c>
      <c r="O144" s="14">
        <f>[1]РЕЕСТР!O144</f>
        <v>2</v>
      </c>
      <c r="P144" s="15">
        <f>[1]РЕЕСТР!P144</f>
        <v>0.75</v>
      </c>
      <c r="Q144" s="13" t="str">
        <f>[1]РЕЕСТР!Q144</f>
        <v>металл</v>
      </c>
      <c r="R144" s="14" t="str">
        <f>[1]РЕЕСТР!U144</f>
        <v>-</v>
      </c>
      <c r="S144" s="15" t="str">
        <f>[1]РЕЕСТР!V144</f>
        <v>-</v>
      </c>
      <c r="T144" s="13" t="str">
        <f>[1]РЕЕСТР!W144</f>
        <v>-</v>
      </c>
      <c r="U144" s="17" t="str">
        <f>[1]РЕЕСТР!AA144</f>
        <v>-</v>
      </c>
      <c r="V144" s="18" t="str">
        <f>[1]РЕЕСТР!AB144</f>
        <v>-</v>
      </c>
      <c r="W144" s="15" t="str">
        <f>[1]РЕЕСТР!AC144</f>
        <v>-</v>
      </c>
      <c r="X144" s="13" t="str">
        <f>[1]РЕЕСТР!AD144</f>
        <v>-</v>
      </c>
      <c r="Y144" s="8" t="str">
        <f>[1]РЕЕСТР!AH144</f>
        <v>ЮЛ - ООО "Версо-Монолит"</v>
      </c>
      <c r="Z144" s="19" t="str">
        <f>[1]РЕЕСТР!AL144</f>
        <v>ООО "Версо-Монолит"</v>
      </c>
    </row>
    <row r="145" spans="2:26" ht="45" customHeight="1" x14ac:dyDescent="0.3">
      <c r="B145" s="43">
        <f>[1]РЕЕСТР!B145</f>
        <v>129</v>
      </c>
      <c r="C145" s="44" t="str">
        <f>[1]РЕЕСТР!C145</f>
        <v>ранее существовавшая до 01.01.2019</v>
      </c>
      <c r="D145" s="51">
        <f>[1]РЕЕСТР!D145</f>
        <v>44900</v>
      </c>
      <c r="E145" s="16" t="str">
        <f>[1]РЕЕСТР!E145</f>
        <v>Красногвардейская 6</v>
      </c>
      <c r="F145" s="52" t="str">
        <f>[1]РЕЕСТР!F145</f>
        <v>в рамках проведения инвентаризации 2022 года
не установлен</v>
      </c>
      <c r="G145" s="10" t="str">
        <f>[1]РЕЕСТР!G145</f>
        <v>60.979647</v>
      </c>
      <c r="H145" s="10" t="str">
        <f>[1]РЕЕСТР!H145</f>
        <v>69.053765</v>
      </c>
      <c r="I145" s="53" t="str">
        <f>[1]РЕЕСТР!I145</f>
        <v>в рамках инвентаризации 2022 года
не определена</v>
      </c>
      <c r="J145" s="9" t="str">
        <f>[1]РЕЕСТР!J145</f>
        <v>открытый</v>
      </c>
      <c r="K145" s="11" t="str">
        <f>[1]РЕЕСТР!K145</f>
        <v>асфальт</v>
      </c>
      <c r="L145" s="10">
        <f>[1]РЕЕСТР!L145</f>
        <v>12</v>
      </c>
      <c r="M145" s="10" t="str">
        <f>[1]РЕЕСТР!M145</f>
        <v>отсутствует</v>
      </c>
      <c r="N145" s="12" t="str">
        <f>[1]РЕЕСТР!N145</f>
        <v>есть</v>
      </c>
      <c r="O145" s="14">
        <f>[1]РЕЕСТР!O145</f>
        <v>2</v>
      </c>
      <c r="P145" s="15">
        <f>[1]РЕЕСТР!P145</f>
        <v>1.1000000000000001</v>
      </c>
      <c r="Q145" s="13" t="str">
        <f>[1]РЕЕСТР!Q145</f>
        <v>пластик</v>
      </c>
      <c r="R145" s="14">
        <f>[1]РЕЕСТР!U145</f>
        <v>1</v>
      </c>
      <c r="S145" s="15">
        <f>[1]РЕЕСТР!V145</f>
        <v>4</v>
      </c>
      <c r="T145" s="13" t="str">
        <f>[1]РЕЕСТР!W145</f>
        <v>отсек</v>
      </c>
      <c r="U145" s="17" t="str">
        <f>[1]РЕЕСТР!AA145</f>
        <v>-</v>
      </c>
      <c r="V145" s="18" t="str">
        <f>[1]РЕЕСТР!AB145</f>
        <v>-</v>
      </c>
      <c r="W145" s="15" t="str">
        <f>[1]РЕЕСТР!AC145</f>
        <v>-</v>
      </c>
      <c r="X145" s="13" t="str">
        <f>[1]РЕЕСТР!AD145</f>
        <v>-</v>
      </c>
      <c r="Y145" s="8" t="str">
        <f>[1]РЕЕСТР!AH145</f>
        <v>СП МКД</v>
      </c>
      <c r="Z145" s="19" t="str">
        <f>[1]РЕЕСТР!AL145</f>
        <v xml:space="preserve">МКД ул. Красногвардейская 6,10 </v>
      </c>
    </row>
    <row r="146" spans="2:26" ht="45" customHeight="1" x14ac:dyDescent="0.3">
      <c r="B146" s="43">
        <f>[1]РЕЕСТР!B146</f>
        <v>130</v>
      </c>
      <c r="C146" s="44">
        <f>[1]РЕЕСТР!C146</f>
        <v>44984</v>
      </c>
      <c r="D146" s="51">
        <f>[1]РЕЕСТР!D146</f>
        <v>44984</v>
      </c>
      <c r="E146" s="16" t="str">
        <f>[1]РЕЕСТР!E146</f>
        <v>Свободы 61</v>
      </c>
      <c r="F146" s="52" t="str">
        <f>[1]РЕЕСТР!F146</f>
        <v>в рамках проведения инвентаризации 2022 года
не установлен</v>
      </c>
      <c r="G146" s="10" t="str">
        <f>[1]РЕЕСТР!G146</f>
        <v xml:space="preserve">60.969907 </v>
      </c>
      <c r="H146" s="10" t="str">
        <f>[1]РЕЕСТР!H146</f>
        <v>69.042008</v>
      </c>
      <c r="I146" s="53" t="str">
        <f>[1]РЕЕСТР!I146</f>
        <v>в рамках инвентаризации 2022 года
не определена</v>
      </c>
      <c r="J146" s="9" t="str">
        <f>[1]РЕЕСТР!J146</f>
        <v>ограниченный</v>
      </c>
      <c r="K146" s="11" t="str">
        <f>[1]РЕЕСТР!K146</f>
        <v>бетонная плита</v>
      </c>
      <c r="L146" s="10">
        <f>[1]РЕЕСТР!L146</f>
        <v>4</v>
      </c>
      <c r="M146" s="10" t="str">
        <f>[1]РЕЕСТР!M146</f>
        <v>есть</v>
      </c>
      <c r="N146" s="12" t="str">
        <f>[1]РЕЕСТР!N146</f>
        <v>есть</v>
      </c>
      <c r="O146" s="14">
        <v>1</v>
      </c>
      <c r="P146" s="15">
        <v>0.66</v>
      </c>
      <c r="Q146" s="13" t="s">
        <v>100</v>
      </c>
      <c r="R146" s="14" t="str">
        <f>[1]РЕЕСТР!U146</f>
        <v>-</v>
      </c>
      <c r="S146" s="15" t="str">
        <f>[1]РЕЕСТР!V146</f>
        <v>-</v>
      </c>
      <c r="T146" s="13" t="str">
        <f>[1]РЕЕСТР!W146</f>
        <v>-</v>
      </c>
      <c r="U146" s="17" t="s">
        <v>101</v>
      </c>
      <c r="V146" s="18">
        <v>1</v>
      </c>
      <c r="W146" s="15">
        <v>0.24</v>
      </c>
      <c r="X146" s="13" t="s">
        <v>100</v>
      </c>
      <c r="Y146" s="8" t="str">
        <f>[1]РЕЕСТР!AH146</f>
        <v>ЮЛ - ООО "Орбита"</v>
      </c>
      <c r="Z146" s="19" t="str">
        <f>[1]РЕЕСТР!AL146</f>
        <v>ООО "Орбита"</v>
      </c>
    </row>
    <row r="147" spans="2:26" ht="45" customHeight="1" x14ac:dyDescent="0.3">
      <c r="B147" s="43">
        <f>[1]РЕЕСТР!B147</f>
        <v>131</v>
      </c>
      <c r="C147" s="44" t="str">
        <f>[1]РЕЕСТР!C147</f>
        <v>ранее существовавшая до 01.01.2019</v>
      </c>
      <c r="D147" s="51">
        <f>[1]РЕЕСТР!D147</f>
        <v>44900</v>
      </c>
      <c r="E147" s="16" t="str">
        <f>[1]РЕЕСТР!E147</f>
        <v>Тобольский тракт 3</v>
      </c>
      <c r="F147" s="52" t="str">
        <f>[1]РЕЕСТР!F147</f>
        <v>в рамках проведения инвентаризации 2022 года
не установлен</v>
      </c>
      <c r="G147" s="10" t="str">
        <f>[1]РЕЕСТР!G147</f>
        <v>61.027018</v>
      </c>
      <c r="H147" s="10" t="str">
        <f>[1]РЕЕСТР!H147</f>
        <v>69.118617</v>
      </c>
      <c r="I147" s="53" t="str">
        <f>[1]РЕЕСТР!I147</f>
        <v>в рамках инвентаризации 2022 года
не определена</v>
      </c>
      <c r="J147" s="9" t="str">
        <f>[1]РЕЕСТР!J147</f>
        <v>ограниченный частично</v>
      </c>
      <c r="K147" s="11" t="str">
        <f>[1]РЕЕСТР!K147</f>
        <v>асфальт</v>
      </c>
      <c r="L147" s="10">
        <f>[1]РЕЕСТР!L147</f>
        <v>6</v>
      </c>
      <c r="M147" s="10" t="str">
        <f>[1]РЕЕСТР!M147</f>
        <v>отсутствует</v>
      </c>
      <c r="N147" s="12" t="str">
        <f>[1]РЕЕСТР!N147</f>
        <v>отсутствует</v>
      </c>
      <c r="O147" s="14">
        <f>[1]РЕЕСТР!O147</f>
        <v>3</v>
      </c>
      <c r="P147" s="15">
        <f>[1]РЕЕСТР!P147</f>
        <v>1.1000000000000001</v>
      </c>
      <c r="Q147" s="13" t="str">
        <f>[1]РЕЕСТР!Q147</f>
        <v>пластик</v>
      </c>
      <c r="R147" s="14" t="str">
        <f>[1]РЕЕСТР!U147</f>
        <v>-</v>
      </c>
      <c r="S147" s="15" t="str">
        <f>[1]РЕЕСТР!V147</f>
        <v>-</v>
      </c>
      <c r="T147" s="13" t="str">
        <f>[1]РЕЕСТР!W147</f>
        <v>-</v>
      </c>
      <c r="U147" s="17" t="str">
        <f>[1]РЕЕСТР!AA147</f>
        <v>-</v>
      </c>
      <c r="V147" s="18" t="str">
        <f>[1]РЕЕСТР!AB147</f>
        <v>-</v>
      </c>
      <c r="W147" s="15" t="str">
        <f>[1]РЕЕСТР!AC147</f>
        <v>-</v>
      </c>
      <c r="X147" s="13" t="str">
        <f>[1]РЕЕСТР!AD147</f>
        <v>-</v>
      </c>
      <c r="Y147" s="8" t="str">
        <f>[1]РЕЕСТР!AH147</f>
        <v>ЮЛ - АО "Авиометтелеком Росгидромета"</v>
      </c>
      <c r="Z147" s="19" t="str">
        <f>[1]РЕЕСТР!AL147</f>
        <v>АО "Авиометтелеком Росгидромета"</v>
      </c>
    </row>
    <row r="148" spans="2:26" ht="56.25" customHeight="1" x14ac:dyDescent="0.3">
      <c r="B148" s="43">
        <f>[1]РЕЕСТР!B148</f>
        <v>132</v>
      </c>
      <c r="C148" s="44" t="str">
        <f>[1]РЕЕСТР!C148</f>
        <v>ранее существовавшая до 01.01.2019</v>
      </c>
      <c r="D148" s="51">
        <f>[1]РЕЕСТР!D148</f>
        <v>44900</v>
      </c>
      <c r="E148" s="16" t="str">
        <f>[1]РЕЕСТР!E148</f>
        <v>Свободы 6</v>
      </c>
      <c r="F148" s="52" t="str">
        <f>[1]РЕЕСТР!F148</f>
        <v>в рамках проведения инвентаризации 2022 года
не установлен</v>
      </c>
      <c r="G148" s="10" t="str">
        <f>[1]РЕЕСТР!G148</f>
        <v>60.970730</v>
      </c>
      <c r="H148" s="10" t="str">
        <f>[1]РЕЕСТР!H148</f>
        <v>69.058823</v>
      </c>
      <c r="I148" s="53" t="str">
        <f>[1]РЕЕСТР!I148</f>
        <v>в рамках инвентаризации 2022 года
не определена</v>
      </c>
      <c r="J148" s="9" t="str">
        <f>[1]РЕЕСТР!J148</f>
        <v>открытый</v>
      </c>
      <c r="K148" s="11" t="str">
        <f>[1]РЕЕСТР!K148</f>
        <v>бетонная плита</v>
      </c>
      <c r="L148" s="10">
        <f>[1]РЕЕСТР!L148</f>
        <v>8</v>
      </c>
      <c r="M148" s="10" t="str">
        <f>[1]РЕЕСТР!M148</f>
        <v>отсутствует</v>
      </c>
      <c r="N148" s="12" t="str">
        <f>[1]РЕЕСТР!N148</f>
        <v>есть</v>
      </c>
      <c r="O148" s="14">
        <f>[1]РЕЕСТР!O148</f>
        <v>2</v>
      </c>
      <c r="P148" s="15">
        <f>[1]РЕЕСТР!P148</f>
        <v>1.1000000000000001</v>
      </c>
      <c r="Q148" s="13" t="str">
        <f>[1]РЕЕСТР!Q148</f>
        <v>пластик</v>
      </c>
      <c r="R148" s="14" t="str">
        <f>[1]РЕЕСТР!U148</f>
        <v>-</v>
      </c>
      <c r="S148" s="15" t="str">
        <f>[1]РЕЕСТР!V148</f>
        <v>-</v>
      </c>
      <c r="T148" s="13" t="str">
        <f>[1]РЕЕСТР!W148</f>
        <v>-</v>
      </c>
      <c r="U148" s="17" t="str">
        <f>[1]РЕЕСТР!AA148</f>
        <v>пластик</v>
      </c>
      <c r="V148" s="18">
        <f>[1]РЕЕСТР!AB148</f>
        <v>1</v>
      </c>
      <c r="W148" s="15">
        <f>[1]РЕЕСТР!AC148</f>
        <v>1</v>
      </c>
      <c r="X148" s="13" t="str">
        <f>[1]РЕЕСТР!AD148</f>
        <v>металлическая сетка АО "РЭС-Сервис"</v>
      </c>
      <c r="Y148" s="8" t="str">
        <f>[1]РЕЕСТР!AH148</f>
        <v>СП МКД</v>
      </c>
      <c r="Z148" s="19" t="str">
        <f>[1]РЕЕСТР!AL148</f>
        <v>МКД по ул.Свободы, 6</v>
      </c>
    </row>
    <row r="149" spans="2:26" ht="56.25" customHeight="1" x14ac:dyDescent="0.3">
      <c r="B149" s="43">
        <f>[1]РЕЕСТР!B149</f>
        <v>133</v>
      </c>
      <c r="C149" s="44" t="str">
        <f>[1]РЕЕСТР!C149</f>
        <v>ранее существовавшая до 01.01.2019</v>
      </c>
      <c r="D149" s="51">
        <f>[1]РЕЕСТР!D149</f>
        <v>44900</v>
      </c>
      <c r="E149" s="16" t="str">
        <f>[1]РЕЕСТР!E149</f>
        <v>Свободы 61</v>
      </c>
      <c r="F149" s="52" t="str">
        <f>[1]РЕЕСТР!F149</f>
        <v>в рамках проведения инвентаризации 2022 года
не установлен</v>
      </c>
      <c r="G149" s="10" t="str">
        <f>[1]РЕЕСТР!G149</f>
        <v>60.970464</v>
      </c>
      <c r="H149" s="10" t="str">
        <f>[1]РЕЕСТР!H149</f>
        <v>69.041054</v>
      </c>
      <c r="I149" s="53" t="str">
        <f>[1]РЕЕСТР!I149</f>
        <v>в рамках инвентаризации 2022 года
не определена</v>
      </c>
      <c r="J149" s="9" t="str">
        <f>[1]РЕЕСТР!J149</f>
        <v>открытый</v>
      </c>
      <c r="K149" s="11" t="str">
        <f>[1]РЕЕСТР!K149</f>
        <v>бетонная плита</v>
      </c>
      <c r="L149" s="10">
        <f>[1]РЕЕСТР!L149</f>
        <v>12</v>
      </c>
      <c r="M149" s="10" t="str">
        <f>[1]РЕЕСТР!M149</f>
        <v>есть</v>
      </c>
      <c r="N149" s="12" t="str">
        <f>[1]РЕЕСТР!N149</f>
        <v>есть</v>
      </c>
      <c r="O149" s="14">
        <f>[1]РЕЕСТР!O149</f>
        <v>3</v>
      </c>
      <c r="P149" s="15">
        <f>[1]РЕЕСТР!P149</f>
        <v>1.1000000000000001</v>
      </c>
      <c r="Q149" s="13" t="str">
        <f>[1]РЕЕСТР!Q149</f>
        <v>пластик</v>
      </c>
      <c r="R149" s="14" t="str">
        <f>[1]РЕЕСТР!U149</f>
        <v>-</v>
      </c>
      <c r="S149" s="15" t="str">
        <f>[1]РЕЕСТР!V149</f>
        <v>-</v>
      </c>
      <c r="T149" s="13" t="str">
        <f>[1]РЕЕСТР!W149</f>
        <v>-</v>
      </c>
      <c r="U149" s="17" t="str">
        <f>[1]РЕЕСТР!AA149</f>
        <v>пластик</v>
      </c>
      <c r="V149" s="18">
        <f>[1]РЕЕСТР!AB149</f>
        <v>1</v>
      </c>
      <c r="W149" s="15">
        <f>[1]РЕЕСТР!AC149</f>
        <v>1</v>
      </c>
      <c r="X149" s="13" t="str">
        <f>[1]РЕЕСТР!AD149</f>
        <v>металлическая сетка АО "РЭС-Сервис"</v>
      </c>
      <c r="Y149" s="8" t="str">
        <f>[1]РЕЕСТР!AH149</f>
        <v>МО - Администрация города Ханты-Мансийска</v>
      </c>
      <c r="Z149" s="19" t="str">
        <f>[1]РЕЕСТР!AL149</f>
        <v>МКД по ул. Свободы, 61</v>
      </c>
    </row>
    <row r="150" spans="2:26" ht="45" customHeight="1" x14ac:dyDescent="0.3">
      <c r="B150" s="43">
        <f>[1]РЕЕСТР!B150</f>
        <v>134</v>
      </c>
      <c r="C150" s="44" t="str">
        <f>[1]РЕЕСТР!C150</f>
        <v>ранее существовавшая до 01.01.2019</v>
      </c>
      <c r="D150" s="51">
        <f>[1]РЕЕСТР!D150</f>
        <v>44900</v>
      </c>
      <c r="E150" s="16" t="str">
        <f>[1]РЕЕСТР!E150</f>
        <v>Энгельса 35</v>
      </c>
      <c r="F150" s="52" t="str">
        <f>[1]РЕЕСТР!F150</f>
        <v>в рамках проведения инвентаризации 2022 года
не установлен</v>
      </c>
      <c r="G150" s="10" t="str">
        <f>[1]РЕЕСТР!G150</f>
        <v>61.006661</v>
      </c>
      <c r="H150" s="10" t="str">
        <f>[1]РЕЕСТР!H150</f>
        <v>69.003696</v>
      </c>
      <c r="I150" s="53" t="str">
        <f>[1]РЕЕСТР!I150</f>
        <v>в рамках инвентаризации 2022 года
не определена</v>
      </c>
      <c r="J150" s="9" t="str">
        <f>[1]РЕЕСТР!J150</f>
        <v>ограниченный</v>
      </c>
      <c r="K150" s="11" t="str">
        <f>[1]РЕЕСТР!K150</f>
        <v>бетонная плита</v>
      </c>
      <c r="L150" s="10">
        <f>[1]РЕЕСТР!L150</f>
        <v>8</v>
      </c>
      <c r="M150" s="10" t="str">
        <f>[1]РЕЕСТР!M150</f>
        <v>отсутствует</v>
      </c>
      <c r="N150" s="12" t="str">
        <f>[1]РЕЕСТР!N150</f>
        <v>отсутствует</v>
      </c>
      <c r="O150" s="14">
        <f>[1]РЕЕСТР!O150</f>
        <v>1</v>
      </c>
      <c r="P150" s="15">
        <f>[1]РЕЕСТР!P150</f>
        <v>0.75</v>
      </c>
      <c r="Q150" s="13" t="str">
        <f>[1]РЕЕСТР!Q150</f>
        <v>металл</v>
      </c>
      <c r="R150" s="14" t="str">
        <f>[1]РЕЕСТР!U150</f>
        <v>-</v>
      </c>
      <c r="S150" s="15" t="str">
        <f>[1]РЕЕСТР!V150</f>
        <v>-</v>
      </c>
      <c r="T150" s="13" t="str">
        <f>[1]РЕЕСТР!W150</f>
        <v>-</v>
      </c>
      <c r="U150" s="17" t="str">
        <f>[1]РЕЕСТР!AA150</f>
        <v>-</v>
      </c>
      <c r="V150" s="18" t="str">
        <f>[1]РЕЕСТР!AB150</f>
        <v>-</v>
      </c>
      <c r="W150" s="15" t="str">
        <f>[1]РЕЕСТР!AC150</f>
        <v>-</v>
      </c>
      <c r="X150" s="13" t="str">
        <f>[1]РЕЕСТР!AD150</f>
        <v>-</v>
      </c>
      <c r="Y150" s="8" t="str">
        <f>[1]РЕЕСТР!AH150</f>
        <v>ИП - Нигматуллин И.А.</v>
      </c>
      <c r="Z150" s="19" t="str">
        <f>[1]РЕЕСТР!AL150</f>
        <v>ИП Нигматуллин И.А.</v>
      </c>
    </row>
    <row r="151" spans="2:26" ht="45" customHeight="1" x14ac:dyDescent="0.3">
      <c r="B151" s="43">
        <f>[1]РЕЕСТР!B151</f>
        <v>135</v>
      </c>
      <c r="C151" s="44" t="str">
        <f>[1]РЕЕСТР!C151</f>
        <v>ранее существовавшая до 01.01.2019</v>
      </c>
      <c r="D151" s="51">
        <f>[1]РЕЕСТР!D151</f>
        <v>44900</v>
      </c>
      <c r="E151" s="16" t="str">
        <f>[1]РЕЕСТР!E151</f>
        <v>Энтузиастов 5</v>
      </c>
      <c r="F151" s="52" t="str">
        <f>[1]РЕЕСТР!F151</f>
        <v>в рамках проведения инвентаризации 2022 года
не установлен</v>
      </c>
      <c r="G151" s="10" t="str">
        <f>[1]РЕЕСТР!G151</f>
        <v>61.011645</v>
      </c>
      <c r="H151" s="10" t="str">
        <f>[1]РЕЕСТР!H151</f>
        <v>69.039904</v>
      </c>
      <c r="I151" s="53" t="str">
        <f>[1]РЕЕСТР!I151</f>
        <v>в рамках инвентаризации 2022 года
не определена</v>
      </c>
      <c r="J151" s="9" t="str">
        <f>[1]РЕЕСТР!J151</f>
        <v>ограниченный</v>
      </c>
      <c r="K151" s="11" t="str">
        <f>[1]РЕЕСТР!K151</f>
        <v>мусороприёмная камера</v>
      </c>
      <c r="L151" s="10">
        <f>[1]РЕЕСТР!L151</f>
        <v>6</v>
      </c>
      <c r="M151" s="10" t="str">
        <f>[1]РЕЕСТР!M151</f>
        <v>отсутствует</v>
      </c>
      <c r="N151" s="12" t="str">
        <f>[1]РЕЕСТР!N151</f>
        <v>отсутствует</v>
      </c>
      <c r="O151" s="14">
        <f>[1]РЕЕСТР!O151</f>
        <v>1</v>
      </c>
      <c r="P151" s="15">
        <f>[1]РЕЕСТР!P151</f>
        <v>1.1000000000000001</v>
      </c>
      <c r="Q151" s="13" t="str">
        <f>[1]РЕЕСТР!Q151</f>
        <v>пакетированный сбор</v>
      </c>
      <c r="R151" s="14" t="str">
        <f>[1]РЕЕСТР!U151</f>
        <v>-</v>
      </c>
      <c r="S151" s="15" t="str">
        <f>[1]РЕЕСТР!V151</f>
        <v>-</v>
      </c>
      <c r="T151" s="13" t="str">
        <f>[1]РЕЕСТР!W151</f>
        <v>-</v>
      </c>
      <c r="U151" s="17" t="str">
        <f>[1]РЕЕСТР!AA151</f>
        <v>-</v>
      </c>
      <c r="V151" s="18" t="str">
        <f>[1]РЕЕСТР!AB151</f>
        <v>-</v>
      </c>
      <c r="W151" s="15" t="str">
        <f>[1]РЕЕСТР!AC151</f>
        <v>-</v>
      </c>
      <c r="X151" s="13" t="str">
        <f>[1]РЕЕСТР!AD151</f>
        <v>-</v>
      </c>
      <c r="Y151" s="8" t="str">
        <f>[1]РЕЕСТР!AH151</f>
        <v>ЮЛ - ООО "Блик"</v>
      </c>
      <c r="Z151" s="19" t="str">
        <f>[1]РЕЕСТР!AL151</f>
        <v>ООО "Блик"</v>
      </c>
    </row>
    <row r="152" spans="2:26" ht="47.25" customHeight="1" x14ac:dyDescent="0.3">
      <c r="B152" s="43">
        <f>[1]РЕЕСТР!B152</f>
        <v>136</v>
      </c>
      <c r="C152" s="44" t="str">
        <f>[1]РЕЕСТР!C152</f>
        <v>ранее существовавшая до 01.01.2019</v>
      </c>
      <c r="D152" s="51">
        <f>[1]РЕЕСТР!D152</f>
        <v>44900</v>
      </c>
      <c r="E152" s="16" t="str">
        <f>[1]РЕЕСТР!E152</f>
        <v>Пионерская 14</v>
      </c>
      <c r="F152" s="52" t="str">
        <f>[1]РЕЕСТР!F152</f>
        <v>в рамках проведения инвентаризации 2022 года
не установлен</v>
      </c>
      <c r="G152" s="10" t="str">
        <f>[1]РЕЕСТР!G152</f>
        <v>61.003858</v>
      </c>
      <c r="H152" s="10" t="str">
        <f>[1]РЕЕСТР!H152</f>
        <v>69.006572</v>
      </c>
      <c r="I152" s="53" t="str">
        <f>[1]РЕЕСТР!I152</f>
        <v>в рамках инвентаризации 2022 года
не определена</v>
      </c>
      <c r="J152" s="9" t="str">
        <f>[1]РЕЕСТР!J152</f>
        <v>открытый</v>
      </c>
      <c r="K152" s="11" t="str">
        <f>[1]РЕЕСТР!K152</f>
        <v>бетонная плита</v>
      </c>
      <c r="L152" s="10">
        <f>[1]РЕЕСТР!L152</f>
        <v>8</v>
      </c>
      <c r="M152" s="10" t="str">
        <f>[1]РЕЕСТР!M152</f>
        <v>отсутствует</v>
      </c>
      <c r="N152" s="12" t="str">
        <f>[1]РЕЕСТР!N152</f>
        <v>отсутствует</v>
      </c>
      <c r="O152" s="14">
        <f>[1]РЕЕСТР!O152</f>
        <v>2</v>
      </c>
      <c r="P152" s="15">
        <f>[1]РЕЕСТР!P152</f>
        <v>0.75</v>
      </c>
      <c r="Q152" s="13" t="str">
        <f>[1]РЕЕСТР!Q152</f>
        <v>металл</v>
      </c>
      <c r="R152" s="14" t="str">
        <f>[1]РЕЕСТР!U152</f>
        <v>-</v>
      </c>
      <c r="S152" s="15" t="str">
        <f>[1]РЕЕСТР!V152</f>
        <v>-</v>
      </c>
      <c r="T152" s="13" t="str">
        <f>[1]РЕЕСТР!W152</f>
        <v>-</v>
      </c>
      <c r="U152" s="17" t="str">
        <f>[1]РЕЕСТР!AA152</f>
        <v>-</v>
      </c>
      <c r="V152" s="18" t="str">
        <f>[1]РЕЕСТР!AB152</f>
        <v>-</v>
      </c>
      <c r="W152" s="15" t="str">
        <f>[1]РЕЕСТР!AC152</f>
        <v>-</v>
      </c>
      <c r="X152" s="13" t="str">
        <f>[1]РЕЕСТР!AD152</f>
        <v>-</v>
      </c>
      <c r="Y152" s="8" t="str">
        <f>[1]РЕЕСТР!AH152</f>
        <v>ЮЛ - Фонд поддержки предпринимательства Югры "Мой бизнес"</v>
      </c>
      <c r="Z152" s="19" t="str">
        <f>[1]РЕЕСТР!AL152</f>
        <v>Фонд поддержки предпринимательства Югры "Мой бизнес"</v>
      </c>
    </row>
    <row r="153" spans="2:26" ht="45" customHeight="1" x14ac:dyDescent="0.3">
      <c r="B153" s="43">
        <f>[1]РЕЕСТР!B153</f>
        <v>137</v>
      </c>
      <c r="C153" s="44">
        <f>[1]РЕЕСТР!C153</f>
        <v>45021</v>
      </c>
      <c r="D153" s="51">
        <f>[1]РЕЕСТР!D153</f>
        <v>45021</v>
      </c>
      <c r="E153" s="16" t="str">
        <f>[1]РЕЕСТР!E153</f>
        <v>Самаровская 6 корпус 2</v>
      </c>
      <c r="F153" s="52" t="str">
        <f>[1]РЕЕСТР!F153</f>
        <v>в рамках проведения инвентаризации 2022 года
не установлен</v>
      </c>
      <c r="G153" s="10" t="str">
        <f>[1]РЕЕСТР!G153</f>
        <v>60.968585</v>
      </c>
      <c r="H153" s="10" t="str">
        <f>[1]РЕЕСТР!H153</f>
        <v>69.007596</v>
      </c>
      <c r="I153" s="53" t="str">
        <f>[1]РЕЕСТР!I153</f>
        <v>в рамках инвентаризации 2022 года
не определена</v>
      </c>
      <c r="J153" s="9" t="str">
        <f>[1]РЕЕСТР!J153</f>
        <v>открытый</v>
      </c>
      <c r="K153" s="11" t="str">
        <f>[1]РЕЕСТР!K153</f>
        <v>асфальт</v>
      </c>
      <c r="L153" s="10">
        <f>[1]РЕЕСТР!L153</f>
        <v>15</v>
      </c>
      <c r="M153" s="10" t="str">
        <f>[1]РЕЕСТР!M153</f>
        <v>отсутствует</v>
      </c>
      <c r="N153" s="12" t="str">
        <f>[1]РЕЕСТР!N153</f>
        <v>отсутствует</v>
      </c>
      <c r="O153" s="14">
        <f>[1]РЕЕСТР!O153</f>
        <v>4</v>
      </c>
      <c r="P153" s="15">
        <f>[1]РЕЕСТР!P153</f>
        <v>3</v>
      </c>
      <c r="Q153" s="13" t="str">
        <f>[1]РЕЕСТР!Q153</f>
        <v>пластик</v>
      </c>
      <c r="R153" s="14" t="str">
        <f>[1]РЕЕСТР!U153</f>
        <v>-</v>
      </c>
      <c r="S153" s="15" t="str">
        <f>[1]РЕЕСТР!V153</f>
        <v>-</v>
      </c>
      <c r="T153" s="13" t="str">
        <f>[1]РЕЕСТР!W153</f>
        <v>-</v>
      </c>
      <c r="U153" s="17" t="str">
        <f>[1]РЕЕСТР!AA153</f>
        <v>-</v>
      </c>
      <c r="V153" s="18" t="str">
        <f>[1]РЕЕСТР!AB153</f>
        <v>-</v>
      </c>
      <c r="W153" s="15" t="str">
        <f>[1]РЕЕСТР!AC153</f>
        <v>-</v>
      </c>
      <c r="X153" s="13" t="str">
        <f>[1]РЕЕСТР!AD153</f>
        <v>-</v>
      </c>
      <c r="Y153" s="40" t="str">
        <f>[1]РЕЕСТР!AH153</f>
        <v>СП МКД</v>
      </c>
      <c r="Z153" s="19" t="str">
        <f>[1]РЕЕСТР!AL153</f>
        <v>МКД по ул. Самаровская, 6 корпус 2</v>
      </c>
    </row>
    <row r="154" spans="2:26" ht="45" customHeight="1" x14ac:dyDescent="0.3">
      <c r="B154" s="43">
        <f>[1]РЕЕСТР!B154</f>
        <v>138</v>
      </c>
      <c r="C154" s="44" t="str">
        <f>[1]РЕЕСТР!C154</f>
        <v>ранее существовавшая до 01.01.2019</v>
      </c>
      <c r="D154" s="51">
        <f>[1]РЕЕСТР!D154</f>
        <v>44900</v>
      </c>
      <c r="E154" s="16" t="str">
        <f>[1]РЕЕСТР!E154</f>
        <v>Сосновый бор 21</v>
      </c>
      <c r="F154" s="52" t="str">
        <f>[1]РЕЕСТР!F154</f>
        <v>в рамках проведения инвентаризации 2022 года
не установлен</v>
      </c>
      <c r="G154" s="10" t="str">
        <f>[1]РЕЕСТР!G154</f>
        <v>61.026671</v>
      </c>
      <c r="H154" s="10" t="str">
        <f>[1]РЕЕСТР!H154</f>
        <v>69.155649</v>
      </c>
      <c r="I154" s="53" t="str">
        <f>[1]РЕЕСТР!I154</f>
        <v>в рамках инвентаризации 2022 года
не определена</v>
      </c>
      <c r="J154" s="9" t="str">
        <f>[1]РЕЕСТР!J154</f>
        <v>открытый</v>
      </c>
      <c r="K154" s="11" t="str">
        <f>[1]РЕЕСТР!K154</f>
        <v>бетонная плита</v>
      </c>
      <c r="L154" s="10">
        <f>[1]РЕЕСТР!L154</f>
        <v>6</v>
      </c>
      <c r="M154" s="10" t="str">
        <f>[1]РЕЕСТР!M154</f>
        <v>есть</v>
      </c>
      <c r="N154" s="12" t="str">
        <f>[1]РЕЕСТР!N154</f>
        <v>есть</v>
      </c>
      <c r="O154" s="14">
        <f>[1]РЕЕСТР!O154</f>
        <v>2</v>
      </c>
      <c r="P154" s="15">
        <f>[1]РЕЕСТР!P154</f>
        <v>1.1000000000000001</v>
      </c>
      <c r="Q154" s="13" t="str">
        <f>[1]РЕЕСТР!Q154</f>
        <v>пластик</v>
      </c>
      <c r="R154" s="14" t="str">
        <f>[1]РЕЕСТР!U154</f>
        <v>-</v>
      </c>
      <c r="S154" s="15" t="str">
        <f>[1]РЕЕСТР!V154</f>
        <v>-</v>
      </c>
      <c r="T154" s="13" t="str">
        <f>[1]РЕЕСТР!W154</f>
        <v>-</v>
      </c>
      <c r="U154" s="17" t="str">
        <f>[1]РЕЕСТР!AA154</f>
        <v>-</v>
      </c>
      <c r="V154" s="18" t="str">
        <f>[1]РЕЕСТР!AB154</f>
        <v>-</v>
      </c>
      <c r="W154" s="15" t="str">
        <f>[1]РЕЕСТР!AC154</f>
        <v>-</v>
      </c>
      <c r="X154" s="13" t="str">
        <f>[1]РЕЕСТР!AD154</f>
        <v>-</v>
      </c>
      <c r="Y154" s="8" t="str">
        <f>[1]РЕЕСТР!AH154</f>
        <v>в рамках проведения инвентаризации 2022 года
не установлен</v>
      </c>
      <c r="Z154" s="19" t="str">
        <f>[1]РЕЕСТР!AL154</f>
        <v xml:space="preserve"> ИЖС по ул. Сосновый бор</v>
      </c>
    </row>
    <row r="155" spans="2:26" ht="45" customHeight="1" x14ac:dyDescent="0.3">
      <c r="B155" s="43">
        <f>[1]РЕЕСТР!B155</f>
        <v>139</v>
      </c>
      <c r="C155" s="44" t="str">
        <f>[1]РЕЕСТР!C155</f>
        <v>ранее существовавшая до 01.01.2019</v>
      </c>
      <c r="D155" s="51">
        <f>[1]РЕЕСТР!D155</f>
        <v>44900</v>
      </c>
      <c r="E155" s="16" t="str">
        <f>[1]РЕЕСТР!E155</f>
        <v>Привольная 9</v>
      </c>
      <c r="F155" s="52" t="str">
        <f>[1]РЕЕСТР!F155</f>
        <v>в рамках проведения инвентаризации 2022 года
не установлен</v>
      </c>
      <c r="G155" s="10" t="str">
        <f>[1]РЕЕСТР!G155</f>
        <v>61.009159</v>
      </c>
      <c r="H155" s="10" t="str">
        <f>[1]РЕЕСТР!H155</f>
        <v>68.988871</v>
      </c>
      <c r="I155" s="53" t="str">
        <f>[1]РЕЕСТР!I155</f>
        <v>в рамках инвентаризации 2022 года
не определена</v>
      </c>
      <c r="J155" s="9" t="str">
        <f>[1]РЕЕСТР!J155</f>
        <v>ограниченный</v>
      </c>
      <c r="K155" s="11" t="str">
        <f>[1]РЕЕСТР!K155</f>
        <v>грунт</v>
      </c>
      <c r="L155" s="10">
        <f>[1]РЕЕСТР!L155</f>
        <v>6</v>
      </c>
      <c r="M155" s="10" t="str">
        <f>[1]РЕЕСТР!M155</f>
        <v>отсутствует</v>
      </c>
      <c r="N155" s="12" t="str">
        <f>[1]РЕЕСТР!N155</f>
        <v>отсутствует</v>
      </c>
      <c r="O155" s="14">
        <f>[1]РЕЕСТР!O155</f>
        <v>1</v>
      </c>
      <c r="P155" s="15">
        <f>[1]РЕЕСТР!P155</f>
        <v>1.1000000000000001</v>
      </c>
      <c r="Q155" s="13" t="str">
        <f>[1]РЕЕСТР!Q155</f>
        <v>пластик</v>
      </c>
      <c r="R155" s="14" t="str">
        <f>[1]РЕЕСТР!U155</f>
        <v>-</v>
      </c>
      <c r="S155" s="15" t="str">
        <f>[1]РЕЕСТР!V155</f>
        <v>-</v>
      </c>
      <c r="T155" s="13" t="str">
        <f>[1]РЕЕСТР!W155</f>
        <v>-</v>
      </c>
      <c r="U155" s="17" t="str">
        <f>[1]РЕЕСТР!AA155</f>
        <v>-</v>
      </c>
      <c r="V155" s="18" t="str">
        <f>[1]РЕЕСТР!AB155</f>
        <v>-</v>
      </c>
      <c r="W155" s="15" t="str">
        <f>[1]РЕЕСТР!AC155</f>
        <v>-</v>
      </c>
      <c r="X155" s="13" t="str">
        <f>[1]РЕЕСТР!AD155</f>
        <v>-</v>
      </c>
      <c r="Y155" s="8" t="str">
        <f>[1]РЕЕСТР!AH155</f>
        <v>в рамках проведения инвентаризации 2022 года
не установлен</v>
      </c>
      <c r="Z155" s="19" t="str">
        <f>[1]РЕЕСТР!AL155</f>
        <v>ООО "Альянсавтоснаб"</v>
      </c>
    </row>
    <row r="156" spans="2:26" ht="45" customHeight="1" x14ac:dyDescent="0.3">
      <c r="B156" s="43">
        <f>[1]РЕЕСТР!B156</f>
        <v>140</v>
      </c>
      <c r="C156" s="44" t="str">
        <f>[1]РЕЕСТР!C156</f>
        <v>ранее существовавшая до 01.01.2019</v>
      </c>
      <c r="D156" s="51">
        <f>[1]РЕЕСТР!D156</f>
        <v>44900</v>
      </c>
      <c r="E156" s="16" t="str">
        <f>[1]РЕЕСТР!E156</f>
        <v>Чехова 72</v>
      </c>
      <c r="F156" s="52" t="str">
        <f>[1]РЕЕСТР!F156</f>
        <v>в рамках проведения инвентаризации 2022 года
не установлен</v>
      </c>
      <c r="G156" s="10" t="str">
        <f>[1]РЕЕСТР!G156</f>
        <v>61.003800</v>
      </c>
      <c r="H156" s="10" t="str">
        <f>[1]РЕЕСТР!H156</f>
        <v>69.050671</v>
      </c>
      <c r="I156" s="53" t="str">
        <f>[1]РЕЕСТР!I156</f>
        <v>в рамках инвентаризации 2022 года
не определена</v>
      </c>
      <c r="J156" s="9" t="str">
        <f>[1]РЕЕСТР!J156</f>
        <v>открытый</v>
      </c>
      <c r="K156" s="11" t="str">
        <f>[1]РЕЕСТР!K156</f>
        <v>бетонная плита</v>
      </c>
      <c r="L156" s="10">
        <f>[1]РЕЕСТР!L156</f>
        <v>6</v>
      </c>
      <c r="M156" s="10" t="str">
        <f>[1]РЕЕСТР!M156</f>
        <v>отсутствует</v>
      </c>
      <c r="N156" s="12" t="str">
        <f>[1]РЕЕСТР!N156</f>
        <v>отсутствует</v>
      </c>
      <c r="O156" s="14">
        <f>[1]РЕЕСТР!O156</f>
        <v>1</v>
      </c>
      <c r="P156" s="15">
        <f>[1]РЕЕСТР!P156</f>
        <v>1.1000000000000001</v>
      </c>
      <c r="Q156" s="13" t="str">
        <f>[1]РЕЕСТР!Q156</f>
        <v>пластик</v>
      </c>
      <c r="R156" s="14" t="str">
        <f>[1]РЕЕСТР!U156</f>
        <v>-</v>
      </c>
      <c r="S156" s="15" t="str">
        <f>[1]РЕЕСТР!V156</f>
        <v>-</v>
      </c>
      <c r="T156" s="13" t="str">
        <f>[1]РЕЕСТР!W156</f>
        <v>-</v>
      </c>
      <c r="U156" s="17" t="str">
        <f>[1]РЕЕСТР!AA156</f>
        <v>-</v>
      </c>
      <c r="V156" s="18" t="str">
        <f>[1]РЕЕСТР!AB156</f>
        <v>-</v>
      </c>
      <c r="W156" s="15" t="str">
        <f>[1]РЕЕСТР!AC156</f>
        <v>-</v>
      </c>
      <c r="X156" s="13" t="str">
        <f>[1]РЕЕСТР!AD156</f>
        <v>-</v>
      </c>
      <c r="Y156" s="8" t="str">
        <f>[1]РЕЕСТР!AH156</f>
        <v>в рамках проведения инвентаризации 2022 года
не установлен</v>
      </c>
      <c r="Z156" s="19" t="str">
        <f>[1]РЕЕСТР!AL156</f>
        <v>ООО "Ханты-МансийскСибторг"</v>
      </c>
    </row>
    <row r="157" spans="2:26" ht="45" customHeight="1" x14ac:dyDescent="0.3">
      <c r="B157" s="43">
        <f>[1]РЕЕСТР!B157</f>
        <v>141</v>
      </c>
      <c r="C157" s="44" t="str">
        <f>[1]РЕЕСТР!C157</f>
        <v>ранее существовавшая до 01.01.2019</v>
      </c>
      <c r="D157" s="51">
        <f>[1]РЕЕСТР!D157</f>
        <v>44900</v>
      </c>
      <c r="E157" s="16" t="str">
        <f>[1]РЕЕСТР!E157</f>
        <v>Сутормина 16а</v>
      </c>
      <c r="F157" s="52" t="str">
        <f>[1]РЕЕСТР!F157</f>
        <v>в рамках проведения инвентаризации 2022 года
не установлен</v>
      </c>
      <c r="G157" s="10" t="str">
        <f>[1]РЕЕСТР!G157</f>
        <v>60.983780</v>
      </c>
      <c r="H157" s="10" t="str">
        <f>[1]РЕЕСТР!H157</f>
        <v>69.058487</v>
      </c>
      <c r="I157" s="53" t="str">
        <f>[1]РЕЕСТР!I157</f>
        <v>в рамках инвентаризации 2022 года
не определена</v>
      </c>
      <c r="J157" s="9" t="str">
        <f>[1]РЕЕСТР!J157</f>
        <v>открытый</v>
      </c>
      <c r="K157" s="11" t="str">
        <f>[1]РЕЕСТР!K157</f>
        <v>бетонная плита</v>
      </c>
      <c r="L157" s="10">
        <f>[1]РЕЕСТР!L157</f>
        <v>6</v>
      </c>
      <c r="M157" s="10" t="str">
        <f>[1]РЕЕСТР!M157</f>
        <v>отсутствует</v>
      </c>
      <c r="N157" s="12" t="str">
        <f>[1]РЕЕСТР!N157</f>
        <v>отсутствует</v>
      </c>
      <c r="O157" s="14">
        <f>[1]РЕЕСТР!O157</f>
        <v>2</v>
      </c>
      <c r="P157" s="15">
        <f>[1]РЕЕСТР!P157</f>
        <v>0.75</v>
      </c>
      <c r="Q157" s="13" t="str">
        <f>[1]РЕЕСТР!Q157</f>
        <v>металл</v>
      </c>
      <c r="R157" s="14" t="str">
        <f>[1]РЕЕСТР!U157</f>
        <v>-</v>
      </c>
      <c r="S157" s="15" t="str">
        <f>[1]РЕЕСТР!V157</f>
        <v>-</v>
      </c>
      <c r="T157" s="13" t="str">
        <f>[1]РЕЕСТР!W157</f>
        <v>-</v>
      </c>
      <c r="U157" s="17" t="str">
        <f>[1]РЕЕСТР!AA157</f>
        <v>-</v>
      </c>
      <c r="V157" s="18" t="str">
        <f>[1]РЕЕСТР!AB157</f>
        <v>-</v>
      </c>
      <c r="W157" s="15" t="str">
        <f>[1]РЕЕСТР!AC157</f>
        <v>-</v>
      </c>
      <c r="X157" s="13" t="str">
        <f>[1]РЕЕСТР!AD157</f>
        <v>-</v>
      </c>
      <c r="Y157" s="8" t="str">
        <f>[1]РЕЕСТР!AH157</f>
        <v>в рамках проведения инвентаризации 2022 года
не установлен</v>
      </c>
      <c r="Z157" s="19" t="str">
        <f>[1]РЕЕСТР!AL157</f>
        <v>ИП Харитошин А.А.</v>
      </c>
    </row>
    <row r="158" spans="2:26" ht="47.25" customHeight="1" x14ac:dyDescent="0.3">
      <c r="B158" s="43">
        <f>[1]РЕЕСТР!B158</f>
        <v>142</v>
      </c>
      <c r="C158" s="44" t="str">
        <f>[1]РЕЕСТР!C158</f>
        <v>ранее существовавшая до 01.01.2019</v>
      </c>
      <c r="D158" s="51">
        <f>[1]РЕЕСТР!D158</f>
        <v>44900</v>
      </c>
      <c r="E158" s="16" t="str">
        <f>[1]РЕЕСТР!E158</f>
        <v>Гагарина 116, 118/1</v>
      </c>
      <c r="F158" s="52" t="str">
        <f>[1]РЕЕСТР!F158</f>
        <v>в рамках проведения инвентаризации 2022 года
не установлен</v>
      </c>
      <c r="G158" s="10" t="str">
        <f>[1]РЕЕСТР!G158</f>
        <v>60.988170</v>
      </c>
      <c r="H158" s="10" t="str">
        <f>[1]РЕЕСТР!H158</f>
        <v>69.028891</v>
      </c>
      <c r="I158" s="53" t="str">
        <f>[1]РЕЕСТР!I158</f>
        <v>в рамках инвентаризации 2022 года
не определена</v>
      </c>
      <c r="J158" s="9" t="str">
        <f>[1]РЕЕСТР!J158</f>
        <v>открытый</v>
      </c>
      <c r="K158" s="11" t="str">
        <f>[1]РЕЕСТР!K158</f>
        <v>бетонная плита</v>
      </c>
      <c r="L158" s="10">
        <f>[1]РЕЕСТР!L158</f>
        <v>6</v>
      </c>
      <c r="M158" s="10" t="str">
        <f>[1]РЕЕСТР!M158</f>
        <v>есть</v>
      </c>
      <c r="N158" s="12" t="str">
        <f>[1]РЕЕСТР!N158</f>
        <v>есть</v>
      </c>
      <c r="O158" s="14">
        <f>[1]РЕЕСТР!O158</f>
        <v>1</v>
      </c>
      <c r="P158" s="15">
        <f>[1]РЕЕСТР!P158</f>
        <v>0.66</v>
      </c>
      <c r="Q158" s="13" t="str">
        <f>[1]РЕЕСТР!Q158</f>
        <v>пластик</v>
      </c>
      <c r="R158" s="14" t="str">
        <f>[1]РЕЕСТР!U158</f>
        <v>-</v>
      </c>
      <c r="S158" s="15" t="str">
        <f>[1]РЕЕСТР!V158</f>
        <v>-</v>
      </c>
      <c r="T158" s="13" t="str">
        <f>[1]РЕЕСТР!W158</f>
        <v>-</v>
      </c>
      <c r="U158" s="17" t="str">
        <f>[1]РЕЕСТР!AA158</f>
        <v>-</v>
      </c>
      <c r="V158" s="18" t="str">
        <f>[1]РЕЕСТР!AB158</f>
        <v>-</v>
      </c>
      <c r="W158" s="15" t="str">
        <f>[1]РЕЕСТР!AC158</f>
        <v>-</v>
      </c>
      <c r="X158" s="13" t="str">
        <f>[1]РЕЕСТР!AD158</f>
        <v>-</v>
      </c>
      <c r="Y158" s="8" t="str">
        <f>[1]РЕЕСТР!AH158</f>
        <v>в рамках проведения инвентаризации 2022 года
не установлен</v>
      </c>
      <c r="Z158" s="19" t="str">
        <f>[1]РЕЕСТР!AL158</f>
        <v>ООО "Северные строительные технологии"; Коллегия адвокатов ХМАО-Югры</v>
      </c>
    </row>
    <row r="159" spans="2:26" ht="45" customHeight="1" x14ac:dyDescent="0.3">
      <c r="B159" s="43">
        <f>[1]РЕЕСТР!B159</f>
        <v>143</v>
      </c>
      <c r="C159" s="44" t="str">
        <f>[1]РЕЕСТР!C159</f>
        <v>ранее существовавшая до 01.01.2019</v>
      </c>
      <c r="D159" s="51">
        <f>[1]РЕЕСТР!D159</f>
        <v>44900</v>
      </c>
      <c r="E159" s="16" t="str">
        <f>[1]РЕЕСТР!E159</f>
        <v>Сутормина 14</v>
      </c>
      <c r="F159" s="52" t="str">
        <f>[1]РЕЕСТР!F159</f>
        <v>в рамках проведения инвентаризации 2022 года
не установлен</v>
      </c>
      <c r="G159" s="10" t="str">
        <f>[1]РЕЕСТР!G159</f>
        <v>60.984346</v>
      </c>
      <c r="H159" s="10" t="str">
        <f>[1]РЕЕСТР!H159</f>
        <v>69.062210</v>
      </c>
      <c r="I159" s="53" t="str">
        <f>[1]РЕЕСТР!I159</f>
        <v>в рамках инвентаризации 2022 года
не определена</v>
      </c>
      <c r="J159" s="9" t="str">
        <f>[1]РЕЕСТР!J159</f>
        <v>открытый</v>
      </c>
      <c r="K159" s="11" t="str">
        <f>[1]РЕЕСТР!K159</f>
        <v>бетонная плита</v>
      </c>
      <c r="L159" s="10">
        <f>[1]РЕЕСТР!L159</f>
        <v>8</v>
      </c>
      <c r="M159" s="10" t="str">
        <f>[1]РЕЕСТР!M159</f>
        <v>отсутствует</v>
      </c>
      <c r="N159" s="12" t="str">
        <f>[1]РЕЕСТР!N159</f>
        <v>отсутствует</v>
      </c>
      <c r="O159" s="14">
        <f>[1]РЕЕСТР!O159</f>
        <v>5</v>
      </c>
      <c r="P159" s="15">
        <f>[1]РЕЕСТР!P159</f>
        <v>1.1000000000000001</v>
      </c>
      <c r="Q159" s="13" t="str">
        <f>[1]РЕЕСТР!Q159</f>
        <v>пластик</v>
      </c>
      <c r="R159" s="14" t="str">
        <f>[1]РЕЕСТР!U159</f>
        <v>-</v>
      </c>
      <c r="S159" s="15" t="str">
        <f>[1]РЕЕСТР!V159</f>
        <v>-</v>
      </c>
      <c r="T159" s="13" t="str">
        <f>[1]РЕЕСТР!W159</f>
        <v>-</v>
      </c>
      <c r="U159" s="17" t="str">
        <f>[1]РЕЕСТР!AA159</f>
        <v>-</v>
      </c>
      <c r="V159" s="18" t="str">
        <f>[1]РЕЕСТР!AB159</f>
        <v>-</v>
      </c>
      <c r="W159" s="15" t="str">
        <f>[1]РЕЕСТР!AC159</f>
        <v>-</v>
      </c>
      <c r="X159" s="13" t="str">
        <f>[1]РЕЕСТР!AD159</f>
        <v>-</v>
      </c>
      <c r="Y159" s="8" t="str">
        <f>[1]РЕЕСТР!AH159</f>
        <v>в рамках проведения инвентаризации 2022 года
не установлен</v>
      </c>
      <c r="Z159" s="19" t="str">
        <f>[1]РЕЕСТР!AL159</f>
        <v>АО "УК "Промышленные парки Югры", АО "Полярный кварц", ИП Устюгов СТО</v>
      </c>
    </row>
    <row r="160" spans="2:26" ht="45" customHeight="1" x14ac:dyDescent="0.3">
      <c r="B160" s="43">
        <f>[1]РЕЕСТР!B160</f>
        <v>144</v>
      </c>
      <c r="C160" s="44" t="str">
        <f>[1]РЕЕСТР!C160</f>
        <v>ранее существовавшая до 01.01.2019</v>
      </c>
      <c r="D160" s="51">
        <f>[1]РЕЕСТР!D160</f>
        <v>44900</v>
      </c>
      <c r="E160" s="16" t="str">
        <f>[1]РЕЕСТР!E160</f>
        <v>Чкалова 54</v>
      </c>
      <c r="F160" s="52" t="str">
        <f>[1]РЕЕСТР!F160</f>
        <v>в рамках проведения инвентаризации 2022 года
не установлен</v>
      </c>
      <c r="G160" s="10" t="str">
        <f>[1]РЕЕСТР!G160</f>
        <v>61.007611</v>
      </c>
      <c r="H160" s="10" t="str">
        <f>[1]РЕЕСТР!H160</f>
        <v>69.039428</v>
      </c>
      <c r="I160" s="53" t="str">
        <f>[1]РЕЕСТР!I160</f>
        <v>в рамках инвентаризации 2022 года
не определена</v>
      </c>
      <c r="J160" s="9" t="str">
        <f>[1]РЕЕСТР!J160</f>
        <v>открытый</v>
      </c>
      <c r="K160" s="11" t="str">
        <f>[1]РЕЕСТР!K160</f>
        <v>бетонная плита</v>
      </c>
      <c r="L160" s="10">
        <f>[1]РЕЕСТР!L160</f>
        <v>2</v>
      </c>
      <c r="M160" s="10" t="str">
        <f>[1]РЕЕСТР!M160</f>
        <v>отсутствует</v>
      </c>
      <c r="N160" s="12" t="str">
        <f>[1]РЕЕСТР!N160</f>
        <v>есть</v>
      </c>
      <c r="O160" s="14">
        <f>[1]РЕЕСТР!O160</f>
        <v>1</v>
      </c>
      <c r="P160" s="15">
        <f>[1]РЕЕСТР!P160</f>
        <v>0.66</v>
      </c>
      <c r="Q160" s="13" t="str">
        <f>[1]РЕЕСТР!Q160</f>
        <v>пластик</v>
      </c>
      <c r="R160" s="14" t="str">
        <f>[1]РЕЕСТР!U160</f>
        <v>-</v>
      </c>
      <c r="S160" s="15" t="str">
        <f>[1]РЕЕСТР!V160</f>
        <v>-</v>
      </c>
      <c r="T160" s="13" t="str">
        <f>[1]РЕЕСТР!W160</f>
        <v>-</v>
      </c>
      <c r="U160" s="17" t="str">
        <f>[1]РЕЕСТР!AA160</f>
        <v>-</v>
      </c>
      <c r="V160" s="18" t="str">
        <f>[1]РЕЕСТР!AB160</f>
        <v>-</v>
      </c>
      <c r="W160" s="15" t="str">
        <f>[1]РЕЕСТР!AC160</f>
        <v>-</v>
      </c>
      <c r="X160" s="13">
        <f>[1]РЕЕСТР!AD160</f>
        <v>0</v>
      </c>
      <c r="Y160" s="8" t="str">
        <f>[1]РЕЕСТР!AH160</f>
        <v>в рамках проведения инвентаризации 2022 года
не установлен</v>
      </c>
      <c r="Z160" s="19" t="str">
        <f>[1]РЕЕСТР!AL160</f>
        <v>КУ ХМАО-Югры "Самаровский лесхоз"</v>
      </c>
    </row>
    <row r="161" spans="2:26" ht="45" customHeight="1" x14ac:dyDescent="0.3">
      <c r="B161" s="43">
        <f>[1]РЕЕСТР!B161</f>
        <v>145</v>
      </c>
      <c r="C161" s="44">
        <f>[1]РЕЕСТР!C161</f>
        <v>45027</v>
      </c>
      <c r="D161" s="51">
        <f>[1]РЕЕСТР!D161</f>
        <v>45027</v>
      </c>
      <c r="E161" s="16" t="str">
        <f>[1]РЕЕСТР!E161</f>
        <v>Мира 89б</v>
      </c>
      <c r="F161" s="52" t="str">
        <f>[1]РЕЕСТР!F161</f>
        <v>в рамках проведения инвентаризации 2022 года
не установлен</v>
      </c>
      <c r="G161" s="10">
        <f>[1]РЕЕСТР!G161</f>
        <v>61.009369999999997</v>
      </c>
      <c r="H161" s="10">
        <f>[1]РЕЕСТР!H161</f>
        <v>69.054810000000003</v>
      </c>
      <c r="I161" s="53" t="str">
        <f>[1]РЕЕСТР!I161</f>
        <v>в рамках инвентаризации 2022 года
не определена</v>
      </c>
      <c r="J161" s="9" t="str">
        <f>[1]РЕЕСТР!J161</f>
        <v>ограниченный</v>
      </c>
      <c r="K161" s="11" t="str">
        <f>[1]РЕЕСТР!K161</f>
        <v>бетонная плита</v>
      </c>
      <c r="L161" s="10">
        <f>[1]РЕЕСТР!L161</f>
        <v>12</v>
      </c>
      <c r="M161" s="10" t="str">
        <f>[1]РЕЕСТР!M161</f>
        <v>есть</v>
      </c>
      <c r="N161" s="12" t="str">
        <f>[1]РЕЕСТР!N161</f>
        <v>есть</v>
      </c>
      <c r="O161" s="14">
        <f>[1]РЕЕСТР!O161</f>
        <v>1</v>
      </c>
      <c r="P161" s="15">
        <f>[1]РЕЕСТР!P161</f>
        <v>1.1000000000000001</v>
      </c>
      <c r="Q161" s="13" t="str">
        <f>[1]РЕЕСТР!Q161</f>
        <v>пластик</v>
      </c>
      <c r="R161" s="14" t="str">
        <f>[1]РЕЕСТР!U161</f>
        <v>-</v>
      </c>
      <c r="S161" s="15" t="str">
        <f>[1]РЕЕСТР!V161</f>
        <v>-</v>
      </c>
      <c r="T161" s="13" t="str">
        <f>[1]РЕЕСТР!W161</f>
        <v>-</v>
      </c>
      <c r="U161" s="17" t="str">
        <f>[1]РЕЕСТР!AA161</f>
        <v>пластик</v>
      </c>
      <c r="V161" s="18">
        <f>[1]РЕЕСТР!AB161</f>
        <v>1</v>
      </c>
      <c r="W161" s="15">
        <f>[1]РЕЕСТР!AC161</f>
        <v>1.1000000000000001</v>
      </c>
      <c r="X161" s="13" t="str">
        <f>[1]РЕЕСТР!AD161</f>
        <v>пластик</v>
      </c>
      <c r="Y161" s="8" t="str">
        <f>[1]РЕЕСТР!AH161</f>
        <v>ФЛ - Овчинников Степан Сергеевич</v>
      </c>
      <c r="Z161" s="19" t="str">
        <f>[1]РЕЕСТР!AL161</f>
        <v>АО "Тандер"</v>
      </c>
    </row>
    <row r="162" spans="2:26" ht="45" customHeight="1" x14ac:dyDescent="0.3">
      <c r="B162" s="43">
        <f>[1]РЕЕСТР!B162</f>
        <v>146</v>
      </c>
      <c r="C162" s="44">
        <f>[1]РЕЕСТР!C162</f>
        <v>0</v>
      </c>
      <c r="D162" s="51">
        <f>[1]РЕЕСТР!D162</f>
        <v>44900</v>
      </c>
      <c r="E162" s="16">
        <f>[1]РЕЕСТР!E162</f>
        <v>0</v>
      </c>
      <c r="F162" s="52" t="str">
        <f>[1]РЕЕСТР!F162</f>
        <v>в рамках проведения инвентаризации 2022 года
не установлен</v>
      </c>
      <c r="G162" s="10">
        <f>[1]РЕЕСТР!G162</f>
        <v>0</v>
      </c>
      <c r="H162" s="10">
        <f>[1]РЕЕСТР!H162</f>
        <v>0</v>
      </c>
      <c r="I162" s="53" t="str">
        <f>[1]РЕЕСТР!I162</f>
        <v>в рамках инвентаризации 2022 года
не определена</v>
      </c>
      <c r="J162" s="9">
        <f>[1]РЕЕСТР!J162</f>
        <v>0</v>
      </c>
      <c r="K162" s="11">
        <f>[1]РЕЕСТР!K162</f>
        <v>0</v>
      </c>
      <c r="L162" s="10">
        <f>[1]РЕЕСТР!L162</f>
        <v>0</v>
      </c>
      <c r="M162" s="10">
        <f>[1]РЕЕСТР!M162</f>
        <v>0</v>
      </c>
      <c r="N162" s="12">
        <f>[1]РЕЕСТР!N162</f>
        <v>0</v>
      </c>
      <c r="O162" s="14">
        <f>[1]РЕЕСТР!O162</f>
        <v>0</v>
      </c>
      <c r="P162" s="15">
        <f>[1]РЕЕСТР!P162</f>
        <v>0</v>
      </c>
      <c r="Q162" s="13">
        <f>[1]РЕЕСТР!Q162</f>
        <v>0</v>
      </c>
      <c r="R162" s="14">
        <f>[1]РЕЕСТР!U162</f>
        <v>0</v>
      </c>
      <c r="S162" s="15">
        <f>[1]РЕЕСТР!V162</f>
        <v>0</v>
      </c>
      <c r="T162" s="13">
        <f>[1]РЕЕСТР!W162</f>
        <v>0</v>
      </c>
      <c r="U162" s="17">
        <f>[1]РЕЕСТР!AA162</f>
        <v>0</v>
      </c>
      <c r="V162" s="18">
        <f>[1]РЕЕСТР!AB162</f>
        <v>0</v>
      </c>
      <c r="W162" s="15">
        <f>[1]РЕЕСТР!AC162</f>
        <v>0</v>
      </c>
      <c r="X162" s="13">
        <f>[1]РЕЕСТР!AD162</f>
        <v>0</v>
      </c>
      <c r="Y162" s="8" t="str">
        <f>[1]РЕЕСТР!AH162</f>
        <v>в рамках проведения инвентаризации 2022 года
не установлен</v>
      </c>
      <c r="Z162" s="19">
        <f>[1]РЕЕСТР!AL162</f>
        <v>0</v>
      </c>
    </row>
    <row r="163" spans="2:26" ht="45" customHeight="1" x14ac:dyDescent="0.3">
      <c r="B163" s="43">
        <f>[1]РЕЕСТР!B163</f>
        <v>147</v>
      </c>
      <c r="C163" s="44">
        <f>[1]РЕЕСТР!C163</f>
        <v>44015</v>
      </c>
      <c r="D163" s="51">
        <f>[1]РЕЕСТР!D163</f>
        <v>44900</v>
      </c>
      <c r="E163" s="16" t="str">
        <f>[1]РЕЕСТР!E163</f>
        <v>Комсомольская 58</v>
      </c>
      <c r="F163" s="52" t="str">
        <f>[1]РЕЕСТР!F163</f>
        <v>в рамках проведения инвентаризации 2022 года
не установлен</v>
      </c>
      <c r="G163" s="10" t="str">
        <f>[1]РЕЕСТР!G163</f>
        <v>61.008924</v>
      </c>
      <c r="H163" s="10" t="str">
        <f>[1]РЕЕСТР!H163</f>
        <v>69.026081</v>
      </c>
      <c r="I163" s="53" t="str">
        <f>[1]РЕЕСТР!I163</f>
        <v>в рамках инвентаризации 2022 года
не определена</v>
      </c>
      <c r="J163" s="9" t="str">
        <f>[1]РЕЕСТР!J163</f>
        <v>открытый</v>
      </c>
      <c r="K163" s="11" t="str">
        <f>[1]РЕЕСТР!K163</f>
        <v>контейнер заглубленного типа</v>
      </c>
      <c r="L163" s="10">
        <f>[1]РЕЕСТР!L163</f>
        <v>6</v>
      </c>
      <c r="M163" s="10" t="str">
        <f>[1]РЕЕСТР!M163</f>
        <v>отсутствует</v>
      </c>
      <c r="N163" s="12" t="str">
        <f>[1]РЕЕСТР!N163</f>
        <v>отсутствует</v>
      </c>
      <c r="O163" s="14">
        <f>[1]РЕЕСТР!O163</f>
        <v>2</v>
      </c>
      <c r="P163" s="15">
        <f>[1]РЕЕСТР!P163</f>
        <v>3</v>
      </c>
      <c r="Q163" s="13" t="str">
        <f>[1]РЕЕСТР!Q163</f>
        <v>пластик</v>
      </c>
      <c r="R163" s="14" t="str">
        <f>[1]РЕЕСТР!U163</f>
        <v>-</v>
      </c>
      <c r="S163" s="15" t="str">
        <f>[1]РЕЕСТР!V163</f>
        <v>-</v>
      </c>
      <c r="T163" s="13" t="str">
        <f>[1]РЕЕСТР!W163</f>
        <v>-</v>
      </c>
      <c r="U163" s="17" t="str">
        <f>[1]РЕЕСТР!AA163</f>
        <v>-</v>
      </c>
      <c r="V163" s="18" t="str">
        <f>[1]РЕЕСТР!AB163</f>
        <v>-</v>
      </c>
      <c r="W163" s="15" t="str">
        <f>[1]РЕЕСТР!AC163</f>
        <v>-</v>
      </c>
      <c r="X163" s="13" t="str">
        <f>[1]РЕЕСТР!AD163</f>
        <v>-</v>
      </c>
      <c r="Y163" s="8" t="str">
        <f>[1]РЕЕСТР!AH163</f>
        <v>в рамках проведения инвентаризации 2022 года
не установлен</v>
      </c>
      <c r="Z163" s="19" t="str">
        <f>[1]РЕЕСТР!AL163</f>
        <v>МКД ул.Комсомольская, 58</v>
      </c>
    </row>
    <row r="164" spans="2:26" ht="45" customHeight="1" x14ac:dyDescent="0.3">
      <c r="B164" s="43">
        <f>[1]РЕЕСТР!B164</f>
        <v>148</v>
      </c>
      <c r="C164" s="44" t="str">
        <f>[1]РЕЕСТР!C164</f>
        <v>ранее существовавшая до 01.01.2019</v>
      </c>
      <c r="D164" s="51">
        <f>[1]РЕЕСТР!D164</f>
        <v>44900</v>
      </c>
      <c r="E164" s="16" t="str">
        <f>[1]РЕЕСТР!E164</f>
        <v>Лопарева 4</v>
      </c>
      <c r="F164" s="52" t="str">
        <f>[1]РЕЕСТР!F164</f>
        <v>в рамках проведения инвентаризации 2022 года
не установлен</v>
      </c>
      <c r="G164" s="10" t="str">
        <f>[1]РЕЕСТР!G164</f>
        <v>61.005251</v>
      </c>
      <c r="H164" s="10" t="str">
        <f>[1]РЕЕСТР!H164</f>
        <v>69.030167</v>
      </c>
      <c r="I164" s="53" t="str">
        <f>[1]РЕЕСТР!I164</f>
        <v>в рамках инвентаризации 2022 года
не определена</v>
      </c>
      <c r="J164" s="9" t="str">
        <f>[1]РЕЕСТР!J164</f>
        <v>ограниченный</v>
      </c>
      <c r="K164" s="11" t="str">
        <f>[1]РЕЕСТР!K164</f>
        <v>бетонная плита</v>
      </c>
      <c r="L164" s="10">
        <f>[1]РЕЕСТР!L164</f>
        <v>12</v>
      </c>
      <c r="M164" s="10" t="str">
        <f>[1]РЕЕСТР!M164</f>
        <v>отсутствует</v>
      </c>
      <c r="N164" s="12" t="str">
        <f>[1]РЕЕСТР!N164</f>
        <v>есть</v>
      </c>
      <c r="O164" s="14">
        <f>[1]РЕЕСТР!O164</f>
        <v>2</v>
      </c>
      <c r="P164" s="15">
        <f>[1]РЕЕСТР!P164</f>
        <v>0.75</v>
      </c>
      <c r="Q164" s="13" t="str">
        <f>[1]РЕЕСТР!Q164</f>
        <v>металл</v>
      </c>
      <c r="R164" s="14" t="str">
        <f>[1]РЕЕСТР!U164</f>
        <v>-</v>
      </c>
      <c r="S164" s="15" t="str">
        <f>[1]РЕЕСТР!V164</f>
        <v>-</v>
      </c>
      <c r="T164" s="13" t="str">
        <f>[1]РЕЕСТР!W164</f>
        <v>-</v>
      </c>
      <c r="U164" s="17" t="str">
        <f>[1]РЕЕСТР!AA164</f>
        <v>-</v>
      </c>
      <c r="V164" s="18" t="str">
        <f>[1]РЕЕСТР!AB164</f>
        <v>-</v>
      </c>
      <c r="W164" s="15" t="str">
        <f>[1]РЕЕСТР!AC164</f>
        <v>-</v>
      </c>
      <c r="X164" s="13" t="str">
        <f>[1]РЕЕСТР!AD164</f>
        <v>-</v>
      </c>
      <c r="Y164" s="8" t="str">
        <f>[1]РЕЕСТР!AH164</f>
        <v>в рамках проведения инвентаризации 2022 года
не установлен</v>
      </c>
      <c r="Z164" s="19" t="str">
        <f>[1]РЕЕСТР!AL164</f>
        <v>АО "Югорский кинопрокат"</v>
      </c>
    </row>
    <row r="165" spans="2:26" ht="45" customHeight="1" x14ac:dyDescent="0.3">
      <c r="B165" s="43">
        <f>[1]РЕЕСТР!B165</f>
        <v>149</v>
      </c>
      <c r="C165" s="44" t="str">
        <f>[1]РЕЕСТР!C165</f>
        <v>ранее существовавшая до 01.01.2019</v>
      </c>
      <c r="D165" s="51">
        <f>[1]РЕЕСТР!D165</f>
        <v>44900</v>
      </c>
      <c r="E165" s="16" t="str">
        <f>[1]РЕЕСТР!E165</f>
        <v>Мира 22</v>
      </c>
      <c r="F165" s="52" t="str">
        <f>[1]РЕЕСТР!F165</f>
        <v>в рамках проведения инвентаризации 2022 года
не установлен</v>
      </c>
      <c r="G165" s="10" t="str">
        <f>[1]РЕЕСТР!G165</f>
        <v xml:space="preserve">61.006403 </v>
      </c>
      <c r="H165" s="10" t="str">
        <f>[1]РЕЕСТР!H165</f>
        <v>69.025747</v>
      </c>
      <c r="I165" s="53" t="str">
        <f>[1]РЕЕСТР!I165</f>
        <v>в рамках инвентаризации 2022 года
не определена</v>
      </c>
      <c r="J165" s="9" t="str">
        <f>[1]РЕЕСТР!J165</f>
        <v>ограниченный</v>
      </c>
      <c r="K165" s="11" t="str">
        <f>[1]РЕЕСТР!K165</f>
        <v>бетонная плита</v>
      </c>
      <c r="L165" s="10">
        <f>[1]РЕЕСТР!L165</f>
        <v>8</v>
      </c>
      <c r="M165" s="10" t="str">
        <f>[1]РЕЕСТР!M165</f>
        <v>отсутствует</v>
      </c>
      <c r="N165" s="12" t="str">
        <f>[1]РЕЕСТР!N165</f>
        <v>есть</v>
      </c>
      <c r="O165" s="14">
        <f>[1]РЕЕСТР!O165</f>
        <v>1</v>
      </c>
      <c r="P165" s="15">
        <f>[1]РЕЕСТР!P165</f>
        <v>1</v>
      </c>
      <c r="Q165" s="13" t="str">
        <f>[1]РЕЕСТР!Q165</f>
        <v>металл</v>
      </c>
      <c r="R165" s="14" t="str">
        <f>[1]РЕЕСТР!U165</f>
        <v>-</v>
      </c>
      <c r="S165" s="15" t="str">
        <f>[1]РЕЕСТР!V165</f>
        <v>-</v>
      </c>
      <c r="T165" s="13" t="str">
        <f>[1]РЕЕСТР!W165</f>
        <v>-</v>
      </c>
      <c r="U165" s="17" t="str">
        <f>[1]РЕЕСТР!AA165</f>
        <v>-</v>
      </c>
      <c r="V165" s="18" t="str">
        <f>[1]РЕЕСТР!AB165</f>
        <v>-</v>
      </c>
      <c r="W165" s="15" t="str">
        <f>[1]РЕЕСТР!AC165</f>
        <v>-</v>
      </c>
      <c r="X165" s="13" t="str">
        <f>[1]РЕЕСТР!AD165</f>
        <v>-</v>
      </c>
      <c r="Y165" s="8" t="str">
        <f>[1]РЕЕСТР!AH165</f>
        <v>в рамках проведения инвентаризации 2022 года
не установлен</v>
      </c>
      <c r="Z165" s="19" t="str">
        <f>[1]РЕЕСТР!AL165</f>
        <v>КТЦ "Югра-Классик"</v>
      </c>
    </row>
    <row r="166" spans="2:26" ht="45" customHeight="1" x14ac:dyDescent="0.3">
      <c r="B166" s="43">
        <f>[1]РЕЕСТР!B166</f>
        <v>150</v>
      </c>
      <c r="C166" s="44" t="str">
        <f>[1]РЕЕСТР!C166</f>
        <v>ранее существовавшая до 01.01.2019</v>
      </c>
      <c r="D166" s="51">
        <f>[1]РЕЕСТР!D166</f>
        <v>44900</v>
      </c>
      <c r="E166" s="16" t="str">
        <f>[1]РЕЕСТР!E166</f>
        <v>Доронина 3</v>
      </c>
      <c r="F166" s="52" t="str">
        <f>[1]РЕЕСТР!F166</f>
        <v>в рамках проведения инвентаризации 2022 года
не установлен</v>
      </c>
      <c r="G166" s="10" t="str">
        <f>[1]РЕЕСТР!G166</f>
        <v>61.005735</v>
      </c>
      <c r="H166" s="10" t="str">
        <f>[1]РЕЕСТР!H166</f>
        <v>69.036699</v>
      </c>
      <c r="I166" s="53" t="str">
        <f>[1]РЕЕСТР!I166</f>
        <v>в рамках инвентаризации 2022 года
не определена</v>
      </c>
      <c r="J166" s="9" t="str">
        <f>[1]РЕЕСТР!J166</f>
        <v>ограниченный частично</v>
      </c>
      <c r="K166" s="11" t="str">
        <f>[1]РЕЕСТР!K166</f>
        <v>асфальт</v>
      </c>
      <c r="L166" s="10">
        <f>[1]РЕЕСТР!L166</f>
        <v>6</v>
      </c>
      <c r="M166" s="10" t="str">
        <f>[1]РЕЕСТР!M166</f>
        <v>отсутствует</v>
      </c>
      <c r="N166" s="12" t="str">
        <f>[1]РЕЕСТР!N166</f>
        <v>отсутствует</v>
      </c>
      <c r="O166" s="14">
        <f>[1]РЕЕСТР!O166</f>
        <v>1</v>
      </c>
      <c r="P166" s="15">
        <f>[1]РЕЕСТР!P166</f>
        <v>1.1000000000000001</v>
      </c>
      <c r="Q166" s="13" t="str">
        <f>[1]РЕЕСТР!Q166</f>
        <v>пластик</v>
      </c>
      <c r="R166" s="14" t="str">
        <f>[1]РЕЕСТР!U166</f>
        <v>-</v>
      </c>
      <c r="S166" s="15" t="str">
        <f>[1]РЕЕСТР!V166</f>
        <v>-</v>
      </c>
      <c r="T166" s="13" t="str">
        <f>[1]РЕЕСТР!W166</f>
        <v>-</v>
      </c>
      <c r="U166" s="17" t="str">
        <f>[1]РЕЕСТР!AA166</f>
        <v>-</v>
      </c>
      <c r="V166" s="18" t="str">
        <f>[1]РЕЕСТР!AB166</f>
        <v>-</v>
      </c>
      <c r="W166" s="15" t="str">
        <f>[1]РЕЕСТР!AC166</f>
        <v>-</v>
      </c>
      <c r="X166" s="13" t="str">
        <f>[1]РЕЕСТР!AD166</f>
        <v>-</v>
      </c>
      <c r="Y166" s="8" t="str">
        <f>[1]РЕЕСТР!AH166</f>
        <v>в рамках проведения инвентаризации 2022 года
не установлен</v>
      </c>
      <c r="Z166" s="19" t="str">
        <f>[1]РЕЕСТР!AL166</f>
        <v>ИП Белашов А.А.</v>
      </c>
    </row>
    <row r="167" spans="2:26" ht="45" customHeight="1" x14ac:dyDescent="0.3">
      <c r="B167" s="43">
        <f>[1]РЕЕСТР!B167</f>
        <v>151</v>
      </c>
      <c r="C167" s="44">
        <f>[1]РЕЕСТР!C167</f>
        <v>0</v>
      </c>
      <c r="D167" s="51">
        <f>[1]РЕЕСТР!D167</f>
        <v>44900</v>
      </c>
      <c r="E167" s="16">
        <f>[1]РЕЕСТР!E167</f>
        <v>0</v>
      </c>
      <c r="F167" s="52" t="str">
        <f>[1]РЕЕСТР!F167</f>
        <v>в рамках проведения инвентаризации 2022 года
не установлен</v>
      </c>
      <c r="G167" s="10">
        <f>[1]РЕЕСТР!G167</f>
        <v>0</v>
      </c>
      <c r="H167" s="10">
        <f>[1]РЕЕСТР!H167</f>
        <v>0</v>
      </c>
      <c r="I167" s="53" t="str">
        <f>[1]РЕЕСТР!I167</f>
        <v>в рамках инвентаризации 2022 года
не определена</v>
      </c>
      <c r="J167" s="9">
        <f>[1]РЕЕСТР!J167</f>
        <v>0</v>
      </c>
      <c r="K167" s="11">
        <f>[1]РЕЕСТР!K167</f>
        <v>0</v>
      </c>
      <c r="L167" s="10">
        <f>[1]РЕЕСТР!L167</f>
        <v>0</v>
      </c>
      <c r="M167" s="10">
        <f>[1]РЕЕСТР!M167</f>
        <v>0</v>
      </c>
      <c r="N167" s="12">
        <f>[1]РЕЕСТР!N167</f>
        <v>0</v>
      </c>
      <c r="O167" s="14">
        <f>[1]РЕЕСТР!O167</f>
        <v>0</v>
      </c>
      <c r="P167" s="15">
        <f>[1]РЕЕСТР!P167</f>
        <v>0</v>
      </c>
      <c r="Q167" s="13">
        <f>[1]РЕЕСТР!Q167</f>
        <v>0</v>
      </c>
      <c r="R167" s="14">
        <f>[1]РЕЕСТР!U167</f>
        <v>0</v>
      </c>
      <c r="S167" s="15">
        <f>[1]РЕЕСТР!V167</f>
        <v>0</v>
      </c>
      <c r="T167" s="13">
        <f>[1]РЕЕСТР!W167</f>
        <v>0</v>
      </c>
      <c r="U167" s="17">
        <f>[1]РЕЕСТР!AA167</f>
        <v>0</v>
      </c>
      <c r="V167" s="18">
        <f>[1]РЕЕСТР!AB167</f>
        <v>0</v>
      </c>
      <c r="W167" s="15">
        <f>[1]РЕЕСТР!AC167</f>
        <v>0</v>
      </c>
      <c r="X167" s="13">
        <f>[1]РЕЕСТР!AD167</f>
        <v>0</v>
      </c>
      <c r="Y167" s="8" t="str">
        <f>[1]РЕЕСТР!AH167</f>
        <v>в рамках проведения инвентаризации 2022 года
не установлен</v>
      </c>
      <c r="Z167" s="19">
        <f>[1]РЕЕСТР!AL167</f>
        <v>0</v>
      </c>
    </row>
    <row r="168" spans="2:26" ht="45" customHeight="1" x14ac:dyDescent="0.3">
      <c r="B168" s="43">
        <f>[1]РЕЕСТР!B168</f>
        <v>152</v>
      </c>
      <c r="C168" s="44">
        <f>[1]РЕЕСТР!C168</f>
        <v>0</v>
      </c>
      <c r="D168" s="51">
        <f>[1]РЕЕСТР!D168</f>
        <v>44900</v>
      </c>
      <c r="E168" s="16">
        <f>[1]РЕЕСТР!E168</f>
        <v>0</v>
      </c>
      <c r="F168" s="52" t="str">
        <f>[1]РЕЕСТР!F168</f>
        <v>в рамках проведения инвентаризации 2022 года
не установлен</v>
      </c>
      <c r="G168" s="10">
        <f>[1]РЕЕСТР!G168</f>
        <v>0</v>
      </c>
      <c r="H168" s="10">
        <f>[1]РЕЕСТР!H168</f>
        <v>0</v>
      </c>
      <c r="I168" s="53" t="str">
        <f>[1]РЕЕСТР!I168</f>
        <v>в рамках инвентаризации 2022 года
не определена</v>
      </c>
      <c r="J168" s="9">
        <f>[1]РЕЕСТР!J168</f>
        <v>0</v>
      </c>
      <c r="K168" s="11">
        <f>[1]РЕЕСТР!K168</f>
        <v>0</v>
      </c>
      <c r="L168" s="10">
        <f>[1]РЕЕСТР!L168</f>
        <v>0</v>
      </c>
      <c r="M168" s="10">
        <f>[1]РЕЕСТР!M168</f>
        <v>0</v>
      </c>
      <c r="N168" s="12">
        <f>[1]РЕЕСТР!N168</f>
        <v>0</v>
      </c>
      <c r="O168" s="14">
        <f>[1]РЕЕСТР!O168</f>
        <v>0</v>
      </c>
      <c r="P168" s="15">
        <f>[1]РЕЕСТР!P168</f>
        <v>0</v>
      </c>
      <c r="Q168" s="13">
        <f>[1]РЕЕСТР!Q168</f>
        <v>0</v>
      </c>
      <c r="R168" s="14">
        <f>[1]РЕЕСТР!U168</f>
        <v>0</v>
      </c>
      <c r="S168" s="15">
        <f>[1]РЕЕСТР!V168</f>
        <v>0</v>
      </c>
      <c r="T168" s="13">
        <f>[1]РЕЕСТР!W168</f>
        <v>0</v>
      </c>
      <c r="U168" s="17">
        <f>[1]РЕЕСТР!AA168</f>
        <v>0</v>
      </c>
      <c r="V168" s="18">
        <f>[1]РЕЕСТР!AB168</f>
        <v>0</v>
      </c>
      <c r="W168" s="15">
        <f>[1]РЕЕСТР!AC168</f>
        <v>0</v>
      </c>
      <c r="X168" s="13">
        <f>[1]РЕЕСТР!AD168</f>
        <v>0</v>
      </c>
      <c r="Y168" s="8" t="str">
        <f>[1]РЕЕСТР!AH168</f>
        <v>в рамках проведения инвентаризации 2022 года
не установлен</v>
      </c>
      <c r="Z168" s="19">
        <f>[1]РЕЕСТР!AL168</f>
        <v>0</v>
      </c>
    </row>
    <row r="169" spans="2:26" ht="47.25" customHeight="1" x14ac:dyDescent="0.3">
      <c r="B169" s="43">
        <f>[1]РЕЕСТР!B169</f>
        <v>153</v>
      </c>
      <c r="C169" s="44" t="str">
        <f>[1]РЕЕСТР!C169</f>
        <v>ранее существовавшая до 01.01.2019</v>
      </c>
      <c r="D169" s="51">
        <f>[1]РЕЕСТР!D169</f>
        <v>44900</v>
      </c>
      <c r="E169" s="16" t="str">
        <f>[1]РЕЕСТР!E169</f>
        <v xml:space="preserve">Объездная 29 (КТК "Археопарк") </v>
      </c>
      <c r="F169" s="52" t="str">
        <f>[1]РЕЕСТР!F169</f>
        <v>в рамках проведения инвентаризации 2022 года
не установлен</v>
      </c>
      <c r="G169" s="10" t="str">
        <f>[1]РЕЕСТР!G169</f>
        <v>60.97922</v>
      </c>
      <c r="H169" s="10" t="str">
        <f>[1]РЕЕСТР!H169</f>
        <v>69.00813</v>
      </c>
      <c r="I169" s="53" t="str">
        <f>[1]РЕЕСТР!I169</f>
        <v>в рамках инвентаризации 2022 года
не определена</v>
      </c>
      <c r="J169" s="9" t="str">
        <f>[1]РЕЕСТР!J169</f>
        <v>открытый</v>
      </c>
      <c r="K169" s="11" t="str">
        <f>[1]РЕЕСТР!K169</f>
        <v>асфальт</v>
      </c>
      <c r="L169" s="10">
        <f>[1]РЕЕСТР!L169</f>
        <v>6</v>
      </c>
      <c r="M169" s="10" t="str">
        <f>[1]РЕЕСТР!M169</f>
        <v>отсутствует</v>
      </c>
      <c r="N169" s="12" t="str">
        <f>[1]РЕЕСТР!N169</f>
        <v>отсутствует</v>
      </c>
      <c r="O169" s="14">
        <f>[1]РЕЕСТР!O169</f>
        <v>2</v>
      </c>
      <c r="P169" s="15">
        <f>[1]РЕЕСТР!P169</f>
        <v>1.1000000000000001</v>
      </c>
      <c r="Q169" s="13" t="str">
        <f>[1]РЕЕСТР!Q169</f>
        <v>пластик</v>
      </c>
      <c r="R169" s="14" t="str">
        <f>[1]РЕЕСТР!U169</f>
        <v>-</v>
      </c>
      <c r="S169" s="15" t="str">
        <f>[1]РЕЕСТР!V169</f>
        <v>-</v>
      </c>
      <c r="T169" s="13" t="str">
        <f>[1]РЕЕСТР!W169</f>
        <v>-</v>
      </c>
      <c r="U169" s="17" t="str">
        <f>[1]РЕЕСТР!AA169</f>
        <v>-</v>
      </c>
      <c r="V169" s="18" t="str">
        <f>[1]РЕЕСТР!AB169</f>
        <v>-</v>
      </c>
      <c r="W169" s="15" t="str">
        <f>[1]РЕЕСТР!AC169</f>
        <v>-</v>
      </c>
      <c r="X169" s="13" t="str">
        <f>[1]РЕЕСТР!AD169</f>
        <v>-</v>
      </c>
      <c r="Y169" s="8" t="str">
        <f>[1]РЕЕСТР!AH169</f>
        <v>в рамках проведения инвентаризации 2022 года
не установлен</v>
      </c>
      <c r="Z169" s="19" t="str">
        <f>[1]РЕЕСТР!AL169</f>
        <v>КТК "Археопарк"</v>
      </c>
    </row>
    <row r="170" spans="2:26" ht="173.25" customHeight="1" x14ac:dyDescent="0.3">
      <c r="B170" s="43">
        <f>[1]РЕЕСТР!B170</f>
        <v>154</v>
      </c>
      <c r="C170" s="44" t="str">
        <f>[1]РЕЕСТР!C170</f>
        <v>ранее существовавшая до 01.01.2019</v>
      </c>
      <c r="D170" s="51">
        <f>[1]РЕЕСТР!D170</f>
        <v>44900</v>
      </c>
      <c r="E170" s="16" t="str">
        <f>[1]РЕЕСТР!E170</f>
        <v>Тобольский  тракт Федеральной трассы «Р-404 «Тюмень – Тобольск – Ханты-Мансийск» (район СУ-967) между СОНТ «Ветеран» и СНТ  СН «Наука».</v>
      </c>
      <c r="F170" s="52" t="str">
        <f>[1]РЕЕСТР!F170</f>
        <v>в рамках проведения инвентаризации 2022 года
не установлен</v>
      </c>
      <c r="G170" s="10" t="str">
        <f>[1]РЕЕСТР!G170</f>
        <v>61.032770</v>
      </c>
      <c r="H170" s="10" t="str">
        <f>[1]РЕЕСТР!H170</f>
        <v>69.152868</v>
      </c>
      <c r="I170" s="53" t="str">
        <f>[1]РЕЕСТР!I170</f>
        <v>в рамках инвентаризации 2022 года
не определена</v>
      </c>
      <c r="J170" s="9" t="str">
        <f>[1]РЕЕСТР!J170</f>
        <v>открытый</v>
      </c>
      <c r="K170" s="11" t="str">
        <f>[1]РЕЕСТР!K170</f>
        <v>грунт</v>
      </c>
      <c r="L170" s="10">
        <f>[1]РЕЕСТР!L170</f>
        <v>48</v>
      </c>
      <c r="M170" s="10" t="str">
        <f>[1]РЕЕСТР!M170</f>
        <v>отсутствует</v>
      </c>
      <c r="N170" s="12" t="str">
        <f>[1]РЕЕСТР!N170</f>
        <v>отсутствует</v>
      </c>
      <c r="O170" s="14">
        <f>[1]РЕЕСТР!O170</f>
        <v>9</v>
      </c>
      <c r="P170" s="15">
        <f>[1]РЕЕСТР!P170</f>
        <v>1.1000000000000001</v>
      </c>
      <c r="Q170" s="13" t="str">
        <f>[1]РЕЕСТР!Q170</f>
        <v>пластик</v>
      </c>
      <c r="R170" s="14">
        <f>[1]РЕЕСТР!U170</f>
        <v>1</v>
      </c>
      <c r="S170" s="15">
        <f>[1]РЕЕСТР!V170</f>
        <v>8</v>
      </c>
      <c r="T170" s="13" t="str">
        <f>[1]РЕЕСТР!W170</f>
        <v>бункер-накопитель</v>
      </c>
      <c r="U170" s="17" t="str">
        <f>[1]РЕЕСТР!AA170</f>
        <v>-</v>
      </c>
      <c r="V170" s="18" t="str">
        <f>[1]РЕЕСТР!AB170</f>
        <v>-</v>
      </c>
      <c r="W170" s="15" t="str">
        <f>[1]РЕЕСТР!AC170</f>
        <v>-</v>
      </c>
      <c r="X170" s="13" t="str">
        <f>[1]РЕЕСТР!AD170</f>
        <v>-</v>
      </c>
      <c r="Y170" s="8" t="str">
        <f>[1]РЕЕСТР!AH170</f>
        <v>в рамках проведения инвентаризации 2022 года
не установлен</v>
      </c>
      <c r="Z170" s="19" t="str">
        <f>[1]РЕЕСТР!AL170</f>
        <v xml:space="preserve">члены СНТ СН "Наука",  СОНТ «Ветеран» </v>
      </c>
    </row>
    <row r="171" spans="2:26" ht="63" customHeight="1" x14ac:dyDescent="0.3">
      <c r="B171" s="43">
        <f>[1]РЕЕСТР!B171</f>
        <v>155</v>
      </c>
      <c r="C171" s="44">
        <f>[1]РЕЕСТР!C171</f>
        <v>43557</v>
      </c>
      <c r="D171" s="51">
        <f>[1]РЕЕСТР!D171</f>
        <v>44900</v>
      </c>
      <c r="E171" s="16" t="str">
        <f>[1]РЕЕСТР!E171</f>
        <v>Тобольский тракт 15 (Восточное кладбище), площадка 1</v>
      </c>
      <c r="F171" s="52" t="str">
        <f>[1]РЕЕСТР!F171</f>
        <v>в рамках проведения инвентаризации 2022 года
не установлен</v>
      </c>
      <c r="G171" s="10" t="str">
        <f>[1]РЕЕСТР!G171</f>
        <v>61.040446</v>
      </c>
      <c r="H171" s="10" t="str">
        <f>[1]РЕЕСТР!H171</f>
        <v>69.175788</v>
      </c>
      <c r="I171" s="53" t="str">
        <f>[1]РЕЕСТР!I171</f>
        <v>в рамках инвентаризации 2022 года
не определена</v>
      </c>
      <c r="J171" s="9" t="str">
        <f>[1]РЕЕСТР!J171</f>
        <v>ограниченный частично</v>
      </c>
      <c r="K171" s="11" t="str">
        <f>[1]РЕЕСТР!K171</f>
        <v>дорожная плита</v>
      </c>
      <c r="L171" s="10">
        <f>[1]РЕЕСТР!L171</f>
        <v>6</v>
      </c>
      <c r="M171" s="10" t="str">
        <f>[1]РЕЕСТР!M171</f>
        <v>отсутствует</v>
      </c>
      <c r="N171" s="12" t="str">
        <f>[1]РЕЕСТР!N171</f>
        <v>есть</v>
      </c>
      <c r="O171" s="14">
        <f>[1]РЕЕСТР!O171</f>
        <v>1</v>
      </c>
      <c r="P171" s="15">
        <f>[1]РЕЕСТР!P171</f>
        <v>1.1000000000000001</v>
      </c>
      <c r="Q171" s="13" t="str">
        <f>[1]РЕЕСТР!Q171</f>
        <v>пластик</v>
      </c>
      <c r="R171" s="14" t="str">
        <f>[1]РЕЕСТР!U171</f>
        <v>-</v>
      </c>
      <c r="S171" s="15" t="str">
        <f>[1]РЕЕСТР!V171</f>
        <v>-</v>
      </c>
      <c r="T171" s="13" t="str">
        <f>[1]РЕЕСТР!W171</f>
        <v>-</v>
      </c>
      <c r="U171" s="17" t="str">
        <f>[1]РЕЕСТР!AA171</f>
        <v>-</v>
      </c>
      <c r="V171" s="18" t="str">
        <f>[1]РЕЕСТР!AB171</f>
        <v>-</v>
      </c>
      <c r="W171" s="15" t="str">
        <f>[1]РЕЕСТР!AC171</f>
        <v>-</v>
      </c>
      <c r="X171" s="13" t="str">
        <f>[1]РЕЕСТР!AD171</f>
        <v>-</v>
      </c>
      <c r="Y171" s="8" t="str">
        <f>[1]РЕЕСТР!AH171</f>
        <v>в рамках проведения инвентаризации 2022 года
не установлен</v>
      </c>
      <c r="Z171" s="19" t="str">
        <f>[1]РЕЕСТР!AL171</f>
        <v>МБУ "Ритуальные услуги"</v>
      </c>
    </row>
    <row r="172" spans="2:26" ht="63" customHeight="1" x14ac:dyDescent="0.3">
      <c r="B172" s="43">
        <f>[1]РЕЕСТР!B172</f>
        <v>156</v>
      </c>
      <c r="C172" s="44">
        <f>[1]РЕЕСТР!C172</f>
        <v>43557</v>
      </c>
      <c r="D172" s="51">
        <f>[1]РЕЕСТР!D172</f>
        <v>44900</v>
      </c>
      <c r="E172" s="16" t="str">
        <f>[1]РЕЕСТР!E172</f>
        <v>Тобольский тракт 15 (Восточное кладбище), площадка 2</v>
      </c>
      <c r="F172" s="52" t="str">
        <f>[1]РЕЕСТР!F172</f>
        <v>в рамках проведения инвентаризации 2022 года
не установлен</v>
      </c>
      <c r="G172" s="10" t="str">
        <f>[1]РЕЕСТР!G172</f>
        <v>61.040583</v>
      </c>
      <c r="H172" s="10" t="str">
        <f>[1]РЕЕСТР!H172</f>
        <v>69.175597</v>
      </c>
      <c r="I172" s="53" t="str">
        <f>[1]РЕЕСТР!I172</f>
        <v>в рамках инвентаризации 2022 года
не определена</v>
      </c>
      <c r="J172" s="9" t="str">
        <f>[1]РЕЕСТР!J172</f>
        <v>ограниченный частично</v>
      </c>
      <c r="K172" s="11" t="str">
        <f>[1]РЕЕСТР!K172</f>
        <v>дорожная плита</v>
      </c>
      <c r="L172" s="10">
        <f>[1]РЕЕСТР!L172</f>
        <v>6</v>
      </c>
      <c r="M172" s="10" t="str">
        <f>[1]РЕЕСТР!M172</f>
        <v>отсутствует</v>
      </c>
      <c r="N172" s="12" t="str">
        <f>[1]РЕЕСТР!N172</f>
        <v>есть</v>
      </c>
      <c r="O172" s="14">
        <f>[1]РЕЕСТР!O172</f>
        <v>1</v>
      </c>
      <c r="P172" s="15">
        <f>[1]РЕЕСТР!P172</f>
        <v>1.1000000000000001</v>
      </c>
      <c r="Q172" s="13" t="str">
        <f>[1]РЕЕСТР!Q172</f>
        <v>пластик</v>
      </c>
      <c r="R172" s="14" t="str">
        <f>[1]РЕЕСТР!U172</f>
        <v>-</v>
      </c>
      <c r="S172" s="15" t="str">
        <f>[1]РЕЕСТР!V172</f>
        <v>-</v>
      </c>
      <c r="T172" s="13" t="str">
        <f>[1]РЕЕСТР!W172</f>
        <v>-</v>
      </c>
      <c r="U172" s="17" t="str">
        <f>[1]РЕЕСТР!AA172</f>
        <v>-</v>
      </c>
      <c r="V172" s="18" t="str">
        <f>[1]РЕЕСТР!AB172</f>
        <v>-</v>
      </c>
      <c r="W172" s="15" t="str">
        <f>[1]РЕЕСТР!AC172</f>
        <v>-</v>
      </c>
      <c r="X172" s="13" t="str">
        <f>[1]РЕЕСТР!AD172</f>
        <v>-</v>
      </c>
      <c r="Y172" s="8" t="str">
        <f>[1]РЕЕСТР!AH172</f>
        <v>в рамках проведения инвентаризации 2022 года
не установлен</v>
      </c>
      <c r="Z172" s="19" t="str">
        <f>[1]РЕЕСТР!AL172</f>
        <v>МБУ "Ритуальные услуги"</v>
      </c>
    </row>
    <row r="173" spans="2:26" ht="63" customHeight="1" x14ac:dyDescent="0.3">
      <c r="B173" s="43">
        <f>[1]РЕЕСТР!B173</f>
        <v>157</v>
      </c>
      <c r="C173" s="44">
        <f>[1]РЕЕСТР!C173</f>
        <v>43557</v>
      </c>
      <c r="D173" s="51">
        <f>[1]РЕЕСТР!D173</f>
        <v>44900</v>
      </c>
      <c r="E173" s="16" t="str">
        <f>[1]РЕЕСТР!E173</f>
        <v>Тобольский тракт 15 (Восточное кладбище), площадка 3</v>
      </c>
      <c r="F173" s="52" t="str">
        <f>[1]РЕЕСТР!F173</f>
        <v>в рамках проведения инвентаризации 2022 года
не установлен</v>
      </c>
      <c r="G173" s="10" t="str">
        <f>[1]РЕЕСТР!G173</f>
        <v>61.039707</v>
      </c>
      <c r="H173" s="10" t="str">
        <f>[1]РЕЕСТР!H173</f>
        <v>69.173103</v>
      </c>
      <c r="I173" s="53" t="str">
        <f>[1]РЕЕСТР!I173</f>
        <v>в рамках инвентаризации 2022 года
не определена</v>
      </c>
      <c r="J173" s="9" t="str">
        <f>[1]РЕЕСТР!J173</f>
        <v>ограниченный частично</v>
      </c>
      <c r="K173" s="11" t="str">
        <f>[1]РЕЕСТР!K173</f>
        <v>дорожная плита</v>
      </c>
      <c r="L173" s="10">
        <f>[1]РЕЕСТР!L173</f>
        <v>6</v>
      </c>
      <c r="M173" s="10" t="str">
        <f>[1]РЕЕСТР!M173</f>
        <v>отсутствует</v>
      </c>
      <c r="N173" s="12" t="str">
        <f>[1]РЕЕСТР!N173</f>
        <v>есть</v>
      </c>
      <c r="O173" s="14">
        <f>[1]РЕЕСТР!O173</f>
        <v>1</v>
      </c>
      <c r="P173" s="15">
        <f>[1]РЕЕСТР!P173</f>
        <v>1.1000000000000001</v>
      </c>
      <c r="Q173" s="13" t="str">
        <f>[1]РЕЕСТР!Q173</f>
        <v>пластик</v>
      </c>
      <c r="R173" s="14" t="str">
        <f>[1]РЕЕСТР!U173</f>
        <v>-</v>
      </c>
      <c r="S173" s="15" t="str">
        <f>[1]РЕЕСТР!V173</f>
        <v>-</v>
      </c>
      <c r="T173" s="13" t="str">
        <f>[1]РЕЕСТР!W173</f>
        <v>-</v>
      </c>
      <c r="U173" s="17" t="str">
        <f>[1]РЕЕСТР!AA173</f>
        <v>-</v>
      </c>
      <c r="V173" s="18" t="str">
        <f>[1]РЕЕСТР!AB173</f>
        <v>-</v>
      </c>
      <c r="W173" s="15" t="str">
        <f>[1]РЕЕСТР!AC173</f>
        <v>-</v>
      </c>
      <c r="X173" s="13" t="str">
        <f>[1]РЕЕСТР!AD173</f>
        <v>-</v>
      </c>
      <c r="Y173" s="8" t="str">
        <f>[1]РЕЕСТР!AH173</f>
        <v>в рамках проведения инвентаризации 2022 года
не установлен</v>
      </c>
      <c r="Z173" s="19" t="str">
        <f>[1]РЕЕСТР!AL173</f>
        <v>МБУ "Ритуальные услуги"</v>
      </c>
    </row>
    <row r="174" spans="2:26" ht="63" customHeight="1" x14ac:dyDescent="0.3">
      <c r="B174" s="43">
        <f>[1]РЕЕСТР!B174</f>
        <v>158</v>
      </c>
      <c r="C174" s="44">
        <f>[1]РЕЕСТР!C174</f>
        <v>43557</v>
      </c>
      <c r="D174" s="51">
        <f>[1]РЕЕСТР!D174</f>
        <v>44900</v>
      </c>
      <c r="E174" s="16" t="str">
        <f>[1]РЕЕСТР!E174</f>
        <v>Тобольский тракт 15 (Восточное кладбище), площадка 4</v>
      </c>
      <c r="F174" s="52" t="str">
        <f>[1]РЕЕСТР!F174</f>
        <v>в рамках проведения инвентаризации 2022 года
не установлен</v>
      </c>
      <c r="G174" s="10" t="str">
        <f>[1]РЕЕСТР!G174</f>
        <v>61.039865</v>
      </c>
      <c r="H174" s="10" t="str">
        <f>[1]РЕЕСТР!H174</f>
        <v>69.172089</v>
      </c>
      <c r="I174" s="53" t="str">
        <f>[1]РЕЕСТР!I174</f>
        <v>в рамках инвентаризации 2022 года
не определена</v>
      </c>
      <c r="J174" s="9" t="str">
        <f>[1]РЕЕСТР!J174</f>
        <v>ограниченный частично</v>
      </c>
      <c r="K174" s="11" t="str">
        <f>[1]РЕЕСТР!K174</f>
        <v>дорожная плита</v>
      </c>
      <c r="L174" s="10">
        <f>[1]РЕЕСТР!L174</f>
        <v>6</v>
      </c>
      <c r="M174" s="10" t="str">
        <f>[1]РЕЕСТР!M174</f>
        <v>отсутствует</v>
      </c>
      <c r="N174" s="12" t="str">
        <f>[1]РЕЕСТР!N174</f>
        <v>есть</v>
      </c>
      <c r="O174" s="14">
        <f>[1]РЕЕСТР!O174</f>
        <v>1</v>
      </c>
      <c r="P174" s="15">
        <f>[1]РЕЕСТР!P174</f>
        <v>1.1000000000000001</v>
      </c>
      <c r="Q174" s="13" t="str">
        <f>[1]РЕЕСТР!Q174</f>
        <v>пластик</v>
      </c>
      <c r="R174" s="14" t="str">
        <f>[1]РЕЕСТР!U174</f>
        <v>-</v>
      </c>
      <c r="S174" s="15" t="str">
        <f>[1]РЕЕСТР!V174</f>
        <v>-</v>
      </c>
      <c r="T174" s="13" t="str">
        <f>[1]РЕЕСТР!W174</f>
        <v>-</v>
      </c>
      <c r="U174" s="17" t="str">
        <f>[1]РЕЕСТР!AA174</f>
        <v>-</v>
      </c>
      <c r="V174" s="18" t="str">
        <f>[1]РЕЕСТР!AB174</f>
        <v>-</v>
      </c>
      <c r="W174" s="15" t="str">
        <f>[1]РЕЕСТР!AC174</f>
        <v>-</v>
      </c>
      <c r="X174" s="13" t="str">
        <f>[1]РЕЕСТР!AD174</f>
        <v>-</v>
      </c>
      <c r="Y174" s="8" t="str">
        <f>[1]РЕЕСТР!AH174</f>
        <v>в рамках проведения инвентаризации 2022 года
не установлен</v>
      </c>
      <c r="Z174" s="19" t="str">
        <f>[1]РЕЕСТР!AL174</f>
        <v>МБУ "Ритуальные услуги"</v>
      </c>
    </row>
    <row r="175" spans="2:26" ht="63" customHeight="1" x14ac:dyDescent="0.3">
      <c r="B175" s="43">
        <f>[1]РЕЕСТР!B175</f>
        <v>159</v>
      </c>
      <c r="C175" s="44">
        <f>[1]РЕЕСТР!C175</f>
        <v>43557</v>
      </c>
      <c r="D175" s="51">
        <f>[1]РЕЕСТР!D175</f>
        <v>44900</v>
      </c>
      <c r="E175" s="16" t="str">
        <f>[1]РЕЕСТР!E175</f>
        <v>Тобольский тракт 15 (Восточное кладбище), площадка 5</v>
      </c>
      <c r="F175" s="52" t="str">
        <f>[1]РЕЕСТР!F175</f>
        <v>в рамках проведения инвентаризации 2022 года
не установлен</v>
      </c>
      <c r="G175" s="10" t="str">
        <f>[1]РЕЕСТР!G175</f>
        <v>61.040822</v>
      </c>
      <c r="H175" s="10" t="str">
        <f>[1]РЕЕСТР!H175</f>
        <v>69.1755570</v>
      </c>
      <c r="I175" s="53" t="str">
        <f>[1]РЕЕСТР!I175</f>
        <v>в рамках инвентаризации 2022 года
не определена</v>
      </c>
      <c r="J175" s="9" t="str">
        <f>[1]РЕЕСТР!J175</f>
        <v>ограниченный частично</v>
      </c>
      <c r="K175" s="11" t="str">
        <f>[1]РЕЕСТР!K175</f>
        <v>дорожная плита</v>
      </c>
      <c r="L175" s="10">
        <f>[1]РЕЕСТР!L175</f>
        <v>6</v>
      </c>
      <c r="M175" s="10" t="str">
        <f>[1]РЕЕСТР!M175</f>
        <v>отсутствует</v>
      </c>
      <c r="N175" s="12" t="str">
        <f>[1]РЕЕСТР!N175</f>
        <v>есть</v>
      </c>
      <c r="O175" s="14">
        <f>[1]РЕЕСТР!O175</f>
        <v>1</v>
      </c>
      <c r="P175" s="15">
        <f>[1]РЕЕСТР!P175</f>
        <v>1.1000000000000001</v>
      </c>
      <c r="Q175" s="13" t="str">
        <f>[1]РЕЕСТР!Q175</f>
        <v>пластик</v>
      </c>
      <c r="R175" s="14" t="str">
        <f>[1]РЕЕСТР!U175</f>
        <v>-</v>
      </c>
      <c r="S175" s="15" t="str">
        <f>[1]РЕЕСТР!V175</f>
        <v>-</v>
      </c>
      <c r="T175" s="13" t="str">
        <f>[1]РЕЕСТР!W175</f>
        <v>-</v>
      </c>
      <c r="U175" s="17" t="str">
        <f>[1]РЕЕСТР!AA175</f>
        <v>-</v>
      </c>
      <c r="V175" s="18" t="str">
        <f>[1]РЕЕСТР!AB175</f>
        <v>-</v>
      </c>
      <c r="W175" s="15" t="str">
        <f>[1]РЕЕСТР!AC175</f>
        <v>-</v>
      </c>
      <c r="X175" s="13" t="str">
        <f>[1]РЕЕСТР!AD175</f>
        <v>-</v>
      </c>
      <c r="Y175" s="8" t="str">
        <f>[1]РЕЕСТР!AH175</f>
        <v>в рамках проведения инвентаризации 2022 года
не установлен</v>
      </c>
      <c r="Z175" s="19" t="str">
        <f>[1]РЕЕСТР!AL175</f>
        <v>МБУ "Ритуальные услуги"</v>
      </c>
    </row>
    <row r="176" spans="2:26" ht="63" customHeight="1" x14ac:dyDescent="0.3">
      <c r="B176" s="43">
        <f>[1]РЕЕСТР!B176</f>
        <v>160</v>
      </c>
      <c r="C176" s="44">
        <f>[1]РЕЕСТР!C176</f>
        <v>43557</v>
      </c>
      <c r="D176" s="51">
        <f>[1]РЕЕСТР!D176</f>
        <v>44900</v>
      </c>
      <c r="E176" s="16" t="str">
        <f>[1]РЕЕСТР!E176</f>
        <v>Тобольский тракт 15 (Восточное кладбище), площадка 6</v>
      </c>
      <c r="F176" s="52" t="str">
        <f>[1]РЕЕСТР!F176</f>
        <v>в рамках проведения инвентаризации 2022 года
не установлен</v>
      </c>
      <c r="G176" s="10" t="str">
        <f>[1]РЕЕСТР!G176</f>
        <v>61.040177</v>
      </c>
      <c r="H176" s="10" t="str">
        <f>[1]РЕЕСТР!H176</f>
        <v>69.171719</v>
      </c>
      <c r="I176" s="53" t="str">
        <f>[1]РЕЕСТР!I176</f>
        <v>в рамках инвентаризации 2022 года
не определена</v>
      </c>
      <c r="J176" s="9" t="str">
        <f>[1]РЕЕСТР!J176</f>
        <v>ограниченный частично</v>
      </c>
      <c r="K176" s="11" t="str">
        <f>[1]РЕЕСТР!K176</f>
        <v>дорожная плита</v>
      </c>
      <c r="L176" s="10">
        <f>[1]РЕЕСТР!L176</f>
        <v>6</v>
      </c>
      <c r="M176" s="10" t="str">
        <f>[1]РЕЕСТР!M176</f>
        <v>отсутствует</v>
      </c>
      <c r="N176" s="12" t="str">
        <f>[1]РЕЕСТР!N176</f>
        <v>есть</v>
      </c>
      <c r="O176" s="14">
        <f>[1]РЕЕСТР!O176</f>
        <v>1</v>
      </c>
      <c r="P176" s="15">
        <f>[1]РЕЕСТР!P176</f>
        <v>1.1000000000000001</v>
      </c>
      <c r="Q176" s="13" t="str">
        <f>[1]РЕЕСТР!Q176</f>
        <v>пластик</v>
      </c>
      <c r="R176" s="14" t="str">
        <f>[1]РЕЕСТР!U176</f>
        <v>-</v>
      </c>
      <c r="S176" s="15" t="str">
        <f>[1]РЕЕСТР!V176</f>
        <v>-</v>
      </c>
      <c r="T176" s="13" t="str">
        <f>[1]РЕЕСТР!W176</f>
        <v>-</v>
      </c>
      <c r="U176" s="17" t="str">
        <f>[1]РЕЕСТР!AA176</f>
        <v>-</v>
      </c>
      <c r="V176" s="18" t="str">
        <f>[1]РЕЕСТР!AB176</f>
        <v>-</v>
      </c>
      <c r="W176" s="15" t="str">
        <f>[1]РЕЕСТР!AC176</f>
        <v>-</v>
      </c>
      <c r="X176" s="13" t="str">
        <f>[1]РЕЕСТР!AD176</f>
        <v>-</v>
      </c>
      <c r="Y176" s="8" t="str">
        <f>[1]РЕЕСТР!AH176</f>
        <v>в рамках проведения инвентаризации 2022 года
не установлен</v>
      </c>
      <c r="Z176" s="19" t="str">
        <f>[1]РЕЕСТР!AL176</f>
        <v>МБУ "Ритуальные услуги"</v>
      </c>
    </row>
    <row r="177" spans="2:26" ht="63" customHeight="1" x14ac:dyDescent="0.3">
      <c r="B177" s="43">
        <f>[1]РЕЕСТР!B177</f>
        <v>161</v>
      </c>
      <c r="C177" s="44">
        <f>[1]РЕЕСТР!C177</f>
        <v>43557</v>
      </c>
      <c r="D177" s="51">
        <f>[1]РЕЕСТР!D177</f>
        <v>44900</v>
      </c>
      <c r="E177" s="16" t="str">
        <f>[1]РЕЕСТР!E177</f>
        <v>Тобольский тракт 15 (Восточное кладбище), площадка 7</v>
      </c>
      <c r="F177" s="52" t="str">
        <f>[1]РЕЕСТР!F177</f>
        <v>в рамках проведения инвентаризации 2022 года
не установлен</v>
      </c>
      <c r="G177" s="10" t="str">
        <f>[1]РЕЕСТР!G177</f>
        <v>61.041230</v>
      </c>
      <c r="H177" s="10" t="str">
        <f>[1]РЕЕСТР!H177</f>
        <v>69.175586</v>
      </c>
      <c r="I177" s="53" t="str">
        <f>[1]РЕЕСТР!I177</f>
        <v>в рамках инвентаризации 2022 года
не определена</v>
      </c>
      <c r="J177" s="9" t="str">
        <f>[1]РЕЕСТР!J177</f>
        <v>ограниченный частично</v>
      </c>
      <c r="K177" s="11" t="str">
        <f>[1]РЕЕСТР!K177</f>
        <v>дорожная плита</v>
      </c>
      <c r="L177" s="10">
        <f>[1]РЕЕСТР!L177</f>
        <v>6</v>
      </c>
      <c r="M177" s="10" t="str">
        <f>[1]РЕЕСТР!M177</f>
        <v>отсутствует</v>
      </c>
      <c r="N177" s="12" t="str">
        <f>[1]РЕЕСТР!N177</f>
        <v>есть</v>
      </c>
      <c r="O177" s="14">
        <f>[1]РЕЕСТР!O177</f>
        <v>1</v>
      </c>
      <c r="P177" s="15">
        <f>[1]РЕЕСТР!P177</f>
        <v>1.1000000000000001</v>
      </c>
      <c r="Q177" s="13" t="str">
        <f>[1]РЕЕСТР!Q177</f>
        <v>пластик</v>
      </c>
      <c r="R177" s="14" t="str">
        <f>[1]РЕЕСТР!U177</f>
        <v>-</v>
      </c>
      <c r="S177" s="15" t="str">
        <f>[1]РЕЕСТР!V177</f>
        <v>-</v>
      </c>
      <c r="T177" s="13" t="str">
        <f>[1]РЕЕСТР!W177</f>
        <v>-</v>
      </c>
      <c r="U177" s="17" t="str">
        <f>[1]РЕЕСТР!AA177</f>
        <v>-</v>
      </c>
      <c r="V177" s="18" t="str">
        <f>[1]РЕЕСТР!AB177</f>
        <v>-</v>
      </c>
      <c r="W177" s="15" t="str">
        <f>[1]РЕЕСТР!AC177</f>
        <v>-</v>
      </c>
      <c r="X177" s="13" t="str">
        <f>[1]РЕЕСТР!AD177</f>
        <v>-</v>
      </c>
      <c r="Y177" s="8" t="str">
        <f>[1]РЕЕСТР!AH177</f>
        <v>в рамках проведения инвентаризации 2022 года
не установлен</v>
      </c>
      <c r="Z177" s="19" t="str">
        <f>[1]РЕЕСТР!AL177</f>
        <v>МБУ "Ритуальные услуги"</v>
      </c>
    </row>
    <row r="178" spans="2:26" ht="63" customHeight="1" x14ac:dyDescent="0.3">
      <c r="B178" s="43">
        <f>[1]РЕЕСТР!B178</f>
        <v>162</v>
      </c>
      <c r="C178" s="44">
        <f>[1]РЕЕСТР!C178</f>
        <v>43557</v>
      </c>
      <c r="D178" s="51">
        <f>[1]РЕЕСТР!D178</f>
        <v>44900</v>
      </c>
      <c r="E178" s="16" t="str">
        <f>[1]РЕЕСТР!E178</f>
        <v>Тобольский тракт 15 (Восточное кладбище), площадка 8</v>
      </c>
      <c r="F178" s="52" t="str">
        <f>[1]РЕЕСТР!F178</f>
        <v>в рамках проведения инвентаризации 2022 года
не установлен</v>
      </c>
      <c r="G178" s="10" t="str">
        <f>[1]РЕЕСТР!G178</f>
        <v>61.041377</v>
      </c>
      <c r="H178" s="10" t="str">
        <f>[1]РЕЕСТР!H178</f>
        <v>69.175739</v>
      </c>
      <c r="I178" s="53" t="str">
        <f>[1]РЕЕСТР!I178</f>
        <v>в рамках инвентаризации 2022 года
не определена</v>
      </c>
      <c r="J178" s="9" t="str">
        <f>[1]РЕЕСТР!J178</f>
        <v>ограниченный частично</v>
      </c>
      <c r="K178" s="11" t="str">
        <f>[1]РЕЕСТР!K178</f>
        <v>дорожная плита</v>
      </c>
      <c r="L178" s="10">
        <f>[1]РЕЕСТР!L178</f>
        <v>6</v>
      </c>
      <c r="M178" s="10" t="str">
        <f>[1]РЕЕСТР!M178</f>
        <v>отсутствует</v>
      </c>
      <c r="N178" s="12" t="str">
        <f>[1]РЕЕСТР!N178</f>
        <v>есть</v>
      </c>
      <c r="O178" s="14">
        <f>[1]РЕЕСТР!O178</f>
        <v>1</v>
      </c>
      <c r="P178" s="15">
        <f>[1]РЕЕСТР!P178</f>
        <v>1.1000000000000001</v>
      </c>
      <c r="Q178" s="13" t="str">
        <f>[1]РЕЕСТР!Q178</f>
        <v>пластик</v>
      </c>
      <c r="R178" s="14" t="str">
        <f>[1]РЕЕСТР!U178</f>
        <v>-</v>
      </c>
      <c r="S178" s="15" t="str">
        <f>[1]РЕЕСТР!V178</f>
        <v>-</v>
      </c>
      <c r="T178" s="13" t="str">
        <f>[1]РЕЕСТР!W178</f>
        <v>-</v>
      </c>
      <c r="U178" s="17" t="str">
        <f>[1]РЕЕСТР!AA178</f>
        <v>-</v>
      </c>
      <c r="V178" s="18" t="str">
        <f>[1]РЕЕСТР!AB178</f>
        <v>-</v>
      </c>
      <c r="W178" s="15" t="str">
        <f>[1]РЕЕСТР!AC178</f>
        <v>-</v>
      </c>
      <c r="X178" s="13" t="str">
        <f>[1]РЕЕСТР!AD178</f>
        <v>-</v>
      </c>
      <c r="Y178" s="8" t="str">
        <f>[1]РЕЕСТР!AH178</f>
        <v>в рамках проведения инвентаризации 2022 года
не установлен</v>
      </c>
      <c r="Z178" s="19" t="str">
        <f>[1]РЕЕСТР!AL178</f>
        <v>МБУ "Ритуальные услуги"</v>
      </c>
    </row>
    <row r="179" spans="2:26" ht="63" customHeight="1" x14ac:dyDescent="0.3">
      <c r="B179" s="43">
        <f>[1]РЕЕСТР!B179</f>
        <v>163</v>
      </c>
      <c r="C179" s="44">
        <f>[1]РЕЕСТР!C179</f>
        <v>43557</v>
      </c>
      <c r="D179" s="51">
        <f>[1]РЕЕСТР!D179</f>
        <v>44900</v>
      </c>
      <c r="E179" s="16" t="str">
        <f>[1]РЕЕСТР!E179</f>
        <v>Тобольский тракт 15 (Восточное кладбище), площадка 9</v>
      </c>
      <c r="F179" s="52" t="str">
        <f>[1]РЕЕСТР!F179</f>
        <v>в рамках проведения инвентаризации 2022 года
не установлен</v>
      </c>
      <c r="G179" s="10" t="str">
        <f>[1]РЕЕСТР!G179</f>
        <v>61.041420</v>
      </c>
      <c r="H179" s="10" t="str">
        <f>[1]РЕЕСТР!H179</f>
        <v>69.174358</v>
      </c>
      <c r="I179" s="53" t="str">
        <f>[1]РЕЕСТР!I179</f>
        <v>в рамках инвентаризации 2022 года
не определена</v>
      </c>
      <c r="J179" s="9" t="str">
        <f>[1]РЕЕСТР!J179</f>
        <v>ограниченный частично</v>
      </c>
      <c r="K179" s="11" t="str">
        <f>[1]РЕЕСТР!K179</f>
        <v>дорожная плита</v>
      </c>
      <c r="L179" s="10">
        <f>[1]РЕЕСТР!L179</f>
        <v>6</v>
      </c>
      <c r="M179" s="10" t="str">
        <f>[1]РЕЕСТР!M179</f>
        <v>отсутствует</v>
      </c>
      <c r="N179" s="12" t="str">
        <f>[1]РЕЕСТР!N179</f>
        <v>есть</v>
      </c>
      <c r="O179" s="14">
        <f>[1]РЕЕСТР!O179</f>
        <v>1</v>
      </c>
      <c r="P179" s="15">
        <f>[1]РЕЕСТР!P179</f>
        <v>1.1000000000000001</v>
      </c>
      <c r="Q179" s="13" t="str">
        <f>[1]РЕЕСТР!Q179</f>
        <v>пластик</v>
      </c>
      <c r="R179" s="14" t="str">
        <f>[1]РЕЕСТР!U179</f>
        <v>-</v>
      </c>
      <c r="S179" s="15" t="str">
        <f>[1]РЕЕСТР!V179</f>
        <v>-</v>
      </c>
      <c r="T179" s="13" t="str">
        <f>[1]РЕЕСТР!W179</f>
        <v>-</v>
      </c>
      <c r="U179" s="17" t="str">
        <f>[1]РЕЕСТР!AA179</f>
        <v>-</v>
      </c>
      <c r="V179" s="18" t="str">
        <f>[1]РЕЕСТР!AB179</f>
        <v>-</v>
      </c>
      <c r="W179" s="15" t="str">
        <f>[1]РЕЕСТР!AC179</f>
        <v>-</v>
      </c>
      <c r="X179" s="13" t="str">
        <f>[1]РЕЕСТР!AD179</f>
        <v>-</v>
      </c>
      <c r="Y179" s="8" t="str">
        <f>[1]РЕЕСТР!AH179</f>
        <v>в рамках проведения инвентаризации 2022 года
не установлен</v>
      </c>
      <c r="Z179" s="19" t="str">
        <f>[1]РЕЕСТР!AL179</f>
        <v>МБУ "Ритуальные услуги"</v>
      </c>
    </row>
    <row r="180" spans="2:26" ht="63" customHeight="1" x14ac:dyDescent="0.3">
      <c r="B180" s="43">
        <f>[1]РЕЕСТР!B180</f>
        <v>164</v>
      </c>
      <c r="C180" s="44">
        <f>[1]РЕЕСТР!C180</f>
        <v>43557</v>
      </c>
      <c r="D180" s="51">
        <f>[1]РЕЕСТР!D180</f>
        <v>44900</v>
      </c>
      <c r="E180" s="16" t="str">
        <f>[1]РЕЕСТР!E180</f>
        <v>Тобольский тракт 15 (Восточное кладбище), площадка 10</v>
      </c>
      <c r="F180" s="52" t="str">
        <f>[1]РЕЕСТР!F180</f>
        <v>в рамках проведения инвентаризации 2022 года
не установлен</v>
      </c>
      <c r="G180" s="10" t="str">
        <f>[1]РЕЕСТР!G180</f>
        <v>61.041717</v>
      </c>
      <c r="H180" s="10" t="str">
        <f>[1]РЕЕСТР!H180</f>
        <v>69.175603</v>
      </c>
      <c r="I180" s="53" t="str">
        <f>[1]РЕЕСТР!I180</f>
        <v>в рамках инвентаризации 2022 года
не определена</v>
      </c>
      <c r="J180" s="9" t="str">
        <f>[1]РЕЕСТР!J180</f>
        <v>ограниченный частично</v>
      </c>
      <c r="K180" s="11" t="str">
        <f>[1]РЕЕСТР!K180</f>
        <v>дорожная плита</v>
      </c>
      <c r="L180" s="10">
        <f>[1]РЕЕСТР!L180</f>
        <v>6</v>
      </c>
      <c r="M180" s="10" t="str">
        <f>[1]РЕЕСТР!M180</f>
        <v>отсутствует</v>
      </c>
      <c r="N180" s="12" t="str">
        <f>[1]РЕЕСТР!N180</f>
        <v>есть</v>
      </c>
      <c r="O180" s="14">
        <f>[1]РЕЕСТР!O180</f>
        <v>1</v>
      </c>
      <c r="P180" s="15">
        <f>[1]РЕЕСТР!P180</f>
        <v>1.1000000000000001</v>
      </c>
      <c r="Q180" s="13" t="str">
        <f>[1]РЕЕСТР!Q180</f>
        <v>пластик</v>
      </c>
      <c r="R180" s="14" t="str">
        <f>[1]РЕЕСТР!U180</f>
        <v>-</v>
      </c>
      <c r="S180" s="15" t="str">
        <f>[1]РЕЕСТР!V180</f>
        <v>-</v>
      </c>
      <c r="T180" s="13" t="str">
        <f>[1]РЕЕСТР!W180</f>
        <v>-</v>
      </c>
      <c r="U180" s="17" t="str">
        <f>[1]РЕЕСТР!AA180</f>
        <v>-</v>
      </c>
      <c r="V180" s="18" t="str">
        <f>[1]РЕЕСТР!AB180</f>
        <v>-</v>
      </c>
      <c r="W180" s="15" t="str">
        <f>[1]РЕЕСТР!AC180</f>
        <v>-</v>
      </c>
      <c r="X180" s="13" t="str">
        <f>[1]РЕЕСТР!AD180</f>
        <v>-</v>
      </c>
      <c r="Y180" s="8" t="str">
        <f>[1]РЕЕСТР!AH180</f>
        <v>в рамках проведения инвентаризации 2022 года
не установлен</v>
      </c>
      <c r="Z180" s="19" t="str">
        <f>[1]РЕЕСТР!AL180</f>
        <v>МБУ "Ритуальные услуги"</v>
      </c>
    </row>
    <row r="181" spans="2:26" ht="63" customHeight="1" x14ac:dyDescent="0.3">
      <c r="B181" s="43">
        <f>[1]РЕЕСТР!B181</f>
        <v>165</v>
      </c>
      <c r="C181" s="44">
        <f>[1]РЕЕСТР!C181</f>
        <v>43557</v>
      </c>
      <c r="D181" s="51">
        <f>[1]РЕЕСТР!D181</f>
        <v>44900</v>
      </c>
      <c r="E181" s="16" t="str">
        <f>[1]РЕЕСТР!E181</f>
        <v>Тобольский тракт 15 (Восточное кладбище), площадка 11</v>
      </c>
      <c r="F181" s="52" t="str">
        <f>[1]РЕЕСТР!F181</f>
        <v>в рамках проведения инвентаризации 2022 года
не установлен</v>
      </c>
      <c r="G181" s="10" t="str">
        <f>[1]РЕЕСТР!G181</f>
        <v>61.041781</v>
      </c>
      <c r="H181" s="10" t="str">
        <f>[1]РЕЕСТР!H181</f>
        <v>69.174538</v>
      </c>
      <c r="I181" s="53" t="str">
        <f>[1]РЕЕСТР!I181</f>
        <v>в рамках инвентаризации 2022 года
не определена</v>
      </c>
      <c r="J181" s="9" t="str">
        <f>[1]РЕЕСТР!J181</f>
        <v>ограниченный частично</v>
      </c>
      <c r="K181" s="11" t="str">
        <f>[1]РЕЕСТР!K181</f>
        <v>дорожная плита</v>
      </c>
      <c r="L181" s="10">
        <f>[1]РЕЕСТР!L181</f>
        <v>6</v>
      </c>
      <c r="M181" s="10" t="str">
        <f>[1]РЕЕСТР!M181</f>
        <v>отсутствует</v>
      </c>
      <c r="N181" s="12" t="str">
        <f>[1]РЕЕСТР!N181</f>
        <v>есть</v>
      </c>
      <c r="O181" s="14">
        <f>[1]РЕЕСТР!O181</f>
        <v>1</v>
      </c>
      <c r="P181" s="15">
        <f>[1]РЕЕСТР!P181</f>
        <v>1.1000000000000001</v>
      </c>
      <c r="Q181" s="13" t="str">
        <f>[1]РЕЕСТР!Q181</f>
        <v>пластик</v>
      </c>
      <c r="R181" s="14" t="str">
        <f>[1]РЕЕСТР!U181</f>
        <v>-</v>
      </c>
      <c r="S181" s="15" t="str">
        <f>[1]РЕЕСТР!V181</f>
        <v>-</v>
      </c>
      <c r="T181" s="13" t="str">
        <f>[1]РЕЕСТР!W181</f>
        <v>-</v>
      </c>
      <c r="U181" s="17" t="str">
        <f>[1]РЕЕСТР!AA181</f>
        <v>-</v>
      </c>
      <c r="V181" s="18" t="str">
        <f>[1]РЕЕСТР!AB181</f>
        <v>-</v>
      </c>
      <c r="W181" s="15" t="str">
        <f>[1]РЕЕСТР!AC181</f>
        <v>-</v>
      </c>
      <c r="X181" s="13" t="str">
        <f>[1]РЕЕСТР!AD181</f>
        <v>-</v>
      </c>
      <c r="Y181" s="8" t="str">
        <f>[1]РЕЕСТР!AH181</f>
        <v>в рамках проведения инвентаризации 2022 года
не установлен</v>
      </c>
      <c r="Z181" s="19" t="str">
        <f>[1]РЕЕСТР!AL181</f>
        <v>МБУ "Ритуальные услуги"</v>
      </c>
    </row>
    <row r="182" spans="2:26" ht="63" customHeight="1" x14ac:dyDescent="0.3">
      <c r="B182" s="43">
        <f>[1]РЕЕСТР!B182</f>
        <v>166</v>
      </c>
      <c r="C182" s="44">
        <f>[1]РЕЕСТР!C182</f>
        <v>43557</v>
      </c>
      <c r="D182" s="51">
        <f>[1]РЕЕСТР!D182</f>
        <v>44900</v>
      </c>
      <c r="E182" s="16" t="str">
        <f>[1]РЕЕСТР!E182</f>
        <v>Тобольский тракт 15 (Восточное кладбище), площадка 12</v>
      </c>
      <c r="F182" s="52" t="str">
        <f>[1]РЕЕСТР!F182</f>
        <v>в рамках проведения инвентаризации 2022 года
не установлен</v>
      </c>
      <c r="G182" s="10" t="str">
        <f>[1]РЕЕСТР!G182</f>
        <v>61.043001</v>
      </c>
      <c r="H182" s="10" t="str">
        <f>[1]РЕЕСТР!H182</f>
        <v>69.176107</v>
      </c>
      <c r="I182" s="53" t="str">
        <f>[1]РЕЕСТР!I182</f>
        <v>в рамках инвентаризации 2022 года
не определена</v>
      </c>
      <c r="J182" s="9" t="str">
        <f>[1]РЕЕСТР!J182</f>
        <v>ограниченный частично</v>
      </c>
      <c r="K182" s="11" t="str">
        <f>[1]РЕЕСТР!K182</f>
        <v>дорожная плита</v>
      </c>
      <c r="L182" s="10">
        <f>[1]РЕЕСТР!L182</f>
        <v>6</v>
      </c>
      <c r="M182" s="10" t="str">
        <f>[1]РЕЕСТР!M182</f>
        <v>отсутствует</v>
      </c>
      <c r="N182" s="12" t="str">
        <f>[1]РЕЕСТР!N182</f>
        <v>есть</v>
      </c>
      <c r="O182" s="14">
        <f>[1]РЕЕСТР!O182</f>
        <v>1</v>
      </c>
      <c r="P182" s="15">
        <f>[1]РЕЕСТР!P182</f>
        <v>1.1000000000000001</v>
      </c>
      <c r="Q182" s="13" t="str">
        <f>[1]РЕЕСТР!Q182</f>
        <v>пластик</v>
      </c>
      <c r="R182" s="14" t="str">
        <f>[1]РЕЕСТР!U182</f>
        <v>-</v>
      </c>
      <c r="S182" s="15" t="str">
        <f>[1]РЕЕСТР!V182</f>
        <v>-</v>
      </c>
      <c r="T182" s="13" t="str">
        <f>[1]РЕЕСТР!W182</f>
        <v>-</v>
      </c>
      <c r="U182" s="17" t="str">
        <f>[1]РЕЕСТР!AA182</f>
        <v>-</v>
      </c>
      <c r="V182" s="18" t="str">
        <f>[1]РЕЕСТР!AB182</f>
        <v>-</v>
      </c>
      <c r="W182" s="15" t="str">
        <f>[1]РЕЕСТР!AC182</f>
        <v>-</v>
      </c>
      <c r="X182" s="13" t="str">
        <f>[1]РЕЕСТР!AD182</f>
        <v>-</v>
      </c>
      <c r="Y182" s="8" t="str">
        <f>[1]РЕЕСТР!AH182</f>
        <v>в рамках проведения инвентаризации 2022 года
не установлен</v>
      </c>
      <c r="Z182" s="19" t="str">
        <f>[1]РЕЕСТР!AL182</f>
        <v>МБУ "Ритуальные услуги"</v>
      </c>
    </row>
    <row r="183" spans="2:26" ht="63" customHeight="1" x14ac:dyDescent="0.3">
      <c r="B183" s="43">
        <f>[1]РЕЕСТР!B183</f>
        <v>167</v>
      </c>
      <c r="C183" s="44">
        <f>[1]РЕЕСТР!C183</f>
        <v>43557</v>
      </c>
      <c r="D183" s="51">
        <f>[1]РЕЕСТР!D183</f>
        <v>44900</v>
      </c>
      <c r="E183" s="16" t="str">
        <f>[1]РЕЕСТР!E183</f>
        <v>Тобольский тракт 15 (Восточное кладбище), площадка 13</v>
      </c>
      <c r="F183" s="52" t="str">
        <f>[1]РЕЕСТР!F183</f>
        <v>в рамках проведения инвентаризации 2022 года
не установлен</v>
      </c>
      <c r="G183" s="10" t="str">
        <f>[1]РЕЕСТР!G183</f>
        <v>61.041569</v>
      </c>
      <c r="H183" s="10" t="str">
        <f>[1]РЕЕСТР!H183</f>
        <v>69.180200</v>
      </c>
      <c r="I183" s="53" t="str">
        <f>[1]РЕЕСТР!I183</f>
        <v>в рамках инвентаризации 2022 года
не определена</v>
      </c>
      <c r="J183" s="9" t="str">
        <f>[1]РЕЕСТР!J183</f>
        <v>ограниченный частично</v>
      </c>
      <c r="K183" s="11" t="str">
        <f>[1]РЕЕСТР!K183</f>
        <v>дорожная плита</v>
      </c>
      <c r="L183" s="10">
        <f>[1]РЕЕСТР!L183</f>
        <v>6</v>
      </c>
      <c r="M183" s="10" t="str">
        <f>[1]РЕЕСТР!M183</f>
        <v>отсутствует</v>
      </c>
      <c r="N183" s="12" t="str">
        <f>[1]РЕЕСТР!N183</f>
        <v>есть</v>
      </c>
      <c r="O183" s="14">
        <f>[1]РЕЕСТР!O183</f>
        <v>1</v>
      </c>
      <c r="P183" s="15">
        <f>[1]РЕЕСТР!P183</f>
        <v>1.1000000000000001</v>
      </c>
      <c r="Q183" s="13" t="str">
        <f>[1]РЕЕСТР!Q183</f>
        <v>пластик</v>
      </c>
      <c r="R183" s="14" t="str">
        <f>[1]РЕЕСТР!U183</f>
        <v>-</v>
      </c>
      <c r="S183" s="15" t="str">
        <f>[1]РЕЕСТР!V183</f>
        <v>-</v>
      </c>
      <c r="T183" s="13" t="str">
        <f>[1]РЕЕСТР!W183</f>
        <v>-</v>
      </c>
      <c r="U183" s="17" t="str">
        <f>[1]РЕЕСТР!AA183</f>
        <v>-</v>
      </c>
      <c r="V183" s="18" t="str">
        <f>[1]РЕЕСТР!AB183</f>
        <v>-</v>
      </c>
      <c r="W183" s="15" t="str">
        <f>[1]РЕЕСТР!AC183</f>
        <v>-</v>
      </c>
      <c r="X183" s="13" t="str">
        <f>[1]РЕЕСТР!AD183</f>
        <v>-</v>
      </c>
      <c r="Y183" s="8" t="str">
        <f>[1]РЕЕСТР!AH183</f>
        <v>в рамках проведения инвентаризации 2022 года
не установлен</v>
      </c>
      <c r="Z183" s="19" t="str">
        <f>[1]РЕЕСТР!AL183</f>
        <v>МБУ "Ритуальные услуги"</v>
      </c>
    </row>
    <row r="184" spans="2:26" ht="63" customHeight="1" x14ac:dyDescent="0.3">
      <c r="B184" s="43">
        <f>[1]РЕЕСТР!B184</f>
        <v>168</v>
      </c>
      <c r="C184" s="44">
        <f>[1]РЕЕСТР!C184</f>
        <v>43557</v>
      </c>
      <c r="D184" s="51">
        <f>[1]РЕЕСТР!D184</f>
        <v>44900</v>
      </c>
      <c r="E184" s="16" t="str">
        <f>[1]РЕЕСТР!E184</f>
        <v>Тобольский тракт 15 (Восточное кладбище), площадка 14</v>
      </c>
      <c r="F184" s="52" t="str">
        <f>[1]РЕЕСТР!F184</f>
        <v>в рамках проведения инвентаризации 2022 года
не установлен</v>
      </c>
      <c r="G184" s="10" t="str">
        <f>[1]РЕЕСТР!G184</f>
        <v>61.041474</v>
      </c>
      <c r="H184" s="10" t="str">
        <f>[1]РЕЕСТР!H184</f>
        <v>69.179037</v>
      </c>
      <c r="I184" s="53" t="str">
        <f>[1]РЕЕСТР!I184</f>
        <v>в рамках инвентаризации 2022 года
не определена</v>
      </c>
      <c r="J184" s="9" t="str">
        <f>[1]РЕЕСТР!J184</f>
        <v>ограниченный частично</v>
      </c>
      <c r="K184" s="11" t="str">
        <f>[1]РЕЕСТР!K184</f>
        <v>дорожная плита</v>
      </c>
      <c r="L184" s="10">
        <f>[1]РЕЕСТР!L184</f>
        <v>6</v>
      </c>
      <c r="M184" s="10" t="str">
        <f>[1]РЕЕСТР!M184</f>
        <v>отсутствует</v>
      </c>
      <c r="N184" s="12" t="str">
        <f>[1]РЕЕСТР!N184</f>
        <v>есть</v>
      </c>
      <c r="O184" s="14">
        <f>[1]РЕЕСТР!O184</f>
        <v>1</v>
      </c>
      <c r="P184" s="15">
        <f>[1]РЕЕСТР!P184</f>
        <v>1.1000000000000001</v>
      </c>
      <c r="Q184" s="13" t="str">
        <f>[1]РЕЕСТР!Q184</f>
        <v>пластик</v>
      </c>
      <c r="R184" s="14" t="str">
        <f>[1]РЕЕСТР!U184</f>
        <v>-</v>
      </c>
      <c r="S184" s="15" t="str">
        <f>[1]РЕЕСТР!V184</f>
        <v>-</v>
      </c>
      <c r="T184" s="13" t="str">
        <f>[1]РЕЕСТР!W184</f>
        <v>-</v>
      </c>
      <c r="U184" s="17" t="str">
        <f>[1]РЕЕСТР!AA184</f>
        <v>-</v>
      </c>
      <c r="V184" s="18" t="str">
        <f>[1]РЕЕСТР!AB184</f>
        <v>-</v>
      </c>
      <c r="W184" s="15" t="str">
        <f>[1]РЕЕСТР!AC184</f>
        <v>-</v>
      </c>
      <c r="X184" s="13" t="str">
        <f>[1]РЕЕСТР!AD184</f>
        <v>-</v>
      </c>
      <c r="Y184" s="8" t="str">
        <f>[1]РЕЕСТР!AH184</f>
        <v>в рамках проведения инвентаризации 2022 года
не установлен</v>
      </c>
      <c r="Z184" s="19" t="str">
        <f>[1]РЕЕСТР!AL184</f>
        <v>МБУ "Ритуальные услуги"</v>
      </c>
    </row>
    <row r="185" spans="2:26" ht="63" customHeight="1" x14ac:dyDescent="0.3">
      <c r="B185" s="43">
        <f>[1]РЕЕСТР!B185</f>
        <v>169</v>
      </c>
      <c r="C185" s="44">
        <f>[1]РЕЕСТР!C185</f>
        <v>43557</v>
      </c>
      <c r="D185" s="51">
        <f>[1]РЕЕСТР!D185</f>
        <v>44900</v>
      </c>
      <c r="E185" s="16" t="str">
        <f>[1]РЕЕСТР!E185</f>
        <v>Тобольский тракт 15 (Восточное кладбище), площадка 15</v>
      </c>
      <c r="F185" s="52" t="str">
        <f>[1]РЕЕСТР!F185</f>
        <v>в рамках проведения инвентаризации 2022 года
не установлен</v>
      </c>
      <c r="G185" s="10" t="str">
        <f>[1]РЕЕСТР!G185</f>
        <v>61.041564</v>
      </c>
      <c r="H185" s="10" t="str">
        <f>[1]РЕЕСТР!H185</f>
        <v>69.178050</v>
      </c>
      <c r="I185" s="53" t="str">
        <f>[1]РЕЕСТР!I185</f>
        <v>в рамках инвентаризации 2022 года
не определена</v>
      </c>
      <c r="J185" s="9" t="str">
        <f>[1]РЕЕСТР!J185</f>
        <v>ограниченный частично</v>
      </c>
      <c r="K185" s="11" t="str">
        <f>[1]РЕЕСТР!K185</f>
        <v>дорожная плита</v>
      </c>
      <c r="L185" s="10">
        <f>[1]РЕЕСТР!L185</f>
        <v>6</v>
      </c>
      <c r="M185" s="10" t="str">
        <f>[1]РЕЕСТР!M185</f>
        <v>отсутствует</v>
      </c>
      <c r="N185" s="12" t="str">
        <f>[1]РЕЕСТР!N185</f>
        <v>есть</v>
      </c>
      <c r="O185" s="14">
        <f>[1]РЕЕСТР!O185</f>
        <v>1</v>
      </c>
      <c r="P185" s="15">
        <f>[1]РЕЕСТР!P185</f>
        <v>1.1000000000000001</v>
      </c>
      <c r="Q185" s="13" t="str">
        <f>[1]РЕЕСТР!Q185</f>
        <v>пластик</v>
      </c>
      <c r="R185" s="14" t="str">
        <f>[1]РЕЕСТР!U185</f>
        <v>-</v>
      </c>
      <c r="S185" s="15" t="str">
        <f>[1]РЕЕСТР!V185</f>
        <v>-</v>
      </c>
      <c r="T185" s="13" t="str">
        <f>[1]РЕЕСТР!W185</f>
        <v>-</v>
      </c>
      <c r="U185" s="17" t="str">
        <f>[1]РЕЕСТР!AA185</f>
        <v>-</v>
      </c>
      <c r="V185" s="18" t="str">
        <f>[1]РЕЕСТР!AB185</f>
        <v>-</v>
      </c>
      <c r="W185" s="15" t="str">
        <f>[1]РЕЕСТР!AC185</f>
        <v>-</v>
      </c>
      <c r="X185" s="13" t="str">
        <f>[1]РЕЕСТР!AD185</f>
        <v>-</v>
      </c>
      <c r="Y185" s="8" t="str">
        <f>[1]РЕЕСТР!AH185</f>
        <v>в рамках проведения инвентаризации 2022 года
не установлен</v>
      </c>
      <c r="Z185" s="19" t="str">
        <f>[1]РЕЕСТР!AL185</f>
        <v>МБУ "Ритуальные услуги"</v>
      </c>
    </row>
    <row r="186" spans="2:26" ht="63" customHeight="1" x14ac:dyDescent="0.3">
      <c r="B186" s="43">
        <f>[1]РЕЕСТР!B186</f>
        <v>170</v>
      </c>
      <c r="C186" s="44">
        <f>[1]РЕЕСТР!C186</f>
        <v>43557</v>
      </c>
      <c r="D186" s="51">
        <f>[1]РЕЕСТР!D186</f>
        <v>44900</v>
      </c>
      <c r="E186" s="16" t="str">
        <f>[1]РЕЕСТР!E186</f>
        <v>Тобольский тракт 15 (Восточное кладбище), площадка 16</v>
      </c>
      <c r="F186" s="52" t="str">
        <f>[1]РЕЕСТР!F186</f>
        <v>в рамках проведения инвентаризации 2022 года
не установлен</v>
      </c>
      <c r="G186" s="10" t="str">
        <f>[1]РЕЕСТР!G186</f>
        <v>61.041193</v>
      </c>
      <c r="H186" s="10" t="str">
        <f>[1]РЕЕСТР!H186</f>
        <v>69.178077</v>
      </c>
      <c r="I186" s="53" t="str">
        <f>[1]РЕЕСТР!I186</f>
        <v>в рамках инвентаризации 2022 года
не определена</v>
      </c>
      <c r="J186" s="9" t="str">
        <f>[1]РЕЕСТР!J186</f>
        <v>ограниченный частично</v>
      </c>
      <c r="K186" s="11" t="str">
        <f>[1]РЕЕСТР!K186</f>
        <v>дорожная плита</v>
      </c>
      <c r="L186" s="10">
        <f>[1]РЕЕСТР!L186</f>
        <v>6</v>
      </c>
      <c r="M186" s="10" t="str">
        <f>[1]РЕЕСТР!M186</f>
        <v>отсутствует</v>
      </c>
      <c r="N186" s="12" t="str">
        <f>[1]РЕЕСТР!N186</f>
        <v>есть</v>
      </c>
      <c r="O186" s="14">
        <f>[1]РЕЕСТР!O186</f>
        <v>1</v>
      </c>
      <c r="P186" s="15">
        <f>[1]РЕЕСТР!P186</f>
        <v>1.1000000000000001</v>
      </c>
      <c r="Q186" s="13" t="str">
        <f>[1]РЕЕСТР!Q186</f>
        <v>пластик</v>
      </c>
      <c r="R186" s="14" t="str">
        <f>[1]РЕЕСТР!U186</f>
        <v>-</v>
      </c>
      <c r="S186" s="15" t="str">
        <f>[1]РЕЕСТР!V186</f>
        <v>-</v>
      </c>
      <c r="T186" s="13" t="str">
        <f>[1]РЕЕСТР!W186</f>
        <v>-</v>
      </c>
      <c r="U186" s="17" t="str">
        <f>[1]РЕЕСТР!AA186</f>
        <v>-</v>
      </c>
      <c r="V186" s="18" t="str">
        <f>[1]РЕЕСТР!AB186</f>
        <v>-</v>
      </c>
      <c r="W186" s="15" t="str">
        <f>[1]РЕЕСТР!AC186</f>
        <v>-</v>
      </c>
      <c r="X186" s="13" t="str">
        <f>[1]РЕЕСТР!AD186</f>
        <v>-</v>
      </c>
      <c r="Y186" s="8" t="str">
        <f>[1]РЕЕСТР!AH186</f>
        <v>в рамках проведения инвентаризации 2022 года
не установлен</v>
      </c>
      <c r="Z186" s="19" t="str">
        <f>[1]РЕЕСТР!AL186</f>
        <v>МБУ "Ритуальные услуги"</v>
      </c>
    </row>
    <row r="187" spans="2:26" ht="63" customHeight="1" x14ac:dyDescent="0.3">
      <c r="B187" s="43">
        <f>[1]РЕЕСТР!B187</f>
        <v>171</v>
      </c>
      <c r="C187" s="44">
        <f>[1]РЕЕСТР!C187</f>
        <v>43557</v>
      </c>
      <c r="D187" s="51">
        <f>[1]РЕЕСТР!D187</f>
        <v>44900</v>
      </c>
      <c r="E187" s="16" t="str">
        <f>[1]РЕЕСТР!E187</f>
        <v>Тобольский тракт 15 (Восточное кладбище), площадка 17</v>
      </c>
      <c r="F187" s="52" t="str">
        <f>[1]РЕЕСТР!F187</f>
        <v>в рамках проведения инвентаризации 2022 года
не установлен</v>
      </c>
      <c r="G187" s="10" t="str">
        <f>[1]РЕЕСТР!G187</f>
        <v>61.040625</v>
      </c>
      <c r="H187" s="10" t="str">
        <f>[1]РЕЕСТР!H187</f>
        <v>69.177645</v>
      </c>
      <c r="I187" s="53" t="str">
        <f>[1]РЕЕСТР!I187</f>
        <v>в рамках инвентаризации 2022 года
не определена</v>
      </c>
      <c r="J187" s="9" t="str">
        <f>[1]РЕЕСТР!J187</f>
        <v>ограниченный частично</v>
      </c>
      <c r="K187" s="11" t="str">
        <f>[1]РЕЕСТР!K187</f>
        <v>дорожная плита</v>
      </c>
      <c r="L187" s="10">
        <f>[1]РЕЕСТР!L187</f>
        <v>6</v>
      </c>
      <c r="M187" s="10" t="str">
        <f>[1]РЕЕСТР!M187</f>
        <v>отсутствует</v>
      </c>
      <c r="N187" s="12" t="str">
        <f>[1]РЕЕСТР!N187</f>
        <v>есть</v>
      </c>
      <c r="O187" s="14">
        <f>[1]РЕЕСТР!O187</f>
        <v>1</v>
      </c>
      <c r="P187" s="15">
        <f>[1]РЕЕСТР!P187</f>
        <v>1.1000000000000001</v>
      </c>
      <c r="Q187" s="13" t="str">
        <f>[1]РЕЕСТР!Q187</f>
        <v>пластик</v>
      </c>
      <c r="R187" s="14" t="str">
        <f>[1]РЕЕСТР!U187</f>
        <v>-</v>
      </c>
      <c r="S187" s="15" t="str">
        <f>[1]РЕЕСТР!V187</f>
        <v>-</v>
      </c>
      <c r="T187" s="13" t="str">
        <f>[1]РЕЕСТР!W187</f>
        <v>-</v>
      </c>
      <c r="U187" s="17" t="str">
        <f>[1]РЕЕСТР!AA187</f>
        <v>-</v>
      </c>
      <c r="V187" s="18" t="str">
        <f>[1]РЕЕСТР!AB187</f>
        <v>-</v>
      </c>
      <c r="W187" s="15" t="str">
        <f>[1]РЕЕСТР!AC187</f>
        <v>-</v>
      </c>
      <c r="X187" s="13" t="str">
        <f>[1]РЕЕСТР!AD187</f>
        <v>-</v>
      </c>
      <c r="Y187" s="8" t="str">
        <f>[1]РЕЕСТР!AH187</f>
        <v>в рамках проведения инвентаризации 2022 года
не установлен</v>
      </c>
      <c r="Z187" s="19" t="str">
        <f>[1]РЕЕСТР!AL187</f>
        <v>МБУ "Ритуальные услуги"</v>
      </c>
    </row>
    <row r="188" spans="2:26" ht="63" customHeight="1" x14ac:dyDescent="0.3">
      <c r="B188" s="43">
        <f>[1]РЕЕСТР!B188</f>
        <v>172</v>
      </c>
      <c r="C188" s="44">
        <f>[1]РЕЕСТР!C188</f>
        <v>43557</v>
      </c>
      <c r="D188" s="51">
        <f>[1]РЕЕСТР!D188</f>
        <v>44900</v>
      </c>
      <c r="E188" s="16" t="str">
        <f>[1]РЕЕСТР!E188</f>
        <v>Тобольский тракт 15 (Восточное кладбище), площадка 18</v>
      </c>
      <c r="F188" s="52" t="str">
        <f>[1]РЕЕСТР!F188</f>
        <v>в рамках проведения инвентаризации 2022 года
не установлен</v>
      </c>
      <c r="G188" s="10" t="str">
        <f>[1]РЕЕСТР!G188</f>
        <v>61.040376</v>
      </c>
      <c r="H188" s="10" t="str">
        <f>[1]РЕЕСТР!H188</f>
        <v>69.176339</v>
      </c>
      <c r="I188" s="53" t="str">
        <f>[1]РЕЕСТР!I188</f>
        <v>в рамках инвентаризации 2022 года
не определена</v>
      </c>
      <c r="J188" s="9" t="str">
        <f>[1]РЕЕСТР!J188</f>
        <v>ограниченный частично</v>
      </c>
      <c r="K188" s="11" t="str">
        <f>[1]РЕЕСТР!K188</f>
        <v>дорожная плита</v>
      </c>
      <c r="L188" s="10">
        <f>[1]РЕЕСТР!L188</f>
        <v>6</v>
      </c>
      <c r="M188" s="10" t="str">
        <f>[1]РЕЕСТР!M188</f>
        <v>отсутствует</v>
      </c>
      <c r="N188" s="12" t="str">
        <f>[1]РЕЕСТР!N188</f>
        <v>есть</v>
      </c>
      <c r="O188" s="14">
        <f>[1]РЕЕСТР!O188</f>
        <v>1</v>
      </c>
      <c r="P188" s="15">
        <f>[1]РЕЕСТР!P188</f>
        <v>1.1000000000000001</v>
      </c>
      <c r="Q188" s="13" t="str">
        <f>[1]РЕЕСТР!Q188</f>
        <v>пластик</v>
      </c>
      <c r="R188" s="14" t="str">
        <f>[1]РЕЕСТР!U188</f>
        <v>-</v>
      </c>
      <c r="S188" s="15" t="str">
        <f>[1]РЕЕСТР!V188</f>
        <v>-</v>
      </c>
      <c r="T188" s="13" t="str">
        <f>[1]РЕЕСТР!W188</f>
        <v>-</v>
      </c>
      <c r="U188" s="17" t="str">
        <f>[1]РЕЕСТР!AA188</f>
        <v>-</v>
      </c>
      <c r="V188" s="18" t="str">
        <f>[1]РЕЕСТР!AB188</f>
        <v>-</v>
      </c>
      <c r="W188" s="15" t="str">
        <f>[1]РЕЕСТР!AC188</f>
        <v>-</v>
      </c>
      <c r="X188" s="13" t="str">
        <f>[1]РЕЕСТР!AD188</f>
        <v>-</v>
      </c>
      <c r="Y188" s="8" t="str">
        <f>[1]РЕЕСТР!AH188</f>
        <v>в рамках проведения инвентаризации 2022 года
не установлен</v>
      </c>
      <c r="Z188" s="19" t="str">
        <f>[1]РЕЕСТР!AL188</f>
        <v>МБУ "Ритуальные услуги"</v>
      </c>
    </row>
    <row r="189" spans="2:26" ht="45" customHeight="1" x14ac:dyDescent="0.3">
      <c r="B189" s="43">
        <f>[1]РЕЕСТР!B189</f>
        <v>173</v>
      </c>
      <c r="C189" s="44">
        <f>[1]РЕЕСТР!C189</f>
        <v>43811</v>
      </c>
      <c r="D189" s="51">
        <f>[1]РЕЕСТР!D189</f>
        <v>44900</v>
      </c>
      <c r="E189" s="16" t="str">
        <f>[1]РЕЕСТР!E189</f>
        <v>Тобольский тракт 4</v>
      </c>
      <c r="F189" s="52" t="str">
        <f>[1]РЕЕСТР!F189</f>
        <v>в рамках проведения инвентаризации 2022 года
не установлен</v>
      </c>
      <c r="G189" s="10" t="str">
        <f>[1]РЕЕСТР!G189</f>
        <v>61.024391</v>
      </c>
      <c r="H189" s="10" t="str">
        <f>[1]РЕЕСТР!H189</f>
        <v>69.129911</v>
      </c>
      <c r="I189" s="53" t="str">
        <f>[1]РЕЕСТР!I189</f>
        <v>в рамках инвентаризации 2022 года
не определена</v>
      </c>
      <c r="J189" s="9" t="str">
        <f>[1]РЕЕСТР!J189</f>
        <v>ограниченный</v>
      </c>
      <c r="K189" s="11" t="str">
        <f>[1]РЕЕСТР!K189</f>
        <v>асфальт</v>
      </c>
      <c r="L189" s="10">
        <f>[1]РЕЕСТР!L189</f>
        <v>2</v>
      </c>
      <c r="M189" s="10" t="str">
        <f>[1]РЕЕСТР!M189</f>
        <v>есть</v>
      </c>
      <c r="N189" s="12" t="str">
        <f>[1]РЕЕСТР!N189</f>
        <v>отсутствует</v>
      </c>
      <c r="O189" s="14">
        <f>[1]РЕЕСТР!O189</f>
        <v>1</v>
      </c>
      <c r="P189" s="15">
        <f>[1]РЕЕСТР!P189</f>
        <v>1.1000000000000001</v>
      </c>
      <c r="Q189" s="13" t="str">
        <f>[1]РЕЕСТР!Q189</f>
        <v>пластик</v>
      </c>
      <c r="R189" s="14" t="str">
        <f>[1]РЕЕСТР!U189</f>
        <v>-</v>
      </c>
      <c r="S189" s="15" t="str">
        <f>[1]РЕЕСТР!V189</f>
        <v>-</v>
      </c>
      <c r="T189" s="13" t="str">
        <f>[1]РЕЕСТР!W189</f>
        <v>-</v>
      </c>
      <c r="U189" s="17" t="str">
        <f>[1]РЕЕСТР!AA189</f>
        <v>-</v>
      </c>
      <c r="V189" s="18" t="str">
        <f>[1]РЕЕСТР!AB189</f>
        <v>-</v>
      </c>
      <c r="W189" s="15" t="str">
        <f>[1]РЕЕСТР!AC189</f>
        <v>-</v>
      </c>
      <c r="X189" s="13" t="str">
        <f>[1]РЕЕСТР!AD189</f>
        <v>-</v>
      </c>
      <c r="Y189" s="8" t="str">
        <f>[1]РЕЕСТР!AH189</f>
        <v>в рамках проведения инвентаризации 2022 года
не установлен</v>
      </c>
      <c r="Z189" s="19" t="str">
        <f>[1]РЕЕСТР!AL189</f>
        <v>БУ ХМАО-Югры "ДЭСЗ"</v>
      </c>
    </row>
    <row r="190" spans="2:26" ht="47.25" customHeight="1" x14ac:dyDescent="0.3">
      <c r="B190" s="43">
        <f>[1]РЕЕСТР!B190</f>
        <v>174</v>
      </c>
      <c r="C190" s="44" t="str">
        <f>[1]РЕЕСТР!C190</f>
        <v>ранее существовавшая до 01.01.2019</v>
      </c>
      <c r="D190" s="51">
        <f>[1]РЕЕСТР!D190</f>
        <v>44900</v>
      </c>
      <c r="E190" s="16" t="str">
        <f>[1]РЕЕСТР!E190</f>
        <v>Тобольский тракт (на въезде в СНТ "Родник")</v>
      </c>
      <c r="F190" s="52" t="str">
        <f>[1]РЕЕСТР!F190</f>
        <v>в рамках проведения инвентаризации 2022 года
не установлен</v>
      </c>
      <c r="G190" s="10" t="str">
        <f>[1]РЕЕСТР!G190</f>
        <v>61.034586</v>
      </c>
      <c r="H190" s="10" t="str">
        <f>[1]РЕЕСТР!H190</f>
        <v>69.160277</v>
      </c>
      <c r="I190" s="53" t="str">
        <f>[1]РЕЕСТР!I190</f>
        <v>в рамках инвентаризации 2022 года
не определена</v>
      </c>
      <c r="J190" s="9" t="str">
        <f>[1]РЕЕСТР!J190</f>
        <v>открытый</v>
      </c>
      <c r="K190" s="11" t="str">
        <f>[1]РЕЕСТР!K190</f>
        <v>дорожная плита</v>
      </c>
      <c r="L190" s="10">
        <f>[1]РЕЕСТР!L190</f>
        <v>8</v>
      </c>
      <c r="M190" s="10" t="str">
        <f>[1]РЕЕСТР!M190</f>
        <v>отсутствует</v>
      </c>
      <c r="N190" s="12" t="str">
        <f>[1]РЕЕСТР!N190</f>
        <v>есть</v>
      </c>
      <c r="O190" s="14">
        <f>[1]РЕЕСТР!O190</f>
        <v>3</v>
      </c>
      <c r="P190" s="15">
        <f>[1]РЕЕСТР!P190</f>
        <v>1.1000000000000001</v>
      </c>
      <c r="Q190" s="13" t="str">
        <f>[1]РЕЕСТР!Q190</f>
        <v>пластик</v>
      </c>
      <c r="R190" s="14" t="str">
        <f>[1]РЕЕСТР!U190</f>
        <v>-</v>
      </c>
      <c r="S190" s="15" t="str">
        <f>[1]РЕЕСТР!V190</f>
        <v>-</v>
      </c>
      <c r="T190" s="13" t="str">
        <f>[1]РЕЕСТР!W190</f>
        <v>-</v>
      </c>
      <c r="U190" s="17" t="str">
        <f>[1]РЕЕСТР!AA190</f>
        <v>-</v>
      </c>
      <c r="V190" s="18" t="str">
        <f>[1]РЕЕСТР!AB190</f>
        <v>-</v>
      </c>
      <c r="W190" s="15" t="str">
        <f>[1]РЕЕСТР!AC190</f>
        <v>-</v>
      </c>
      <c r="X190" s="13" t="str">
        <f>[1]РЕЕСТР!AD190</f>
        <v>-</v>
      </c>
      <c r="Y190" s="8" t="str">
        <f>[1]РЕЕСТР!AH190</f>
        <v>в рамках проведения инвентаризации 2022 года
не установлен</v>
      </c>
      <c r="Z190" s="19" t="str">
        <f>[1]РЕЕСТР!AL190</f>
        <v xml:space="preserve"> члены СНТ "Родник"</v>
      </c>
    </row>
    <row r="191" spans="2:26" ht="63" customHeight="1" x14ac:dyDescent="0.3">
      <c r="B191" s="43">
        <f>[1]РЕЕСТР!B191</f>
        <v>175</v>
      </c>
      <c r="C191" s="44">
        <f>[1]РЕЕСТР!C191</f>
        <v>43557</v>
      </c>
      <c r="D191" s="51">
        <f>[1]РЕЕСТР!D191</f>
        <v>44900</v>
      </c>
      <c r="E191" s="16" t="str">
        <f>[1]РЕЕСТР!E191</f>
        <v>Тихая 1 (Северное кладбище), площадка 1</v>
      </c>
      <c r="F191" s="52" t="str">
        <f>[1]РЕЕСТР!F191</f>
        <v>в рамках проведения инвентаризации 2022 года
не установлен</v>
      </c>
      <c r="G191" s="10" t="str">
        <f>[1]РЕЕСТР!G191</f>
        <v>61.019009</v>
      </c>
      <c r="H191" s="10" t="str">
        <f>[1]РЕЕСТР!H191</f>
        <v>69.039637</v>
      </c>
      <c r="I191" s="53" t="str">
        <f>[1]РЕЕСТР!I191</f>
        <v>в рамках инвентаризации 2022 года
не определена</v>
      </c>
      <c r="J191" s="9" t="str">
        <f>[1]РЕЕСТР!J191</f>
        <v>ограниченный частично</v>
      </c>
      <c r="K191" s="11" t="str">
        <f>[1]РЕЕСТР!K191</f>
        <v>грунт</v>
      </c>
      <c r="L191" s="10">
        <f>[1]РЕЕСТР!L191</f>
        <v>6</v>
      </c>
      <c r="M191" s="10" t="str">
        <f>[1]РЕЕСТР!M191</f>
        <v>отсутствует</v>
      </c>
      <c r="N191" s="12" t="str">
        <f>[1]РЕЕСТР!N191</f>
        <v>отсутствует</v>
      </c>
      <c r="O191" s="14">
        <f>[1]РЕЕСТР!O191</f>
        <v>6</v>
      </c>
      <c r="P191" s="15">
        <f>[1]РЕЕСТР!P191</f>
        <v>0.66</v>
      </c>
      <c r="Q191" s="13" t="str">
        <f>[1]РЕЕСТР!Q191</f>
        <v>пластик</v>
      </c>
      <c r="R191" s="14" t="str">
        <f>[1]РЕЕСТР!U191</f>
        <v>-</v>
      </c>
      <c r="S191" s="15" t="str">
        <f>[1]РЕЕСТР!V191</f>
        <v>-</v>
      </c>
      <c r="T191" s="13" t="str">
        <f>[1]РЕЕСТР!W191</f>
        <v>-</v>
      </c>
      <c r="U191" s="17" t="str">
        <f>[1]РЕЕСТР!AA191</f>
        <v>-</v>
      </c>
      <c r="V191" s="18" t="str">
        <f>[1]РЕЕСТР!AB191</f>
        <v>-</v>
      </c>
      <c r="W191" s="15" t="str">
        <f>[1]РЕЕСТР!AC191</f>
        <v>-</v>
      </c>
      <c r="X191" s="13" t="str">
        <f>[1]РЕЕСТР!AD191</f>
        <v>-</v>
      </c>
      <c r="Y191" s="8" t="str">
        <f>[1]РЕЕСТР!AH191</f>
        <v>в рамках проведения инвентаризации 2022 года
не установлен</v>
      </c>
      <c r="Z191" s="19" t="str">
        <f>[1]РЕЕСТР!AL191</f>
        <v>МБУ "Ритуальные услуги"</v>
      </c>
    </row>
    <row r="192" spans="2:26" ht="63" customHeight="1" x14ac:dyDescent="0.3">
      <c r="B192" s="43">
        <f>[1]РЕЕСТР!B192</f>
        <v>176</v>
      </c>
      <c r="C192" s="44">
        <f>[1]РЕЕСТР!C192</f>
        <v>43557</v>
      </c>
      <c r="D192" s="51">
        <f>[1]РЕЕСТР!D192</f>
        <v>44900</v>
      </c>
      <c r="E192" s="16" t="str">
        <f>[1]РЕЕСТР!E192</f>
        <v>Тихая 1 (Северное кладбище), площадка 2</v>
      </c>
      <c r="F192" s="52" t="str">
        <f>[1]РЕЕСТР!F192</f>
        <v>в рамках проведения инвентаризации 2022 года
не установлен</v>
      </c>
      <c r="G192" s="10" t="str">
        <f>[1]РЕЕСТР!G192</f>
        <v>61.019499</v>
      </c>
      <c r="H192" s="10" t="str">
        <f>[1]РЕЕСТР!H192</f>
        <v>69.041283</v>
      </c>
      <c r="I192" s="53" t="str">
        <f>[1]РЕЕСТР!I192</f>
        <v>в рамках инвентаризации 2022 года
не определена</v>
      </c>
      <c r="J192" s="9" t="str">
        <f>[1]РЕЕСТР!J192</f>
        <v>ограниченный частично</v>
      </c>
      <c r="K192" s="11" t="str">
        <f>[1]РЕЕСТР!K192</f>
        <v>грунт</v>
      </c>
      <c r="L192" s="10">
        <f>[1]РЕЕСТР!L192</f>
        <v>6</v>
      </c>
      <c r="M192" s="10" t="str">
        <f>[1]РЕЕСТР!M192</f>
        <v>отсутствует</v>
      </c>
      <c r="N192" s="12" t="str">
        <f>[1]РЕЕСТР!N192</f>
        <v>отсутствует</v>
      </c>
      <c r="O192" s="14">
        <f>[1]РЕЕСТР!O192</f>
        <v>1</v>
      </c>
      <c r="P192" s="15">
        <f>[1]РЕЕСТР!P192</f>
        <v>0.66</v>
      </c>
      <c r="Q192" s="13" t="str">
        <f>[1]РЕЕСТР!Q192</f>
        <v>пластик</v>
      </c>
      <c r="R192" s="14" t="str">
        <f>[1]РЕЕСТР!U192</f>
        <v>-</v>
      </c>
      <c r="S192" s="15" t="str">
        <f>[1]РЕЕСТР!V192</f>
        <v>-</v>
      </c>
      <c r="T192" s="13" t="str">
        <f>[1]РЕЕСТР!W192</f>
        <v>-</v>
      </c>
      <c r="U192" s="17" t="str">
        <f>[1]РЕЕСТР!AA192</f>
        <v>-</v>
      </c>
      <c r="V192" s="18" t="str">
        <f>[1]РЕЕСТР!AB192</f>
        <v>-</v>
      </c>
      <c r="W192" s="15" t="str">
        <f>[1]РЕЕСТР!AC192</f>
        <v>-</v>
      </c>
      <c r="X192" s="13" t="str">
        <f>[1]РЕЕСТР!AD192</f>
        <v>-</v>
      </c>
      <c r="Y192" s="8" t="str">
        <f>[1]РЕЕСТР!AH192</f>
        <v>в рамках проведения инвентаризации 2022 года
не установлен</v>
      </c>
      <c r="Z192" s="19" t="str">
        <f>[1]РЕЕСТР!AL192</f>
        <v>МБУ "Ритуальные услуги"</v>
      </c>
    </row>
    <row r="193" spans="2:26" ht="63" customHeight="1" x14ac:dyDescent="0.3">
      <c r="B193" s="43">
        <f>[1]РЕЕСТР!B193</f>
        <v>177</v>
      </c>
      <c r="C193" s="44">
        <f>[1]РЕЕСТР!C193</f>
        <v>43557</v>
      </c>
      <c r="D193" s="51">
        <f>[1]РЕЕСТР!D193</f>
        <v>44900</v>
      </c>
      <c r="E193" s="16" t="str">
        <f>[1]РЕЕСТР!E193</f>
        <v>Тихая 1 (Северное кладбище), площадка 3</v>
      </c>
      <c r="F193" s="52" t="str">
        <f>[1]РЕЕСТР!F193</f>
        <v>в рамках проведения инвентаризации 2022 года
не установлен</v>
      </c>
      <c r="G193" s="10" t="str">
        <f>[1]РЕЕСТР!G193</f>
        <v>61.020167</v>
      </c>
      <c r="H193" s="10" t="str">
        <f>[1]РЕЕСТР!H193</f>
        <v>69.043120</v>
      </c>
      <c r="I193" s="53" t="str">
        <f>[1]РЕЕСТР!I193</f>
        <v>в рамках инвентаризации 2022 года
не определена</v>
      </c>
      <c r="J193" s="9" t="str">
        <f>[1]РЕЕСТР!J193</f>
        <v>ограниченный частично</v>
      </c>
      <c r="K193" s="11" t="str">
        <f>[1]РЕЕСТР!K193</f>
        <v>грунт</v>
      </c>
      <c r="L193" s="10">
        <f>[1]РЕЕСТР!L193</f>
        <v>6</v>
      </c>
      <c r="M193" s="10" t="str">
        <f>[1]РЕЕСТР!M193</f>
        <v>отсутствует</v>
      </c>
      <c r="N193" s="12" t="str">
        <f>[1]РЕЕСТР!N193</f>
        <v>отсутствует</v>
      </c>
      <c r="O193" s="14">
        <f>[1]РЕЕСТР!O193</f>
        <v>1</v>
      </c>
      <c r="P193" s="15">
        <f>[1]РЕЕСТР!P193</f>
        <v>0.66</v>
      </c>
      <c r="Q193" s="13" t="str">
        <f>[1]РЕЕСТР!Q193</f>
        <v>пластик</v>
      </c>
      <c r="R193" s="14" t="str">
        <f>[1]РЕЕСТР!U193</f>
        <v>-</v>
      </c>
      <c r="S193" s="15" t="str">
        <f>[1]РЕЕСТР!V193</f>
        <v>-</v>
      </c>
      <c r="T193" s="13" t="str">
        <f>[1]РЕЕСТР!W193</f>
        <v>-</v>
      </c>
      <c r="U193" s="17" t="str">
        <f>[1]РЕЕСТР!AA193</f>
        <v>-</v>
      </c>
      <c r="V193" s="18" t="str">
        <f>[1]РЕЕСТР!AB193</f>
        <v>-</v>
      </c>
      <c r="W193" s="15" t="str">
        <f>[1]РЕЕСТР!AC193</f>
        <v>-</v>
      </c>
      <c r="X193" s="13" t="str">
        <f>[1]РЕЕСТР!AD193</f>
        <v>-</v>
      </c>
      <c r="Y193" s="8" t="str">
        <f>[1]РЕЕСТР!AH193</f>
        <v>в рамках проведения инвентаризации 2022 года
не установлен</v>
      </c>
      <c r="Z193" s="19" t="str">
        <f>[1]РЕЕСТР!AL193</f>
        <v>МБУ "Ритуальные услуги"</v>
      </c>
    </row>
    <row r="194" spans="2:26" ht="63" customHeight="1" x14ac:dyDescent="0.3">
      <c r="B194" s="43">
        <f>[1]РЕЕСТР!B194</f>
        <v>178</v>
      </c>
      <c r="C194" s="44">
        <f>[1]РЕЕСТР!C194</f>
        <v>43557</v>
      </c>
      <c r="D194" s="51">
        <f>[1]РЕЕСТР!D194</f>
        <v>44900</v>
      </c>
      <c r="E194" s="16" t="str">
        <f>[1]РЕЕСТР!E194</f>
        <v>Тихая 1 (Северное кладбище), площадка 4</v>
      </c>
      <c r="F194" s="52" t="str">
        <f>[1]РЕЕСТР!F194</f>
        <v>в рамках проведения инвентаризации 2022 года
не установлен</v>
      </c>
      <c r="G194" s="10" t="str">
        <f>[1]РЕЕСТР!G194</f>
        <v>61.020595</v>
      </c>
      <c r="H194" s="10" t="str">
        <f>[1]РЕЕСТР!H194</f>
        <v>69.044209</v>
      </c>
      <c r="I194" s="53" t="str">
        <f>[1]РЕЕСТР!I194</f>
        <v>в рамках инвентаризации 2022 года
не определена</v>
      </c>
      <c r="J194" s="9" t="str">
        <f>[1]РЕЕСТР!J194</f>
        <v>ограниченный частично</v>
      </c>
      <c r="K194" s="11" t="str">
        <f>[1]РЕЕСТР!K194</f>
        <v>грунт</v>
      </c>
      <c r="L194" s="10">
        <f>[1]РЕЕСТР!L194</f>
        <v>1</v>
      </c>
      <c r="M194" s="10" t="str">
        <f>[1]РЕЕСТР!M194</f>
        <v>отсутствует</v>
      </c>
      <c r="N194" s="12" t="str">
        <f>[1]РЕЕСТР!N194</f>
        <v>отсутствует</v>
      </c>
      <c r="O194" s="14">
        <f>[1]РЕЕСТР!O194</f>
        <v>1</v>
      </c>
      <c r="P194" s="15">
        <f>[1]РЕЕСТР!P194</f>
        <v>0.66</v>
      </c>
      <c r="Q194" s="13" t="str">
        <f>[1]РЕЕСТР!Q194</f>
        <v>пластик</v>
      </c>
      <c r="R194" s="14" t="str">
        <f>[1]РЕЕСТР!U194</f>
        <v>-</v>
      </c>
      <c r="S194" s="15" t="str">
        <f>[1]РЕЕСТР!V194</f>
        <v>-</v>
      </c>
      <c r="T194" s="13" t="str">
        <f>[1]РЕЕСТР!W194</f>
        <v>-</v>
      </c>
      <c r="U194" s="17" t="str">
        <f>[1]РЕЕСТР!AA194</f>
        <v>-</v>
      </c>
      <c r="V194" s="18" t="str">
        <f>[1]РЕЕСТР!AB194</f>
        <v>-</v>
      </c>
      <c r="W194" s="15" t="str">
        <f>[1]РЕЕСТР!AC194</f>
        <v>-</v>
      </c>
      <c r="X194" s="13" t="str">
        <f>[1]РЕЕСТР!AD194</f>
        <v>-</v>
      </c>
      <c r="Y194" s="8" t="str">
        <f>[1]РЕЕСТР!AH194</f>
        <v>в рамках проведения инвентаризации 2022 года
не установлен</v>
      </c>
      <c r="Z194" s="19" t="str">
        <f>[1]РЕЕСТР!AL194</f>
        <v>МБУ "Ритуальные услуги"</v>
      </c>
    </row>
    <row r="195" spans="2:26" ht="63" customHeight="1" x14ac:dyDescent="0.3">
      <c r="B195" s="43">
        <f>[1]РЕЕСТР!B195</f>
        <v>179</v>
      </c>
      <c r="C195" s="44">
        <f>[1]РЕЕСТР!C195</f>
        <v>43557</v>
      </c>
      <c r="D195" s="51">
        <f>[1]РЕЕСТР!D195</f>
        <v>44900</v>
      </c>
      <c r="E195" s="16" t="str">
        <f>[1]РЕЕСТР!E195</f>
        <v>Тихая 1 (Северное кладбище), площадка 5</v>
      </c>
      <c r="F195" s="52" t="str">
        <f>[1]РЕЕСТР!F195</f>
        <v>в рамках проведения инвентаризации 2022 года
не установлен</v>
      </c>
      <c r="G195" s="10" t="str">
        <f>[1]РЕЕСТР!G195</f>
        <v>61.020043</v>
      </c>
      <c r="H195" s="10" t="str">
        <f>[1]РЕЕСТР!H195</f>
        <v>69.045617</v>
      </c>
      <c r="I195" s="53" t="str">
        <f>[1]РЕЕСТР!I195</f>
        <v>в рамках инвентаризации 2022 года
не определена</v>
      </c>
      <c r="J195" s="9" t="str">
        <f>[1]РЕЕСТР!J195</f>
        <v>ограниченный частично</v>
      </c>
      <c r="K195" s="11" t="str">
        <f>[1]РЕЕСТР!K195</f>
        <v>грунт</v>
      </c>
      <c r="L195" s="10">
        <f>[1]РЕЕСТР!L195</f>
        <v>1</v>
      </c>
      <c r="M195" s="10" t="str">
        <f>[1]РЕЕСТР!M195</f>
        <v>отсутствует</v>
      </c>
      <c r="N195" s="12" t="str">
        <f>[1]РЕЕСТР!N195</f>
        <v>отсутствует</v>
      </c>
      <c r="O195" s="14">
        <f>[1]РЕЕСТР!O195</f>
        <v>1</v>
      </c>
      <c r="P195" s="15">
        <f>[1]РЕЕСТР!P195</f>
        <v>0.66</v>
      </c>
      <c r="Q195" s="13" t="str">
        <f>[1]РЕЕСТР!Q195</f>
        <v>пластик</v>
      </c>
      <c r="R195" s="14" t="str">
        <f>[1]РЕЕСТР!U195</f>
        <v>-</v>
      </c>
      <c r="S195" s="15" t="str">
        <f>[1]РЕЕСТР!V195</f>
        <v>-</v>
      </c>
      <c r="T195" s="13" t="str">
        <f>[1]РЕЕСТР!W195</f>
        <v>-</v>
      </c>
      <c r="U195" s="17" t="str">
        <f>[1]РЕЕСТР!AA195</f>
        <v>-</v>
      </c>
      <c r="V195" s="18" t="str">
        <f>[1]РЕЕСТР!AB195</f>
        <v>-</v>
      </c>
      <c r="W195" s="15" t="str">
        <f>[1]РЕЕСТР!AC195</f>
        <v>-</v>
      </c>
      <c r="X195" s="13" t="str">
        <f>[1]РЕЕСТР!AD195</f>
        <v>-</v>
      </c>
      <c r="Y195" s="8" t="str">
        <f>[1]РЕЕСТР!AH195</f>
        <v>в рамках проведения инвентаризации 2022 года
не установлен</v>
      </c>
      <c r="Z195" s="19" t="str">
        <f>[1]РЕЕСТР!AL195</f>
        <v>МБУ "Ритуальные услуги"</v>
      </c>
    </row>
    <row r="196" spans="2:26" ht="63" customHeight="1" x14ac:dyDescent="0.3">
      <c r="B196" s="43">
        <f>[1]РЕЕСТР!B196</f>
        <v>180</v>
      </c>
      <c r="C196" s="44">
        <f>[1]РЕЕСТР!C196</f>
        <v>43557</v>
      </c>
      <c r="D196" s="51">
        <f>[1]РЕЕСТР!D196</f>
        <v>44900</v>
      </c>
      <c r="E196" s="16" t="str">
        <f>[1]РЕЕСТР!E196</f>
        <v>Тихая 1 (Северное кладбище), площадка 6</v>
      </c>
      <c r="F196" s="52" t="str">
        <f>[1]РЕЕСТР!F196</f>
        <v>в рамках проведения инвентаризации 2022 года
не установлен</v>
      </c>
      <c r="G196" s="10" t="str">
        <f>[1]РЕЕСТР!G196</f>
        <v>61.019755</v>
      </c>
      <c r="H196" s="10" t="str">
        <f>[1]РЕЕСТР!H196</f>
        <v>69.046545</v>
      </c>
      <c r="I196" s="53" t="str">
        <f>[1]РЕЕСТР!I196</f>
        <v>в рамках инвентаризации 2022 года
не определена</v>
      </c>
      <c r="J196" s="9" t="str">
        <f>[1]РЕЕСТР!J196</f>
        <v>ограниченный частично</v>
      </c>
      <c r="K196" s="11" t="str">
        <f>[1]РЕЕСТР!K196</f>
        <v>грунт</v>
      </c>
      <c r="L196" s="10">
        <f>[1]РЕЕСТР!L196</f>
        <v>1</v>
      </c>
      <c r="M196" s="10" t="str">
        <f>[1]РЕЕСТР!M196</f>
        <v>отсутствует</v>
      </c>
      <c r="N196" s="12" t="str">
        <f>[1]РЕЕСТР!N196</f>
        <v>отсутствует</v>
      </c>
      <c r="O196" s="14">
        <f>[1]РЕЕСТР!O196</f>
        <v>1</v>
      </c>
      <c r="P196" s="15">
        <f>[1]РЕЕСТР!P196</f>
        <v>0.66</v>
      </c>
      <c r="Q196" s="13" t="str">
        <f>[1]РЕЕСТР!Q196</f>
        <v>пластик</v>
      </c>
      <c r="R196" s="14" t="str">
        <f>[1]РЕЕСТР!U196</f>
        <v>-</v>
      </c>
      <c r="S196" s="15" t="str">
        <f>[1]РЕЕСТР!V196</f>
        <v>-</v>
      </c>
      <c r="T196" s="13" t="str">
        <f>[1]РЕЕСТР!W196</f>
        <v>-</v>
      </c>
      <c r="U196" s="17" t="str">
        <f>[1]РЕЕСТР!AA196</f>
        <v>-</v>
      </c>
      <c r="V196" s="18" t="str">
        <f>[1]РЕЕСТР!AB196</f>
        <v>-</v>
      </c>
      <c r="W196" s="15" t="str">
        <f>[1]РЕЕСТР!AC196</f>
        <v>-</v>
      </c>
      <c r="X196" s="13" t="str">
        <f>[1]РЕЕСТР!AD196</f>
        <v>-</v>
      </c>
      <c r="Y196" s="8" t="str">
        <f>[1]РЕЕСТР!AH196</f>
        <v>в рамках проведения инвентаризации 2022 года
не установлен</v>
      </c>
      <c r="Z196" s="19" t="str">
        <f>[1]РЕЕСТР!AL196</f>
        <v>МБУ "Ритуальные услуги"</v>
      </c>
    </row>
    <row r="197" spans="2:26" ht="63" customHeight="1" x14ac:dyDescent="0.3">
      <c r="B197" s="43">
        <f>[1]РЕЕСТР!B197</f>
        <v>181</v>
      </c>
      <c r="C197" s="44">
        <f>[1]РЕЕСТР!C197</f>
        <v>43557</v>
      </c>
      <c r="D197" s="51">
        <f>[1]РЕЕСТР!D197</f>
        <v>44900</v>
      </c>
      <c r="E197" s="16" t="str">
        <f>[1]РЕЕСТР!E197</f>
        <v>Тихая 1 (Северное кладбище), площадка 7</v>
      </c>
      <c r="F197" s="52" t="str">
        <f>[1]РЕЕСТР!F197</f>
        <v>в рамках проведения инвентаризации 2022 года
не установлен</v>
      </c>
      <c r="G197" s="10" t="str">
        <f>[1]РЕЕСТР!G197</f>
        <v>61.018615</v>
      </c>
      <c r="H197" s="10" t="str">
        <f>[1]РЕЕСТР!H197</f>
        <v>69.043461</v>
      </c>
      <c r="I197" s="53" t="str">
        <f>[1]РЕЕСТР!I197</f>
        <v>в рамках инвентаризации 2022 года
не определена</v>
      </c>
      <c r="J197" s="9" t="str">
        <f>[1]РЕЕСТР!J197</f>
        <v>ограниченный частично</v>
      </c>
      <c r="K197" s="11" t="str">
        <f>[1]РЕЕСТР!K197</f>
        <v>грунт</v>
      </c>
      <c r="L197" s="10">
        <f>[1]РЕЕСТР!L197</f>
        <v>1</v>
      </c>
      <c r="M197" s="10" t="str">
        <f>[1]РЕЕСТР!M197</f>
        <v>отсутствует</v>
      </c>
      <c r="N197" s="12" t="str">
        <f>[1]РЕЕСТР!N197</f>
        <v>отсутствует</v>
      </c>
      <c r="O197" s="14">
        <f>[1]РЕЕСТР!O197</f>
        <v>1</v>
      </c>
      <c r="P197" s="15">
        <f>[1]РЕЕСТР!P197</f>
        <v>0.66</v>
      </c>
      <c r="Q197" s="13" t="str">
        <f>[1]РЕЕСТР!Q197</f>
        <v>пластик</v>
      </c>
      <c r="R197" s="14" t="str">
        <f>[1]РЕЕСТР!U197</f>
        <v>-</v>
      </c>
      <c r="S197" s="15" t="str">
        <f>[1]РЕЕСТР!V197</f>
        <v>-</v>
      </c>
      <c r="T197" s="13" t="str">
        <f>[1]РЕЕСТР!W197</f>
        <v>-</v>
      </c>
      <c r="U197" s="17" t="str">
        <f>[1]РЕЕСТР!AA197</f>
        <v>-</v>
      </c>
      <c r="V197" s="18" t="str">
        <f>[1]РЕЕСТР!AB197</f>
        <v>-</v>
      </c>
      <c r="W197" s="15" t="str">
        <f>[1]РЕЕСТР!AC197</f>
        <v>-</v>
      </c>
      <c r="X197" s="13" t="str">
        <f>[1]РЕЕСТР!AD197</f>
        <v>-</v>
      </c>
      <c r="Y197" s="8" t="str">
        <f>[1]РЕЕСТР!AH197</f>
        <v>в рамках проведения инвентаризации 2022 года
не установлен</v>
      </c>
      <c r="Z197" s="19" t="str">
        <f>[1]РЕЕСТР!AL197</f>
        <v>МБУ "Ритуальные услуги"</v>
      </c>
    </row>
    <row r="198" spans="2:26" ht="63" customHeight="1" x14ac:dyDescent="0.3">
      <c r="B198" s="43">
        <f>[1]РЕЕСТР!B198</f>
        <v>182</v>
      </c>
      <c r="C198" s="44">
        <f>[1]РЕЕСТР!C198</f>
        <v>43557</v>
      </c>
      <c r="D198" s="51">
        <f>[1]РЕЕСТР!D198</f>
        <v>44900</v>
      </c>
      <c r="E198" s="16" t="str">
        <f>[1]РЕЕСТР!E198</f>
        <v>Тихая 1 (Северное кладбище), площадка 8</v>
      </c>
      <c r="F198" s="52" t="str">
        <f>[1]РЕЕСТР!F198</f>
        <v>в рамках проведения инвентаризации 2022 года
не установлен</v>
      </c>
      <c r="G198" s="10" t="str">
        <f>[1]РЕЕСТР!G198</f>
        <v>61.018919</v>
      </c>
      <c r="H198" s="10" t="str">
        <f>[1]РЕЕСТР!H198</f>
        <v>69.042587</v>
      </c>
      <c r="I198" s="53" t="str">
        <f>[1]РЕЕСТР!I198</f>
        <v>в рамках инвентаризации 2022 года
не определена</v>
      </c>
      <c r="J198" s="9" t="str">
        <f>[1]РЕЕСТР!J198</f>
        <v>ограниченный частично</v>
      </c>
      <c r="K198" s="11" t="str">
        <f>[1]РЕЕСТР!K198</f>
        <v>грунт</v>
      </c>
      <c r="L198" s="10">
        <f>[1]РЕЕСТР!L198</f>
        <v>1</v>
      </c>
      <c r="M198" s="10" t="str">
        <f>[1]РЕЕСТР!M198</f>
        <v>отсутствует</v>
      </c>
      <c r="N198" s="12" t="str">
        <f>[1]РЕЕСТР!N198</f>
        <v>отсутствует</v>
      </c>
      <c r="O198" s="14">
        <f>[1]РЕЕСТР!O198</f>
        <v>1</v>
      </c>
      <c r="P198" s="15">
        <f>[1]РЕЕСТР!P198</f>
        <v>0.66</v>
      </c>
      <c r="Q198" s="13" t="str">
        <f>[1]РЕЕСТР!Q198</f>
        <v>пластик</v>
      </c>
      <c r="R198" s="14" t="str">
        <f>[1]РЕЕСТР!U198</f>
        <v>-</v>
      </c>
      <c r="S198" s="15" t="str">
        <f>[1]РЕЕСТР!V198</f>
        <v>-</v>
      </c>
      <c r="T198" s="13" t="str">
        <f>[1]РЕЕСТР!W198</f>
        <v>-</v>
      </c>
      <c r="U198" s="17" t="str">
        <f>[1]РЕЕСТР!AA198</f>
        <v>-</v>
      </c>
      <c r="V198" s="18" t="str">
        <f>[1]РЕЕСТР!AB198</f>
        <v>-</v>
      </c>
      <c r="W198" s="15" t="str">
        <f>[1]РЕЕСТР!AC198</f>
        <v>-</v>
      </c>
      <c r="X198" s="13" t="str">
        <f>[1]РЕЕСТР!AD198</f>
        <v>-</v>
      </c>
      <c r="Y198" s="8" t="str">
        <f>[1]РЕЕСТР!AH198</f>
        <v>в рамках проведения инвентаризации 2022 года
не установлен</v>
      </c>
      <c r="Z198" s="19" t="str">
        <f>[1]РЕЕСТР!AL198</f>
        <v>МБУ "Ритуальные услуги"</v>
      </c>
    </row>
    <row r="199" spans="2:26" ht="63" customHeight="1" x14ac:dyDescent="0.3">
      <c r="B199" s="43">
        <f>[1]РЕЕСТР!B199</f>
        <v>183</v>
      </c>
      <c r="C199" s="44">
        <f>[1]РЕЕСТР!C199</f>
        <v>43557</v>
      </c>
      <c r="D199" s="51">
        <f>[1]РЕЕСТР!D199</f>
        <v>44900</v>
      </c>
      <c r="E199" s="16" t="str">
        <f>[1]РЕЕСТР!E199</f>
        <v>Тихая 1 (Северное кладбище), площадка 9</v>
      </c>
      <c r="F199" s="52" t="str">
        <f>[1]РЕЕСТР!F199</f>
        <v>в рамках проведения инвентаризации 2022 года
не установлен</v>
      </c>
      <c r="G199" s="10" t="str">
        <f>[1]РЕЕСТР!G199</f>
        <v>61.018230</v>
      </c>
      <c r="H199" s="10" t="str">
        <f>[1]РЕЕСТР!H199</f>
        <v>69.040605</v>
      </c>
      <c r="I199" s="53" t="str">
        <f>[1]РЕЕСТР!I199</f>
        <v>в рамках инвентаризации 2022 года
не определена</v>
      </c>
      <c r="J199" s="9" t="str">
        <f>[1]РЕЕСТР!J199</f>
        <v>ограниченный частично</v>
      </c>
      <c r="K199" s="11" t="str">
        <f>[1]РЕЕСТР!K199</f>
        <v>грунт</v>
      </c>
      <c r="L199" s="10">
        <f>[1]РЕЕСТР!L199</f>
        <v>2</v>
      </c>
      <c r="M199" s="10" t="str">
        <f>[1]РЕЕСТР!M199</f>
        <v>отсутствует</v>
      </c>
      <c r="N199" s="12" t="str">
        <f>[1]РЕЕСТР!N199</f>
        <v>отсутствует</v>
      </c>
      <c r="O199" s="14">
        <f>[1]РЕЕСТР!O199</f>
        <v>2</v>
      </c>
      <c r="P199" s="15">
        <f>[1]РЕЕСТР!P199</f>
        <v>0.66</v>
      </c>
      <c r="Q199" s="13" t="str">
        <f>[1]РЕЕСТР!Q199</f>
        <v>пластик</v>
      </c>
      <c r="R199" s="14" t="str">
        <f>[1]РЕЕСТР!U199</f>
        <v>-</v>
      </c>
      <c r="S199" s="15" t="str">
        <f>[1]РЕЕСТР!V199</f>
        <v>-</v>
      </c>
      <c r="T199" s="13" t="str">
        <f>[1]РЕЕСТР!W199</f>
        <v>-</v>
      </c>
      <c r="U199" s="17" t="str">
        <f>[1]РЕЕСТР!AA199</f>
        <v>-</v>
      </c>
      <c r="V199" s="18" t="str">
        <f>[1]РЕЕСТР!AB199</f>
        <v>-</v>
      </c>
      <c r="W199" s="15" t="str">
        <f>[1]РЕЕСТР!AC199</f>
        <v>-</v>
      </c>
      <c r="X199" s="13" t="str">
        <f>[1]РЕЕСТР!AD199</f>
        <v>-</v>
      </c>
      <c r="Y199" s="8" t="str">
        <f>[1]РЕЕСТР!AH199</f>
        <v>в рамках проведения инвентаризации 2022 года
не установлен</v>
      </c>
      <c r="Z199" s="19" t="str">
        <f>[1]РЕЕСТР!AL199</f>
        <v>МБУ "Ритуальные услуги"</v>
      </c>
    </row>
    <row r="200" spans="2:26" ht="45" customHeight="1" x14ac:dyDescent="0.3">
      <c r="B200" s="43">
        <f>[1]РЕЕСТР!B200</f>
        <v>184</v>
      </c>
      <c r="C200" s="44">
        <f>[1]РЕЕСТР!C200</f>
        <v>0</v>
      </c>
      <c r="D200" s="51">
        <f>[1]РЕЕСТР!D200</f>
        <v>44900</v>
      </c>
      <c r="E200" s="16">
        <f>[1]РЕЕСТР!E200</f>
        <v>0</v>
      </c>
      <c r="F200" s="52" t="str">
        <f>[1]РЕЕСТР!F200</f>
        <v>в рамках проведения инвентаризации 2022 года
не установлен</v>
      </c>
      <c r="G200" s="10">
        <f>[1]РЕЕСТР!G200</f>
        <v>0</v>
      </c>
      <c r="H200" s="10">
        <f>[1]РЕЕСТР!H200</f>
        <v>0</v>
      </c>
      <c r="I200" s="53" t="str">
        <f>[1]РЕЕСТР!I200</f>
        <v>в рамках инвентаризации 2022 года
не определена</v>
      </c>
      <c r="J200" s="9">
        <f>[1]РЕЕСТР!J200</f>
        <v>0</v>
      </c>
      <c r="K200" s="11">
        <f>[1]РЕЕСТР!K200</f>
        <v>0</v>
      </c>
      <c r="L200" s="10">
        <f>[1]РЕЕСТР!L200</f>
        <v>0</v>
      </c>
      <c r="M200" s="10">
        <f>[1]РЕЕСТР!M200</f>
        <v>0</v>
      </c>
      <c r="N200" s="12">
        <f>[1]РЕЕСТР!N200</f>
        <v>0</v>
      </c>
      <c r="O200" s="14">
        <f>[1]РЕЕСТР!O200</f>
        <v>0</v>
      </c>
      <c r="P200" s="15">
        <f>[1]РЕЕСТР!P200</f>
        <v>0</v>
      </c>
      <c r="Q200" s="13">
        <f>[1]РЕЕСТР!Q200</f>
        <v>0</v>
      </c>
      <c r="R200" s="14">
        <f>[1]РЕЕСТР!U200</f>
        <v>0</v>
      </c>
      <c r="S200" s="15">
        <f>[1]РЕЕСТР!V200</f>
        <v>0</v>
      </c>
      <c r="T200" s="13">
        <f>[1]РЕЕСТР!W200</f>
        <v>0</v>
      </c>
      <c r="U200" s="17">
        <f>[1]РЕЕСТР!AA200</f>
        <v>0</v>
      </c>
      <c r="V200" s="18">
        <f>[1]РЕЕСТР!AB200</f>
        <v>0</v>
      </c>
      <c r="W200" s="15">
        <f>[1]РЕЕСТР!AC200</f>
        <v>0</v>
      </c>
      <c r="X200" s="13">
        <f>[1]РЕЕСТР!AD200</f>
        <v>0</v>
      </c>
      <c r="Y200" s="8" t="str">
        <f>[1]РЕЕСТР!AH200</f>
        <v>в рамках проведения инвентаризации 2022 года
не установлен</v>
      </c>
      <c r="Z200" s="19">
        <f>[1]РЕЕСТР!AL200</f>
        <v>0</v>
      </c>
    </row>
    <row r="201" spans="2:26" ht="45" customHeight="1" x14ac:dyDescent="0.3">
      <c r="B201" s="43">
        <f>[1]РЕЕСТР!B201</f>
        <v>185</v>
      </c>
      <c r="C201" s="44" t="str">
        <f>[1]РЕЕСТР!C201</f>
        <v>ранее существовавшая до 01.01.2019</v>
      </c>
      <c r="D201" s="51">
        <f>[1]РЕЕСТР!D201</f>
        <v>44900</v>
      </c>
      <c r="E201" s="16" t="str">
        <f>[1]РЕЕСТР!E201</f>
        <v>Промышленная 12</v>
      </c>
      <c r="F201" s="52" t="str">
        <f>[1]РЕЕСТР!F201</f>
        <v>в рамках проведения инвентаризации 2022 года
не установлен</v>
      </c>
      <c r="G201" s="10" t="str">
        <f>[1]РЕЕСТР!G201</f>
        <v>60.999621</v>
      </c>
      <c r="H201" s="10" t="str">
        <f>[1]РЕЕСТР!H201</f>
        <v>68.994410</v>
      </c>
      <c r="I201" s="53" t="str">
        <f>[1]РЕЕСТР!I201</f>
        <v>в рамках инвентаризации 2022 года
не определена</v>
      </c>
      <c r="J201" s="9" t="str">
        <f>[1]РЕЕСТР!J201</f>
        <v>открытый</v>
      </c>
      <c r="K201" s="11" t="str">
        <f>[1]РЕЕСТР!K201</f>
        <v>грунт</v>
      </c>
      <c r="L201" s="10">
        <f>[1]РЕЕСТР!L201</f>
        <v>8</v>
      </c>
      <c r="M201" s="10" t="str">
        <f>[1]РЕЕСТР!M201</f>
        <v>отсутствует</v>
      </c>
      <c r="N201" s="12" t="str">
        <f>[1]РЕЕСТР!N201</f>
        <v>отсутствует</v>
      </c>
      <c r="O201" s="14">
        <f>[1]РЕЕСТР!O201</f>
        <v>1</v>
      </c>
      <c r="P201" s="15">
        <f>[1]РЕЕСТР!P201</f>
        <v>1.1000000000000001</v>
      </c>
      <c r="Q201" s="13" t="str">
        <f>[1]РЕЕСТР!Q201</f>
        <v>пластик</v>
      </c>
      <c r="R201" s="14" t="str">
        <f>[1]РЕЕСТР!U201</f>
        <v>-</v>
      </c>
      <c r="S201" s="15" t="str">
        <f>[1]РЕЕСТР!V201</f>
        <v>-</v>
      </c>
      <c r="T201" s="13" t="str">
        <f>[1]РЕЕСТР!W201</f>
        <v>-</v>
      </c>
      <c r="U201" s="17" t="str">
        <f>[1]РЕЕСТР!AA201</f>
        <v>-</v>
      </c>
      <c r="V201" s="18" t="str">
        <f>[1]РЕЕСТР!AB201</f>
        <v>-</v>
      </c>
      <c r="W201" s="15" t="str">
        <f>[1]РЕЕСТР!AC201</f>
        <v>-</v>
      </c>
      <c r="X201" s="13" t="str">
        <f>[1]РЕЕСТР!AD201</f>
        <v>-</v>
      </c>
      <c r="Y201" s="8" t="str">
        <f>[1]РЕЕСТР!AH201</f>
        <v>в рамках проведения инвентаризации 2022 года
не установлен</v>
      </c>
      <c r="Z201" s="19" t="str">
        <f>[1]РЕЕСТР!AL201</f>
        <v>ИЖС по ул. Промышленная 12</v>
      </c>
    </row>
    <row r="202" spans="2:26" ht="45" x14ac:dyDescent="0.3">
      <c r="B202" s="43">
        <f>[1]РЕЕСТР!B202</f>
        <v>186</v>
      </c>
      <c r="C202" s="44" t="str">
        <f>[1]РЕЕСТР!C202</f>
        <v>ранее существовавшая до 01.01.2019</v>
      </c>
      <c r="D202" s="51">
        <f>[1]РЕЕСТР!D202</f>
        <v>44900</v>
      </c>
      <c r="E202" s="16" t="str">
        <f>[1]РЕЕСТР!E202</f>
        <v>Рознина 41</v>
      </c>
      <c r="F202" s="52" t="str">
        <f>[1]РЕЕСТР!F202</f>
        <v>в рамках проведения инвентаризации 2022 года
не установлен</v>
      </c>
      <c r="G202" s="10" t="str">
        <f>[1]РЕЕСТР!G202</f>
        <v>61.003321</v>
      </c>
      <c r="H202" s="10" t="str">
        <f>[1]РЕЕСТР!H202</f>
        <v>69.003975</v>
      </c>
      <c r="I202" s="53" t="str">
        <f>[1]РЕЕСТР!I202</f>
        <v>в рамках инвентаризации 2022 года
не определена</v>
      </c>
      <c r="J202" s="9" t="str">
        <f>[1]РЕЕСТР!J202</f>
        <v>ограниченный</v>
      </c>
      <c r="K202" s="11" t="str">
        <f>[1]РЕЕСТР!K202</f>
        <v>бетонная плита</v>
      </c>
      <c r="L202" s="10">
        <f>[1]РЕЕСТР!L202</f>
        <v>8</v>
      </c>
      <c r="M202" s="10" t="str">
        <f>[1]РЕЕСТР!M202</f>
        <v>есть</v>
      </c>
      <c r="N202" s="12" t="str">
        <f>[1]РЕЕСТР!N202</f>
        <v>есть</v>
      </c>
      <c r="O202" s="14">
        <f>[1]РЕЕСТР!O202</f>
        <v>2</v>
      </c>
      <c r="P202" s="15">
        <f>[1]РЕЕСТР!P202</f>
        <v>1</v>
      </c>
      <c r="Q202" s="13" t="str">
        <f>[1]РЕЕСТР!Q202</f>
        <v>металл</v>
      </c>
      <c r="R202" s="14" t="str">
        <f>[1]РЕЕСТР!U202</f>
        <v>-</v>
      </c>
      <c r="S202" s="15" t="str">
        <f>[1]РЕЕСТР!V202</f>
        <v>-</v>
      </c>
      <c r="T202" s="13" t="str">
        <f>[1]РЕЕСТР!W202</f>
        <v>-</v>
      </c>
      <c r="U202" s="17" t="str">
        <f>[1]РЕЕСТР!AA202</f>
        <v>-</v>
      </c>
      <c r="V202" s="18" t="str">
        <f>[1]РЕЕСТР!AB202</f>
        <v>-</v>
      </c>
      <c r="W202" s="15" t="str">
        <f>[1]РЕЕСТР!AC202</f>
        <v>-</v>
      </c>
      <c r="X202" s="13" t="str">
        <f>[1]РЕЕСТР!AD202</f>
        <v>-</v>
      </c>
      <c r="Y202" s="8" t="str">
        <f>[1]РЕЕСТР!AH202</f>
        <v>в рамках проведения инвентаризации 2022 года
не установлен</v>
      </c>
      <c r="Z202" s="19" t="str">
        <f>[1]РЕЕСТР!AL202</f>
        <v>ИП Гладкова Е.Н.</v>
      </c>
    </row>
    <row r="203" spans="2:26" ht="45" customHeight="1" x14ac:dyDescent="0.3">
      <c r="B203" s="43">
        <f>[1]РЕЕСТР!B203</f>
        <v>187</v>
      </c>
      <c r="C203" s="44">
        <f>[1]РЕЕСТР!C203</f>
        <v>0</v>
      </c>
      <c r="D203" s="51">
        <f>[1]РЕЕСТР!D203</f>
        <v>44900</v>
      </c>
      <c r="E203" s="16">
        <f>[1]РЕЕСТР!E203</f>
        <v>0</v>
      </c>
      <c r="F203" s="52" t="str">
        <f>[1]РЕЕСТР!F203</f>
        <v>в рамках проведения инвентаризации 2022 года
не установлен</v>
      </c>
      <c r="G203" s="10">
        <f>[1]РЕЕСТР!G203</f>
        <v>0</v>
      </c>
      <c r="H203" s="10">
        <f>[1]РЕЕСТР!H203</f>
        <v>0</v>
      </c>
      <c r="I203" s="53" t="str">
        <f>[1]РЕЕСТР!I203</f>
        <v>в рамках инвентаризации 2022 года
не определена</v>
      </c>
      <c r="J203" s="9">
        <f>[1]РЕЕСТР!J203</f>
        <v>0</v>
      </c>
      <c r="K203" s="11">
        <f>[1]РЕЕСТР!K203</f>
        <v>0</v>
      </c>
      <c r="L203" s="10">
        <f>[1]РЕЕСТР!L203</f>
        <v>0</v>
      </c>
      <c r="M203" s="10">
        <f>[1]РЕЕСТР!M203</f>
        <v>0</v>
      </c>
      <c r="N203" s="12">
        <f>[1]РЕЕСТР!N203</f>
        <v>0</v>
      </c>
      <c r="O203" s="14">
        <f>[1]РЕЕСТР!O203</f>
        <v>0</v>
      </c>
      <c r="P203" s="15">
        <f>[1]РЕЕСТР!P203</f>
        <v>0</v>
      </c>
      <c r="Q203" s="13">
        <f>[1]РЕЕСТР!Q203</f>
        <v>0</v>
      </c>
      <c r="R203" s="14">
        <f>[1]РЕЕСТР!U203</f>
        <v>0</v>
      </c>
      <c r="S203" s="15">
        <f>[1]РЕЕСТР!V203</f>
        <v>0</v>
      </c>
      <c r="T203" s="13">
        <f>[1]РЕЕСТР!W203</f>
        <v>0</v>
      </c>
      <c r="U203" s="17">
        <f>[1]РЕЕСТР!AA203</f>
        <v>0</v>
      </c>
      <c r="V203" s="18">
        <f>[1]РЕЕСТР!AB203</f>
        <v>0</v>
      </c>
      <c r="W203" s="15">
        <f>[1]РЕЕСТР!AC203</f>
        <v>0</v>
      </c>
      <c r="X203" s="13">
        <f>[1]РЕЕСТР!AD203</f>
        <v>0</v>
      </c>
      <c r="Y203" s="8" t="str">
        <f>[1]РЕЕСТР!AH203</f>
        <v>в рамках проведения инвентаризации 2022 года
не установлен</v>
      </c>
      <c r="Z203" s="19">
        <f>[1]РЕЕСТР!AL203</f>
        <v>0</v>
      </c>
    </row>
    <row r="204" spans="2:26" ht="45" customHeight="1" x14ac:dyDescent="0.3">
      <c r="B204" s="43">
        <f>[1]РЕЕСТР!B204</f>
        <v>188</v>
      </c>
      <c r="C204" s="44" t="str">
        <f>[1]РЕЕСТР!C204</f>
        <v>ранее существовавшая до 01.01.2019</v>
      </c>
      <c r="D204" s="51">
        <f>[1]РЕЕСТР!D204</f>
        <v>44900</v>
      </c>
      <c r="E204" s="16" t="str">
        <f>[1]РЕЕСТР!E204</f>
        <v>Строителей 13А</v>
      </c>
      <c r="F204" s="52" t="str">
        <f>[1]РЕЕСТР!F204</f>
        <v>в рамках проведения инвентаризации 2022 года
не установлен</v>
      </c>
      <c r="G204" s="10" t="str">
        <f>[1]РЕЕСТР!G204</f>
        <v>60.996499</v>
      </c>
      <c r="H204" s="10" t="str">
        <f>[1]РЕЕСТР!H204</f>
        <v>69.066872</v>
      </c>
      <c r="I204" s="53" t="str">
        <f>[1]РЕЕСТР!I204</f>
        <v>в рамках инвентаризации 2022 года
не определена</v>
      </c>
      <c r="J204" s="9" t="str">
        <f>[1]РЕЕСТР!J204</f>
        <v>ограниченный</v>
      </c>
      <c r="K204" s="11" t="str">
        <f>[1]РЕЕСТР!K204</f>
        <v>бетонная плита</v>
      </c>
      <c r="L204" s="10">
        <f>[1]РЕЕСТР!L204</f>
        <v>8</v>
      </c>
      <c r="M204" s="10" t="str">
        <f>[1]РЕЕСТР!M204</f>
        <v>отсутствует</v>
      </c>
      <c r="N204" s="12" t="str">
        <f>[1]РЕЕСТР!N204</f>
        <v>отсутствует</v>
      </c>
      <c r="O204" s="14">
        <f>[1]РЕЕСТР!O204</f>
        <v>2</v>
      </c>
      <c r="P204" s="15">
        <f>[1]РЕЕСТР!P204</f>
        <v>0.75</v>
      </c>
      <c r="Q204" s="13" t="str">
        <f>[1]РЕЕСТР!Q204</f>
        <v>металл</v>
      </c>
      <c r="R204" s="14" t="str">
        <f>[1]РЕЕСТР!U204</f>
        <v>-</v>
      </c>
      <c r="S204" s="15" t="str">
        <f>[1]РЕЕСТР!V204</f>
        <v>-</v>
      </c>
      <c r="T204" s="13" t="str">
        <f>[1]РЕЕСТР!W204</f>
        <v>-</v>
      </c>
      <c r="U204" s="17" t="str">
        <f>[1]РЕЕСТР!AA204</f>
        <v>-</v>
      </c>
      <c r="V204" s="18" t="str">
        <f>[1]РЕЕСТР!AB204</f>
        <v>-</v>
      </c>
      <c r="W204" s="15" t="str">
        <f>[1]РЕЕСТР!AC204</f>
        <v>-</v>
      </c>
      <c r="X204" s="13" t="str">
        <f>[1]РЕЕСТР!AD204</f>
        <v>-</v>
      </c>
      <c r="Y204" s="8" t="str">
        <f>[1]РЕЕСТР!AH204</f>
        <v>в рамках проведения инвентаризации 2022 года
не установлен</v>
      </c>
      <c r="Z204" s="19" t="str">
        <f>[1]РЕЕСТР!AL204</f>
        <v>ООО "ЭКО"</v>
      </c>
    </row>
    <row r="205" spans="2:26" ht="63" customHeight="1" x14ac:dyDescent="0.3">
      <c r="B205" s="43">
        <f>[1]РЕЕСТР!B205</f>
        <v>189</v>
      </c>
      <c r="C205" s="44" t="str">
        <f>[1]РЕЕСТР!C205</f>
        <v>ранее существовавшая до 01.01.2019</v>
      </c>
      <c r="D205" s="51">
        <f>[1]РЕЕСТР!D205</f>
        <v>44900</v>
      </c>
      <c r="E205" s="16" t="str">
        <f>[1]РЕЕСТР!E205</f>
        <v>Производственная база ООО "Стек", протока Березовкая</v>
      </c>
      <c r="F205" s="52" t="str">
        <f>[1]РЕЕСТР!F205</f>
        <v>в рамках проведения инвентаризации 2022 года
не установлен</v>
      </c>
      <c r="G205" s="10" t="str">
        <f>[1]РЕЕСТР!G205</f>
        <v>60.99239</v>
      </c>
      <c r="H205" s="10" t="str">
        <f>[1]РЕЕСТР!H205</f>
        <v>68.96450</v>
      </c>
      <c r="I205" s="53" t="str">
        <f>[1]РЕЕСТР!I205</f>
        <v>в рамках инвентаризации 2022 года
не определена</v>
      </c>
      <c r="J205" s="9" t="str">
        <f>[1]РЕЕСТР!J205</f>
        <v>ограниченный</v>
      </c>
      <c r="K205" s="11" t="str">
        <f>[1]РЕЕСТР!K205</f>
        <v>бетонная плита</v>
      </c>
      <c r="L205" s="10">
        <f>[1]РЕЕСТР!L205</f>
        <v>4</v>
      </c>
      <c r="M205" s="10" t="str">
        <f>[1]РЕЕСТР!M205</f>
        <v>отсутствует</v>
      </c>
      <c r="N205" s="12" t="str">
        <f>[1]РЕЕСТР!N205</f>
        <v>отсутствует</v>
      </c>
      <c r="O205" s="14">
        <f>[1]РЕЕСТР!O205</f>
        <v>1</v>
      </c>
      <c r="P205" s="15">
        <f>[1]РЕЕСТР!P205</f>
        <v>0.75</v>
      </c>
      <c r="Q205" s="13" t="str">
        <f>[1]РЕЕСТР!Q205</f>
        <v>металл</v>
      </c>
      <c r="R205" s="14" t="str">
        <f>[1]РЕЕСТР!U205</f>
        <v>-</v>
      </c>
      <c r="S205" s="15" t="str">
        <f>[1]РЕЕСТР!V205</f>
        <v>-</v>
      </c>
      <c r="T205" s="13" t="str">
        <f>[1]РЕЕСТР!W205</f>
        <v>-</v>
      </c>
      <c r="U205" s="17" t="str">
        <f>[1]РЕЕСТР!AA205</f>
        <v>-</v>
      </c>
      <c r="V205" s="18" t="str">
        <f>[1]РЕЕСТР!AB205</f>
        <v>-</v>
      </c>
      <c r="W205" s="15" t="str">
        <f>[1]РЕЕСТР!AC205</f>
        <v>-</v>
      </c>
      <c r="X205" s="13" t="str">
        <f>[1]РЕЕСТР!AD205</f>
        <v>-</v>
      </c>
      <c r="Y205" s="8" t="str">
        <f>[1]РЕЕСТР!AH205</f>
        <v>в рамках проведения инвентаризации 2022 года
не установлен</v>
      </c>
      <c r="Z205" s="19" t="str">
        <f>[1]РЕЕСТР!AL205</f>
        <v>ООО "Стэк"</v>
      </c>
    </row>
    <row r="206" spans="2:26" ht="45" customHeight="1" x14ac:dyDescent="0.3">
      <c r="B206" s="43">
        <f>[1]РЕЕСТР!B206</f>
        <v>190</v>
      </c>
      <c r="C206" s="44">
        <f>[1]РЕЕСТР!C206</f>
        <v>43549</v>
      </c>
      <c r="D206" s="51">
        <f>[1]РЕЕСТР!D206</f>
        <v>44900</v>
      </c>
      <c r="E206" s="16" t="str">
        <f>[1]РЕЕСТР!E206</f>
        <v>Мира 115</v>
      </c>
      <c r="F206" s="52" t="str">
        <f>[1]РЕЕСТР!F206</f>
        <v>в рамках проведения инвентаризации 2022 года
не установлен</v>
      </c>
      <c r="G206" s="10" t="str">
        <f>[1]РЕЕСТР!G206</f>
        <v xml:space="preserve">61.008904 </v>
      </c>
      <c r="H206" s="10" t="str">
        <f>[1]РЕЕСТР!H206</f>
        <v>69.060102</v>
      </c>
      <c r="I206" s="53" t="str">
        <f>[1]РЕЕСТР!I206</f>
        <v>в рамках инвентаризации 2022 года
не определена</v>
      </c>
      <c r="J206" s="9" t="str">
        <f>[1]РЕЕСТР!J206</f>
        <v>ограниченный частично</v>
      </c>
      <c r="K206" s="39" t="str">
        <f>[1]РЕЕСТР!K206</f>
        <v>бетонная плита</v>
      </c>
      <c r="L206" s="10">
        <f>[1]РЕЕСТР!L206</f>
        <v>4</v>
      </c>
      <c r="M206" s="10" t="str">
        <f>[1]РЕЕСТР!M206</f>
        <v>отсутствует</v>
      </c>
      <c r="N206" s="12" t="str">
        <f>[1]РЕЕСТР!N206</f>
        <v>отсутствует</v>
      </c>
      <c r="O206" s="14">
        <f>[1]РЕЕСТР!O206</f>
        <v>1</v>
      </c>
      <c r="P206" s="15">
        <f>[1]РЕЕСТР!P206</f>
        <v>0.75</v>
      </c>
      <c r="Q206" s="13" t="str">
        <f>[1]РЕЕСТР!Q206</f>
        <v>металл</v>
      </c>
      <c r="R206" s="14" t="str">
        <f>[1]РЕЕСТР!U206</f>
        <v>-</v>
      </c>
      <c r="S206" s="15" t="str">
        <f>[1]РЕЕСТР!V206</f>
        <v>-</v>
      </c>
      <c r="T206" s="13" t="str">
        <f>[1]РЕЕСТР!W206</f>
        <v>-</v>
      </c>
      <c r="U206" s="17" t="str">
        <f>[1]РЕЕСТР!AA206</f>
        <v>-</v>
      </c>
      <c r="V206" s="18" t="str">
        <f>[1]РЕЕСТР!AB206</f>
        <v>-</v>
      </c>
      <c r="W206" s="15" t="str">
        <f>[1]РЕЕСТР!AC206</f>
        <v>-</v>
      </c>
      <c r="X206" s="13" t="str">
        <f>[1]РЕЕСТР!AD206</f>
        <v>-</v>
      </c>
      <c r="Y206" s="8" t="str">
        <f>[1]РЕЕСТР!AH206</f>
        <v>в рамках проведения инвентаризации 2022 года
не установлен</v>
      </c>
      <c r="Z206" s="19" t="str">
        <f>[1]РЕЕСТР!AL206</f>
        <v xml:space="preserve">ООО "Юметек" </v>
      </c>
    </row>
    <row r="207" spans="2:26" ht="45" customHeight="1" x14ac:dyDescent="0.3">
      <c r="B207" s="43">
        <f>[1]РЕЕСТР!B207</f>
        <v>191</v>
      </c>
      <c r="C207" s="44" t="str">
        <f>[1]РЕЕСТР!C207</f>
        <v>ранее существовавшая до 01.01.2019</v>
      </c>
      <c r="D207" s="51">
        <f>[1]РЕЕСТР!D207</f>
        <v>44900</v>
      </c>
      <c r="E207" s="16" t="str">
        <f>[1]РЕЕСТР!E207</f>
        <v>Ленина 97</v>
      </c>
      <c r="F207" s="52" t="str">
        <f>[1]РЕЕСТР!F207</f>
        <v>в рамках проведения инвентаризации 2022 года
не установлен</v>
      </c>
      <c r="G207" s="10" t="str">
        <f>[1]РЕЕСТР!G207</f>
        <v>61.007981</v>
      </c>
      <c r="H207" s="10" t="str">
        <f>[1]РЕЕСТР!H207</f>
        <v>69.039536</v>
      </c>
      <c r="I207" s="53" t="str">
        <f>[1]РЕЕСТР!I207</f>
        <v>в рамках инвентаризации 2022 года
не определена</v>
      </c>
      <c r="J207" s="9" t="str">
        <f>[1]РЕЕСТР!J207</f>
        <v>открытый</v>
      </c>
      <c r="K207" s="11" t="str">
        <f>[1]РЕЕСТР!K207</f>
        <v>бетонная плита</v>
      </c>
      <c r="L207" s="10">
        <f>[1]РЕЕСТР!L207</f>
        <v>6</v>
      </c>
      <c r="M207" s="10" t="str">
        <f>[1]РЕЕСТР!M207</f>
        <v>отсутствует</v>
      </c>
      <c r="N207" s="12" t="str">
        <f>[1]РЕЕСТР!N207</f>
        <v>есть</v>
      </c>
      <c r="O207" s="14">
        <f>[1]РЕЕСТР!O207</f>
        <v>1</v>
      </c>
      <c r="P207" s="15">
        <f>[1]РЕЕСТР!P207</f>
        <v>0.75</v>
      </c>
      <c r="Q207" s="13" t="str">
        <f>[1]РЕЕСТР!Q207</f>
        <v>металл</v>
      </c>
      <c r="R207" s="14" t="str">
        <f>[1]РЕЕСТР!U207</f>
        <v>-</v>
      </c>
      <c r="S207" s="15" t="str">
        <f>[1]РЕЕСТР!V207</f>
        <v>-</v>
      </c>
      <c r="T207" s="13" t="str">
        <f>[1]РЕЕСТР!W207</f>
        <v>-</v>
      </c>
      <c r="U207" s="17" t="str">
        <f>[1]РЕЕСТР!AA207</f>
        <v>-</v>
      </c>
      <c r="V207" s="18" t="str">
        <f>[1]РЕЕСТР!AB207</f>
        <v>-</v>
      </c>
      <c r="W207" s="15" t="str">
        <f>[1]РЕЕСТР!AC207</f>
        <v>-</v>
      </c>
      <c r="X207" s="13" t="str">
        <f>[1]РЕЕСТР!AD207</f>
        <v>-</v>
      </c>
      <c r="Y207" s="8" t="str">
        <f>[1]РЕЕСТР!AH207</f>
        <v>в рамках проведения инвентаризации 2022 года
не установлен</v>
      </c>
      <c r="Z207" s="19" t="str">
        <f>[1]РЕЕСТР!AL207</f>
        <v>ООО "Интер-Север"</v>
      </c>
    </row>
    <row r="208" spans="2:26" ht="45" customHeight="1" x14ac:dyDescent="0.3">
      <c r="B208" s="43">
        <f>[1]РЕЕСТР!B208</f>
        <v>192</v>
      </c>
      <c r="C208" s="44">
        <f>[1]РЕЕСТР!C208</f>
        <v>43663</v>
      </c>
      <c r="D208" s="51">
        <f>[1]РЕЕСТР!D208</f>
        <v>44900</v>
      </c>
      <c r="E208" s="16" t="str">
        <f>[1]РЕЕСТР!E208</f>
        <v>Красноармейская 16</v>
      </c>
      <c r="F208" s="52" t="str">
        <f>[1]РЕЕСТР!F208</f>
        <v>в рамках проведения инвентаризации 2022 года
не установлен</v>
      </c>
      <c r="G208" s="10" t="str">
        <f>[1]РЕЕСТР!G208</f>
        <v>61.007781</v>
      </c>
      <c r="H208" s="10" t="str">
        <f>[1]РЕЕСТР!H208</f>
        <v>69.040251</v>
      </c>
      <c r="I208" s="53" t="str">
        <f>[1]РЕЕСТР!I208</f>
        <v>в рамках инвентаризации 2022 года
не определена</v>
      </c>
      <c r="J208" s="9" t="str">
        <f>[1]РЕЕСТР!J208</f>
        <v>открытый</v>
      </c>
      <c r="K208" s="11" t="str">
        <f>[1]РЕЕСТР!K208</f>
        <v>асфальт</v>
      </c>
      <c r="L208" s="10">
        <f>[1]РЕЕСТР!L208</f>
        <v>2</v>
      </c>
      <c r="M208" s="10" t="str">
        <f>[1]РЕЕСТР!M208</f>
        <v>отсутствует</v>
      </c>
      <c r="N208" s="12" t="str">
        <f>[1]РЕЕСТР!N208</f>
        <v>отсутствует</v>
      </c>
      <c r="O208" s="14">
        <f>[1]РЕЕСТР!O208</f>
        <v>1</v>
      </c>
      <c r="P208" s="15">
        <f>[1]РЕЕСТР!P208</f>
        <v>0.75</v>
      </c>
      <c r="Q208" s="13" t="str">
        <f>[1]РЕЕСТР!Q208</f>
        <v>металл</v>
      </c>
      <c r="R208" s="14" t="str">
        <f>[1]РЕЕСТР!U208</f>
        <v>-</v>
      </c>
      <c r="S208" s="15" t="str">
        <f>[1]РЕЕСТР!V208</f>
        <v>-</v>
      </c>
      <c r="T208" s="13" t="str">
        <f>[1]РЕЕСТР!W208</f>
        <v>-</v>
      </c>
      <c r="U208" s="17" t="str">
        <f>[1]РЕЕСТР!AA208</f>
        <v>-</v>
      </c>
      <c r="V208" s="18" t="str">
        <f>[1]РЕЕСТР!AB208</f>
        <v>-</v>
      </c>
      <c r="W208" s="15" t="str">
        <f>[1]РЕЕСТР!AC208</f>
        <v>-</v>
      </c>
      <c r="X208" s="13" t="str">
        <f>[1]РЕЕСТР!AD208</f>
        <v>-</v>
      </c>
      <c r="Y208" s="8" t="str">
        <f>[1]РЕЕСТР!AH208</f>
        <v>в рамках проведения инвентаризации 2022 года
не установлен</v>
      </c>
      <c r="Z208" s="19" t="str">
        <f>[1]РЕЕСТР!AL208</f>
        <v>магазин "Ronox"</v>
      </c>
    </row>
    <row r="209" spans="2:26" ht="45" customHeight="1" x14ac:dyDescent="0.3">
      <c r="B209" s="43">
        <f>[1]РЕЕСТР!B209</f>
        <v>193</v>
      </c>
      <c r="C209" s="44" t="str">
        <f>[1]РЕЕСТР!C209</f>
        <v>ранее существовавшая до 01.01.2019</v>
      </c>
      <c r="D209" s="51">
        <f>[1]РЕЕСТР!D209</f>
        <v>44900</v>
      </c>
      <c r="E209" s="16" t="str">
        <f>[1]РЕЕСТР!E209</f>
        <v>Шевченко 10</v>
      </c>
      <c r="F209" s="52" t="str">
        <f>[1]РЕЕСТР!F209</f>
        <v>в рамках проведения инвентаризации 2022 года
не установлен</v>
      </c>
      <c r="G209" s="10" t="str">
        <f>[1]РЕЕСТР!G209</f>
        <v>61.004167</v>
      </c>
      <c r="H209" s="10" t="str">
        <f>[1]РЕЕСТР!H209</f>
        <v>69.036455</v>
      </c>
      <c r="I209" s="53" t="str">
        <f>[1]РЕЕСТР!I209</f>
        <v>в рамках инвентаризации 2022 года
не определена</v>
      </c>
      <c r="J209" s="9" t="str">
        <f>[1]РЕЕСТР!J209</f>
        <v>ограниченный</v>
      </c>
      <c r="K209" s="11" t="str">
        <f>[1]РЕЕСТР!K209</f>
        <v>бетонная плита</v>
      </c>
      <c r="L209" s="10">
        <f>[1]РЕЕСТР!L209</f>
        <v>6</v>
      </c>
      <c r="M209" s="10" t="str">
        <f>[1]РЕЕСТР!M209</f>
        <v>отсутствует</v>
      </c>
      <c r="N209" s="12" t="str">
        <f>[1]РЕЕСТР!N209</f>
        <v>отсутствует</v>
      </c>
      <c r="O209" s="14">
        <f>[1]РЕЕСТР!O209</f>
        <v>1</v>
      </c>
      <c r="P209" s="15">
        <f>[1]РЕЕСТР!P209</f>
        <v>1</v>
      </c>
      <c r="Q209" s="13" t="str">
        <f>[1]РЕЕСТР!Q209</f>
        <v>металл</v>
      </c>
      <c r="R209" s="14" t="str">
        <f>[1]РЕЕСТР!U209</f>
        <v>-</v>
      </c>
      <c r="S209" s="15" t="str">
        <f>[1]РЕЕСТР!V209</f>
        <v>-</v>
      </c>
      <c r="T209" s="13" t="str">
        <f>[1]РЕЕСТР!W209</f>
        <v>-</v>
      </c>
      <c r="U209" s="17" t="str">
        <f>[1]РЕЕСТР!AA209</f>
        <v>-</v>
      </c>
      <c r="V209" s="18" t="str">
        <f>[1]РЕЕСТР!AB209</f>
        <v>-</v>
      </c>
      <c r="W209" s="15" t="str">
        <f>[1]РЕЕСТР!AC209</f>
        <v>-</v>
      </c>
      <c r="X209" s="13" t="str">
        <f>[1]РЕЕСТР!AD209</f>
        <v>-</v>
      </c>
      <c r="Y209" s="8" t="str">
        <f>[1]РЕЕСТР!AH209</f>
        <v>в рамках проведения инвентаризации 2022 года
не установлен</v>
      </c>
      <c r="Z209" s="19" t="str">
        <f>[1]РЕЕСТР!AL209</f>
        <v>ООО "Одри"</v>
      </c>
    </row>
    <row r="210" spans="2:26" ht="45" customHeight="1" x14ac:dyDescent="0.3">
      <c r="B210" s="43">
        <f>[1]РЕЕСТР!B210</f>
        <v>194</v>
      </c>
      <c r="C210" s="44" t="str">
        <f>[1]РЕЕСТР!C210</f>
        <v>ранее существовавшая до 01.01.2019</v>
      </c>
      <c r="D210" s="51">
        <f>[1]РЕЕСТР!D210</f>
        <v>44900</v>
      </c>
      <c r="E210" s="16">
        <f>[1]РЕЕСТР!E210</f>
        <v>0</v>
      </c>
      <c r="F210" s="52" t="str">
        <f>[1]РЕЕСТР!F210</f>
        <v>в рамках проведения инвентаризации 2022 года
не установлен</v>
      </c>
      <c r="G210" s="10">
        <f>[1]РЕЕСТР!G210</f>
        <v>0</v>
      </c>
      <c r="H210" s="10">
        <f>[1]РЕЕСТР!H210</f>
        <v>0</v>
      </c>
      <c r="I210" s="53" t="str">
        <f>[1]РЕЕСТР!I210</f>
        <v>в рамках инвентаризации 2022 года
не определена</v>
      </c>
      <c r="J210" s="9">
        <f>[1]РЕЕСТР!J210</f>
        <v>0</v>
      </c>
      <c r="K210" s="11">
        <f>[1]РЕЕСТР!K210</f>
        <v>0</v>
      </c>
      <c r="L210" s="10">
        <f>[1]РЕЕСТР!L210</f>
        <v>0</v>
      </c>
      <c r="M210" s="10">
        <f>[1]РЕЕСТР!M210</f>
        <v>0</v>
      </c>
      <c r="N210" s="12">
        <f>[1]РЕЕСТР!N210</f>
        <v>0</v>
      </c>
      <c r="O210" s="14">
        <f>[1]РЕЕСТР!O210</f>
        <v>0</v>
      </c>
      <c r="P210" s="15">
        <f>[1]РЕЕСТР!P210</f>
        <v>0</v>
      </c>
      <c r="Q210" s="13">
        <f>[1]РЕЕСТР!Q210</f>
        <v>0</v>
      </c>
      <c r="R210" s="14">
        <f>[1]РЕЕСТР!U210</f>
        <v>0</v>
      </c>
      <c r="S210" s="15">
        <f>[1]РЕЕСТР!V210</f>
        <v>0</v>
      </c>
      <c r="T210" s="13">
        <f>[1]РЕЕСТР!W210</f>
        <v>0</v>
      </c>
      <c r="U210" s="17">
        <f>[1]РЕЕСТР!AA210</f>
        <v>0</v>
      </c>
      <c r="V210" s="18">
        <f>[1]РЕЕСТР!AB210</f>
        <v>0</v>
      </c>
      <c r="W210" s="15">
        <f>[1]РЕЕСТР!AC210</f>
        <v>0</v>
      </c>
      <c r="X210" s="13">
        <f>[1]РЕЕСТР!AD210</f>
        <v>0</v>
      </c>
      <c r="Y210" s="40" t="str">
        <f>[1]РЕЕСТР!AH210</f>
        <v>не установлен</v>
      </c>
      <c r="Z210" s="19">
        <f>[1]РЕЕСТР!AL210</f>
        <v>0</v>
      </c>
    </row>
    <row r="211" spans="2:26" ht="45" customHeight="1" x14ac:dyDescent="0.3">
      <c r="B211" s="43">
        <f>[1]РЕЕСТР!B211</f>
        <v>195</v>
      </c>
      <c r="C211" s="44" t="str">
        <f>[1]РЕЕСТР!C211</f>
        <v>ранее существовавшая до 01.01.2019</v>
      </c>
      <c r="D211" s="51">
        <f>[1]РЕЕСТР!D211</f>
        <v>44900</v>
      </c>
      <c r="E211" s="16" t="str">
        <f>[1]РЕЕСТР!E211</f>
        <v>Газовиков 7</v>
      </c>
      <c r="F211" s="52" t="str">
        <f>[1]РЕЕСТР!F211</f>
        <v>в рамках проведения инвентаризации 2022 года
не установлен</v>
      </c>
      <c r="G211" s="10" t="str">
        <f>[1]РЕЕСТР!G211</f>
        <v>61.016618</v>
      </c>
      <c r="H211" s="10" t="str">
        <f>[1]РЕЕСТР!H211</f>
        <v>69.073033</v>
      </c>
      <c r="I211" s="53" t="str">
        <f>[1]РЕЕСТР!I211</f>
        <v>в рамках инвентаризации 2022 года
не определена</v>
      </c>
      <c r="J211" s="9" t="str">
        <f>[1]РЕЕСТР!J211</f>
        <v>ограниченный</v>
      </c>
      <c r="K211" s="11" t="str">
        <f>[1]РЕЕСТР!K211</f>
        <v>бетонная плита</v>
      </c>
      <c r="L211" s="10">
        <f>[1]РЕЕСТР!L211</f>
        <v>6</v>
      </c>
      <c r="M211" s="10" t="str">
        <f>[1]РЕЕСТР!M211</f>
        <v>отсутствует</v>
      </c>
      <c r="N211" s="12" t="str">
        <f>[1]РЕЕСТР!N211</f>
        <v>отсутствует</v>
      </c>
      <c r="O211" s="14">
        <f>[1]РЕЕСТР!O211</f>
        <v>1</v>
      </c>
      <c r="P211" s="15">
        <f>[1]РЕЕСТР!P211</f>
        <v>0.75</v>
      </c>
      <c r="Q211" s="13" t="str">
        <f>[1]РЕЕСТР!Q211</f>
        <v>металл</v>
      </c>
      <c r="R211" s="14" t="str">
        <f>[1]РЕЕСТР!U211</f>
        <v>-</v>
      </c>
      <c r="S211" s="15" t="str">
        <f>[1]РЕЕСТР!V211</f>
        <v>-</v>
      </c>
      <c r="T211" s="13" t="str">
        <f>[1]РЕЕСТР!W211</f>
        <v>-</v>
      </c>
      <c r="U211" s="17" t="str">
        <f>[1]РЕЕСТР!AA211</f>
        <v>-</v>
      </c>
      <c r="V211" s="18" t="str">
        <f>[1]РЕЕСТР!AB211</f>
        <v>-</v>
      </c>
      <c r="W211" s="15" t="str">
        <f>[1]РЕЕСТР!AC211</f>
        <v>-</v>
      </c>
      <c r="X211" s="13" t="str">
        <f>[1]РЕЕСТР!AD211</f>
        <v>-</v>
      </c>
      <c r="Y211" s="8" t="str">
        <f>[1]РЕЕСТР!AH211</f>
        <v>в рамках проведения инвентаризации 2022 года
не установлен</v>
      </c>
      <c r="Z211" s="19" t="str">
        <f>[1]РЕЕСТР!AL211</f>
        <v>АО "ЮРЭСК"</v>
      </c>
    </row>
    <row r="212" spans="2:26" ht="63" customHeight="1" x14ac:dyDescent="0.3">
      <c r="B212" s="43">
        <f>[1]РЕЕСТР!B212</f>
        <v>196</v>
      </c>
      <c r="C212" s="44" t="str">
        <f>[1]РЕЕСТР!C212</f>
        <v>ранее существовавшая до 01.01.2019</v>
      </c>
      <c r="D212" s="51">
        <f>[1]РЕЕСТР!D212</f>
        <v>44900</v>
      </c>
      <c r="E212" s="16" t="str">
        <f>[1]РЕЕСТР!E212</f>
        <v>р-н протоки Березовская (пром.база ООО "Квартал")</v>
      </c>
      <c r="F212" s="52" t="str">
        <f>[1]РЕЕСТР!F212</f>
        <v>в рамках проведения инвентаризации 2022 года
не установлен</v>
      </c>
      <c r="G212" s="10" t="str">
        <f>[1]РЕЕСТР!G212</f>
        <v>60.992704</v>
      </c>
      <c r="H212" s="10" t="str">
        <f>[1]РЕЕСТР!H212</f>
        <v>68.965701</v>
      </c>
      <c r="I212" s="53" t="str">
        <f>[1]РЕЕСТР!I212</f>
        <v>в рамках инвентаризации 2022 года
не определена</v>
      </c>
      <c r="J212" s="9" t="str">
        <f>[1]РЕЕСТР!J212</f>
        <v>ограниченный</v>
      </c>
      <c r="K212" s="11" t="str">
        <f>[1]РЕЕСТР!K212</f>
        <v>грунт</v>
      </c>
      <c r="L212" s="10">
        <f>[1]РЕЕСТР!L212</f>
        <v>8</v>
      </c>
      <c r="M212" s="10" t="str">
        <f>[1]РЕЕСТР!M212</f>
        <v>отсутствует</v>
      </c>
      <c r="N212" s="12" t="str">
        <f>[1]РЕЕСТР!N212</f>
        <v>есть</v>
      </c>
      <c r="O212" s="14">
        <f>[1]РЕЕСТР!O212</f>
        <v>2</v>
      </c>
      <c r="P212" s="15">
        <f>[1]РЕЕСТР!P212</f>
        <v>1.1000000000000001</v>
      </c>
      <c r="Q212" s="13" t="str">
        <f>[1]РЕЕСТР!Q212</f>
        <v>пластик</v>
      </c>
      <c r="R212" s="14" t="str">
        <f>[1]РЕЕСТР!U212</f>
        <v>-</v>
      </c>
      <c r="S212" s="15" t="str">
        <f>[1]РЕЕСТР!V212</f>
        <v>-</v>
      </c>
      <c r="T212" s="13" t="str">
        <f>[1]РЕЕСТР!W212</f>
        <v>-</v>
      </c>
      <c r="U212" s="17" t="str">
        <f>[1]РЕЕСТР!AA212</f>
        <v>-</v>
      </c>
      <c r="V212" s="18" t="str">
        <f>[1]РЕЕСТР!AB212</f>
        <v>-</v>
      </c>
      <c r="W212" s="15" t="str">
        <f>[1]РЕЕСТР!AC212</f>
        <v>-</v>
      </c>
      <c r="X212" s="13" t="str">
        <f>[1]РЕЕСТР!AD212</f>
        <v>-</v>
      </c>
      <c r="Y212" s="8" t="str">
        <f>[1]РЕЕСТР!AH212</f>
        <v>в рамках проведения инвентаризации 2022 года
не установлен</v>
      </c>
      <c r="Z212" s="19" t="str">
        <f>[1]РЕЕСТР!AL212</f>
        <v>ООО "Квартал"</v>
      </c>
    </row>
    <row r="213" spans="2:26" ht="45" customHeight="1" x14ac:dyDescent="0.3">
      <c r="B213" s="43">
        <f>[1]РЕЕСТР!B213</f>
        <v>197</v>
      </c>
      <c r="C213" s="44" t="str">
        <f>[1]РЕЕСТР!C213</f>
        <v>ранее существовавшая до 01.01.2019</v>
      </c>
      <c r="D213" s="51">
        <f>[1]РЕЕСТР!D213</f>
        <v>44900</v>
      </c>
      <c r="E213" s="16">
        <f>[1]РЕЕСТР!E213</f>
        <v>0</v>
      </c>
      <c r="F213" s="52" t="str">
        <f>[1]РЕЕСТР!F213</f>
        <v>в рамках проведения инвентаризации 2022 года
не установлен</v>
      </c>
      <c r="G213" s="10">
        <f>[1]РЕЕСТР!G213</f>
        <v>0</v>
      </c>
      <c r="H213" s="10">
        <f>[1]РЕЕСТР!H213</f>
        <v>0</v>
      </c>
      <c r="I213" s="53" t="str">
        <f>[1]РЕЕСТР!I213</f>
        <v>в рамках инвентаризации 2022 года
не определена</v>
      </c>
      <c r="J213" s="9">
        <f>[1]РЕЕСТР!J213</f>
        <v>0</v>
      </c>
      <c r="K213" s="11">
        <f>[1]РЕЕСТР!K213</f>
        <v>0</v>
      </c>
      <c r="L213" s="10">
        <f>[1]РЕЕСТР!L213</f>
        <v>0</v>
      </c>
      <c r="M213" s="10">
        <f>[1]РЕЕСТР!M213</f>
        <v>0</v>
      </c>
      <c r="N213" s="12">
        <f>[1]РЕЕСТР!N213</f>
        <v>0</v>
      </c>
      <c r="O213" s="14">
        <f>[1]РЕЕСТР!O213</f>
        <v>0</v>
      </c>
      <c r="P213" s="15">
        <f>[1]РЕЕСТР!P213</f>
        <v>0</v>
      </c>
      <c r="Q213" s="13">
        <f>[1]РЕЕСТР!Q213</f>
        <v>0</v>
      </c>
      <c r="R213" s="14">
        <f>[1]РЕЕСТР!U213</f>
        <v>0</v>
      </c>
      <c r="S213" s="15">
        <f>[1]РЕЕСТР!V213</f>
        <v>0</v>
      </c>
      <c r="T213" s="13">
        <f>[1]РЕЕСТР!W213</f>
        <v>0</v>
      </c>
      <c r="U213" s="17">
        <f>[1]РЕЕСТР!AA213</f>
        <v>0</v>
      </c>
      <c r="V213" s="18">
        <f>[1]РЕЕСТР!AB213</f>
        <v>0</v>
      </c>
      <c r="W213" s="15">
        <f>[1]РЕЕСТР!AC213</f>
        <v>0</v>
      </c>
      <c r="X213" s="13">
        <f>[1]РЕЕСТР!AD213</f>
        <v>0</v>
      </c>
      <c r="Y213" s="40" t="str">
        <f>[1]РЕЕСТР!AH213</f>
        <v>не установлен</v>
      </c>
      <c r="Z213" s="19">
        <f>[1]РЕЕСТР!AL213</f>
        <v>0</v>
      </c>
    </row>
    <row r="214" spans="2:26" ht="45" customHeight="1" x14ac:dyDescent="0.3">
      <c r="B214" s="43">
        <f>[1]РЕЕСТР!B214</f>
        <v>198</v>
      </c>
      <c r="C214" s="44" t="str">
        <f>[1]РЕЕСТР!C214</f>
        <v>ранее существовавшая до 01.01.2019</v>
      </c>
      <c r="D214" s="51">
        <f>[1]РЕЕСТР!D214</f>
        <v>44900</v>
      </c>
      <c r="E214" s="16" t="str">
        <f>[1]РЕЕСТР!E214</f>
        <v>Студенческая 5А</v>
      </c>
      <c r="F214" s="52" t="str">
        <f>[1]РЕЕСТР!F214</f>
        <v>в рамках проведения инвентаризации 2022 года
не установлен</v>
      </c>
      <c r="G214" s="10" t="str">
        <f>[1]РЕЕСТР!G214</f>
        <v>61.016004</v>
      </c>
      <c r="H214" s="10" t="str">
        <f>[1]РЕЕСТР!H214</f>
        <v>69.057744</v>
      </c>
      <c r="I214" s="53" t="str">
        <f>[1]РЕЕСТР!I214</f>
        <v>в рамках инвентаризации 2022 года
не определена</v>
      </c>
      <c r="J214" s="9" t="str">
        <f>[1]РЕЕСТР!J214</f>
        <v>ограниченный</v>
      </c>
      <c r="K214" s="11" t="str">
        <f>[1]РЕЕСТР!K214</f>
        <v>асфальт</v>
      </c>
      <c r="L214" s="10">
        <f>[1]РЕЕСТР!L214</f>
        <v>12</v>
      </c>
      <c r="M214" s="10" t="str">
        <f>[1]РЕЕСТР!M214</f>
        <v>отсутствует</v>
      </c>
      <c r="N214" s="12" t="str">
        <f>[1]РЕЕСТР!N214</f>
        <v>отсутствует</v>
      </c>
      <c r="O214" s="14">
        <f>[1]РЕЕСТР!O214</f>
        <v>3</v>
      </c>
      <c r="P214" s="15">
        <f>[1]РЕЕСТР!P214</f>
        <v>1.1000000000000001</v>
      </c>
      <c r="Q214" s="13" t="str">
        <f>[1]РЕЕСТР!Q214</f>
        <v>пластик</v>
      </c>
      <c r="R214" s="14" t="str">
        <f>[1]РЕЕСТР!U214</f>
        <v>-</v>
      </c>
      <c r="S214" s="15" t="str">
        <f>[1]РЕЕСТР!V214</f>
        <v>-</v>
      </c>
      <c r="T214" s="13" t="str">
        <f>[1]РЕЕСТР!W214</f>
        <v>-</v>
      </c>
      <c r="U214" s="17" t="str">
        <f>[1]РЕЕСТР!AA214</f>
        <v>-</v>
      </c>
      <c r="V214" s="18" t="str">
        <f>[1]РЕЕСТР!AB214</f>
        <v>-</v>
      </c>
      <c r="W214" s="15" t="str">
        <f>[1]РЕЕСТР!AC214</f>
        <v>-</v>
      </c>
      <c r="X214" s="13" t="str">
        <f>[1]РЕЕСТР!AD214</f>
        <v>-</v>
      </c>
      <c r="Y214" s="8" t="str">
        <f>[1]РЕЕСТР!AH214</f>
        <v>ЮЛ - ГУ МЧС России по ХМАО-Югре</v>
      </c>
      <c r="Z214" s="19" t="str">
        <f>[1]РЕЕСТР!AL214</f>
        <v>ГУ МЧС России по ХМАО-Югре</v>
      </c>
    </row>
    <row r="215" spans="2:26" ht="45" customHeight="1" x14ac:dyDescent="0.3">
      <c r="B215" s="43">
        <f>[1]РЕЕСТР!B215</f>
        <v>199</v>
      </c>
      <c r="C215" s="44" t="str">
        <f>[1]РЕЕСТР!C215</f>
        <v>ранее существовавшая до 01.01.2019</v>
      </c>
      <c r="D215" s="51">
        <f>[1]РЕЕСТР!D215</f>
        <v>44900</v>
      </c>
      <c r="E215" s="16" t="str">
        <f>[1]РЕЕСТР!E215</f>
        <v>Пионерская 67А</v>
      </c>
      <c r="F215" s="52" t="str">
        <f>[1]РЕЕСТР!F215</f>
        <v>в рамках проведения инвентаризации 2022 года
не установлен</v>
      </c>
      <c r="G215" s="10" t="str">
        <f>[1]РЕЕСТР!G215</f>
        <v>61.008882</v>
      </c>
      <c r="H215" s="10" t="str">
        <f>[1]РЕЕСТР!H215</f>
        <v>69.021291</v>
      </c>
      <c r="I215" s="53" t="str">
        <f>[1]РЕЕСТР!I215</f>
        <v>в рамках инвентаризации 2022 года
не определена</v>
      </c>
      <c r="J215" s="9" t="str">
        <f>[1]РЕЕСТР!J215</f>
        <v>ограниченный</v>
      </c>
      <c r="K215" s="11" t="str">
        <f>[1]РЕЕСТР!K215</f>
        <v>грунт</v>
      </c>
      <c r="L215" s="10">
        <f>[1]РЕЕСТР!L215</f>
        <v>4</v>
      </c>
      <c r="M215" s="10" t="str">
        <f>[1]РЕЕСТР!M215</f>
        <v>отсутствует</v>
      </c>
      <c r="N215" s="12" t="str">
        <f>[1]РЕЕСТР!N215</f>
        <v>отсутствует</v>
      </c>
      <c r="O215" s="14">
        <f>[1]РЕЕСТР!O215</f>
        <v>1</v>
      </c>
      <c r="P215" s="15">
        <f>[1]РЕЕСТР!P215</f>
        <v>1</v>
      </c>
      <c r="Q215" s="13" t="str">
        <f>[1]РЕЕСТР!Q215</f>
        <v>металл</v>
      </c>
      <c r="R215" s="14" t="str">
        <f>[1]РЕЕСТР!U215</f>
        <v>-</v>
      </c>
      <c r="S215" s="15" t="str">
        <f>[1]РЕЕСТР!V215</f>
        <v>-</v>
      </c>
      <c r="T215" s="13" t="str">
        <f>[1]РЕЕСТР!W215</f>
        <v>-</v>
      </c>
      <c r="U215" s="17" t="str">
        <f>[1]РЕЕСТР!AA215</f>
        <v>-</v>
      </c>
      <c r="V215" s="18" t="str">
        <f>[1]РЕЕСТР!AB215</f>
        <v>-</v>
      </c>
      <c r="W215" s="15" t="str">
        <f>[1]РЕЕСТР!AC215</f>
        <v>-</v>
      </c>
      <c r="X215" s="13" t="str">
        <f>[1]РЕЕСТР!AD215</f>
        <v>-</v>
      </c>
      <c r="Y215" s="8" t="str">
        <f>[1]РЕЕСТР!AH215</f>
        <v>ЮЛ - ООО "ХМсервис"</v>
      </c>
      <c r="Z215" s="19" t="str">
        <f>[1]РЕЕСТР!AL215</f>
        <v>ООО "ХМсервис"</v>
      </c>
    </row>
    <row r="216" spans="2:26" ht="47.25" customHeight="1" x14ac:dyDescent="0.3">
      <c r="B216" s="43">
        <f>[1]РЕЕСТР!B216</f>
        <v>200</v>
      </c>
      <c r="C216" s="44" t="str">
        <f>[1]РЕЕСТР!C216</f>
        <v>ранее существовавшая до 01.01.2019</v>
      </c>
      <c r="D216" s="51">
        <f>[1]РЕЕСТР!D216</f>
        <v>44900</v>
      </c>
      <c r="E216" s="16" t="str">
        <f>[1]РЕЕСТР!E216</f>
        <v>Чехова 10</v>
      </c>
      <c r="F216" s="52" t="str">
        <f>[1]РЕЕСТР!F216</f>
        <v>в рамках проведения инвентаризации 2022 года
не установлен</v>
      </c>
      <c r="G216" s="10" t="str">
        <f>[1]РЕЕСТР!G216</f>
        <v>61.000288</v>
      </c>
      <c r="H216" s="10" t="str">
        <f>[1]РЕЕСТР!H216</f>
        <v>69.024706</v>
      </c>
      <c r="I216" s="53" t="str">
        <f>[1]РЕЕСТР!I216</f>
        <v>в рамках инвентаризации 2022 года
не определена</v>
      </c>
      <c r="J216" s="9" t="str">
        <f>[1]РЕЕСТР!J216</f>
        <v>открытый</v>
      </c>
      <c r="K216" s="11" t="str">
        <f>[1]РЕЕСТР!K216</f>
        <v>асфальт</v>
      </c>
      <c r="L216" s="10">
        <f>[1]РЕЕСТР!L216</f>
        <v>6</v>
      </c>
      <c r="M216" s="10" t="str">
        <f>[1]РЕЕСТР!M216</f>
        <v>отсутствует</v>
      </c>
      <c r="N216" s="12" t="str">
        <f>[1]РЕЕСТР!N216</f>
        <v>отсутствует</v>
      </c>
      <c r="O216" s="14">
        <f>[1]РЕЕСТР!O216</f>
        <v>2</v>
      </c>
      <c r="P216" s="15">
        <f>[1]РЕЕСТР!P216</f>
        <v>1.1000000000000001</v>
      </c>
      <c r="Q216" s="13" t="str">
        <f>[1]РЕЕСТР!Q216</f>
        <v>пластик</v>
      </c>
      <c r="R216" s="14" t="str">
        <f>[1]РЕЕСТР!U216</f>
        <v>-</v>
      </c>
      <c r="S216" s="15" t="str">
        <f>[1]РЕЕСТР!V216</f>
        <v>-</v>
      </c>
      <c r="T216" s="13" t="str">
        <f>[1]РЕЕСТР!W216</f>
        <v>-</v>
      </c>
      <c r="U216" s="17" t="str">
        <f>[1]РЕЕСТР!AA216</f>
        <v>-</v>
      </c>
      <c r="V216" s="18" t="str">
        <f>[1]РЕЕСТР!AB216</f>
        <v>-</v>
      </c>
      <c r="W216" s="15" t="str">
        <f>[1]РЕЕСТР!AC216</f>
        <v>-</v>
      </c>
      <c r="X216" s="13" t="str">
        <f>[1]РЕЕСТР!AD216</f>
        <v>-</v>
      </c>
      <c r="Y216" s="8" t="str">
        <f>[1]РЕЕСТР!AH216</f>
        <v>ЮЛ - ПОУ Ханты-Мансийская автомобильная школа ООГО "ДОСААФ России"</v>
      </c>
      <c r="Z216" s="19" t="str">
        <f>[1]РЕЕСТР!AL216</f>
        <v>ПОУ Ханты-Мансийская автомобильная школа ООГО "ДОСААФ России"</v>
      </c>
    </row>
    <row r="217" spans="2:26" ht="45" customHeight="1" x14ac:dyDescent="0.3">
      <c r="B217" s="43">
        <f>[1]РЕЕСТР!B217</f>
        <v>201</v>
      </c>
      <c r="C217" s="44" t="str">
        <f>[1]РЕЕСТР!C217</f>
        <v>ранее существовавшая до 01.01.2019</v>
      </c>
      <c r="D217" s="51">
        <f>[1]РЕЕСТР!D217</f>
        <v>44900</v>
      </c>
      <c r="E217" s="16" t="str">
        <f>[1]РЕЕСТР!E217</f>
        <v>Шевченко 10</v>
      </c>
      <c r="F217" s="52" t="str">
        <f>[1]РЕЕСТР!F217</f>
        <v>в рамках проведения инвентаризации 2022 года
не установлен</v>
      </c>
      <c r="G217" s="10" t="str">
        <f>[1]РЕЕСТР!G217</f>
        <v>61.004310</v>
      </c>
      <c r="H217" s="10" t="str">
        <f>[1]РЕЕСТР!H217</f>
        <v>69.036402</v>
      </c>
      <c r="I217" s="53" t="str">
        <f>[1]РЕЕСТР!I217</f>
        <v>в рамках инвентаризации 2022 года
не определена</v>
      </c>
      <c r="J217" s="9" t="str">
        <f>[1]РЕЕСТР!J217</f>
        <v>ограниченный</v>
      </c>
      <c r="K217" s="11" t="str">
        <f>[1]РЕЕСТР!K217</f>
        <v>бетонная плита</v>
      </c>
      <c r="L217" s="10">
        <f>[1]РЕЕСТР!L217</f>
        <v>8</v>
      </c>
      <c r="M217" s="10" t="str">
        <f>[1]РЕЕСТР!M217</f>
        <v>отсутствует</v>
      </c>
      <c r="N217" s="12" t="str">
        <f>[1]РЕЕСТР!N217</f>
        <v>отсутствует</v>
      </c>
      <c r="O217" s="14">
        <f>[1]РЕЕСТР!O217</f>
        <v>2</v>
      </c>
      <c r="P217" s="15">
        <f>[1]РЕЕСТР!P217</f>
        <v>0.75</v>
      </c>
      <c r="Q217" s="13" t="str">
        <f>[1]РЕЕСТР!Q217</f>
        <v>металл</v>
      </c>
      <c r="R217" s="14" t="str">
        <f>[1]РЕЕСТР!U217</f>
        <v>-</v>
      </c>
      <c r="S217" s="15" t="str">
        <f>[1]РЕЕСТР!V217</f>
        <v>-</v>
      </c>
      <c r="T217" s="13" t="str">
        <f>[1]РЕЕСТР!W217</f>
        <v>-</v>
      </c>
      <c r="U217" s="17" t="str">
        <f>[1]РЕЕСТР!AA217</f>
        <v>-</v>
      </c>
      <c r="V217" s="18" t="str">
        <f>[1]РЕЕСТР!AB217</f>
        <v>-</v>
      </c>
      <c r="W217" s="15" t="str">
        <f>[1]РЕЕСТР!AC217</f>
        <v>-</v>
      </c>
      <c r="X217" s="13" t="str">
        <f>[1]РЕЕСТР!AD217</f>
        <v>-</v>
      </c>
      <c r="Y217" s="8" t="str">
        <f>[1]РЕЕСТР!AH217</f>
        <v>ИП - Чердынцев А.М.</v>
      </c>
      <c r="Z217" s="19" t="str">
        <f>[1]РЕЕСТР!AL217</f>
        <v>ИП Чердынцев А.М.</v>
      </c>
    </row>
    <row r="218" spans="2:26" ht="45" customHeight="1" x14ac:dyDescent="0.3">
      <c r="B218" s="43">
        <f>[1]РЕЕСТР!B218</f>
        <v>202</v>
      </c>
      <c r="C218" s="44" t="str">
        <f>[1]РЕЕСТР!C218</f>
        <v>ранее существовавшая до 01.01.2019</v>
      </c>
      <c r="D218" s="51">
        <f>[1]РЕЕСТР!D218</f>
        <v>44900</v>
      </c>
      <c r="E218" s="16" t="str">
        <f>[1]РЕЕСТР!E218</f>
        <v>Индустриальная 17</v>
      </c>
      <c r="F218" s="52" t="str">
        <f>[1]РЕЕСТР!F218</f>
        <v>в рамках проведения инвентаризации 2022 года
не установлен</v>
      </c>
      <c r="G218" s="10" t="str">
        <f>[1]РЕЕСТР!G218</f>
        <v>60.997359</v>
      </c>
      <c r="H218" s="10" t="str">
        <f>[1]РЕЕСТР!H218</f>
        <v>69.149994</v>
      </c>
      <c r="I218" s="53" t="str">
        <f>[1]РЕЕСТР!I218</f>
        <v>в рамках инвентаризации 2022 года
не определена</v>
      </c>
      <c r="J218" s="9" t="str">
        <f>[1]РЕЕСТР!J218</f>
        <v>ограниченный</v>
      </c>
      <c r="K218" s="11" t="str">
        <f>[1]РЕЕСТР!K218</f>
        <v>грунт</v>
      </c>
      <c r="L218" s="10">
        <f>[1]РЕЕСТР!L218</f>
        <v>4</v>
      </c>
      <c r="M218" s="10" t="str">
        <f>[1]РЕЕСТР!M218</f>
        <v>отсутствует</v>
      </c>
      <c r="N218" s="12" t="str">
        <f>[1]РЕЕСТР!N218</f>
        <v>отсутствует</v>
      </c>
      <c r="O218" s="14">
        <f>[1]РЕЕСТР!O218</f>
        <v>1</v>
      </c>
      <c r="P218" s="15">
        <f>[1]РЕЕСТР!P218</f>
        <v>1.1000000000000001</v>
      </c>
      <c r="Q218" s="13" t="str">
        <f>[1]РЕЕСТР!Q218</f>
        <v>пластик</v>
      </c>
      <c r="R218" s="14" t="str">
        <f>[1]РЕЕСТР!U218</f>
        <v>-</v>
      </c>
      <c r="S218" s="15" t="str">
        <f>[1]РЕЕСТР!V218</f>
        <v>-</v>
      </c>
      <c r="T218" s="13" t="str">
        <f>[1]РЕЕСТР!W218</f>
        <v>-</v>
      </c>
      <c r="U218" s="17" t="str">
        <f>[1]РЕЕСТР!AA218</f>
        <v>-</v>
      </c>
      <c r="V218" s="18" t="str">
        <f>[1]РЕЕСТР!AB218</f>
        <v>-</v>
      </c>
      <c r="W218" s="15" t="str">
        <f>[1]РЕЕСТР!AC218</f>
        <v>-</v>
      </c>
      <c r="X218" s="13" t="str">
        <f>[1]РЕЕСТР!AD218</f>
        <v>-</v>
      </c>
      <c r="Y218" s="8" t="str">
        <f>[1]РЕЕСТР!AH218</f>
        <v>ЮЛ - ООО Ляменец</v>
      </c>
      <c r="Z218" s="19" t="str">
        <f>[1]РЕЕСТР!AL218</f>
        <v>ООО Ляменец</v>
      </c>
    </row>
    <row r="219" spans="2:26" ht="45" customHeight="1" x14ac:dyDescent="0.3">
      <c r="B219" s="43">
        <f>[1]РЕЕСТР!B219</f>
        <v>203</v>
      </c>
      <c r="C219" s="44" t="str">
        <f>[1]РЕЕСТР!C219</f>
        <v>ранее существовавшая до 01.01.2019</v>
      </c>
      <c r="D219" s="51">
        <f>[1]РЕЕСТР!D219</f>
        <v>44900</v>
      </c>
      <c r="E219" s="16" t="str">
        <f>[1]РЕЕСТР!E219</f>
        <v>Конева 5</v>
      </c>
      <c r="F219" s="52" t="str">
        <f>[1]РЕЕСТР!F219</f>
        <v>в рамках проведения инвентаризации 2022 года
не установлен</v>
      </c>
      <c r="G219" s="10" t="str">
        <f>[1]РЕЕСТР!G219</f>
        <v>60.966657</v>
      </c>
      <c r="H219" s="10" t="str">
        <f>[1]РЕЕСТР!H219</f>
        <v>69.049597</v>
      </c>
      <c r="I219" s="53" t="str">
        <f>[1]РЕЕСТР!I219</f>
        <v>в рамках инвентаризации 2022 года
не определена</v>
      </c>
      <c r="J219" s="9" t="str">
        <f>[1]РЕЕСТР!J219</f>
        <v>ограниченный</v>
      </c>
      <c r="K219" s="11" t="str">
        <f>[1]РЕЕСТР!K219</f>
        <v>грунт</v>
      </c>
      <c r="L219" s="10">
        <f>[1]РЕЕСТР!L219</f>
        <v>6</v>
      </c>
      <c r="M219" s="10" t="str">
        <f>[1]РЕЕСТР!M219</f>
        <v>отсутствует</v>
      </c>
      <c r="N219" s="12" t="str">
        <f>[1]РЕЕСТР!N219</f>
        <v>отсутствует</v>
      </c>
      <c r="O219" s="14">
        <f>[1]РЕЕСТР!O219</f>
        <v>2</v>
      </c>
      <c r="P219" s="15">
        <f>[1]РЕЕСТР!P219</f>
        <v>1.1000000000000001</v>
      </c>
      <c r="Q219" s="13" t="str">
        <f>[1]РЕЕСТР!Q219</f>
        <v>пластик</v>
      </c>
      <c r="R219" s="14" t="str">
        <f>[1]РЕЕСТР!U219</f>
        <v>-</v>
      </c>
      <c r="S219" s="15" t="str">
        <f>[1]РЕЕСТР!V219</f>
        <v>-</v>
      </c>
      <c r="T219" s="13" t="str">
        <f>[1]РЕЕСТР!W219</f>
        <v>-</v>
      </c>
      <c r="U219" s="17" t="str">
        <f>[1]РЕЕСТР!AA219</f>
        <v>-</v>
      </c>
      <c r="V219" s="18" t="str">
        <f>[1]РЕЕСТР!AB219</f>
        <v>-</v>
      </c>
      <c r="W219" s="15" t="str">
        <f>[1]РЕЕСТР!AC219</f>
        <v>-</v>
      </c>
      <c r="X219" s="13" t="str">
        <f>[1]РЕЕСТР!AD219</f>
        <v>-</v>
      </c>
      <c r="Y219" s="8" t="str">
        <f>[1]РЕЕСТР!AH219</f>
        <v>ЮЛ - ООО "Сибторг"</v>
      </c>
      <c r="Z219" s="19" t="str">
        <f>[1]РЕЕСТР!AL219</f>
        <v xml:space="preserve"> ООО "Сибторг"</v>
      </c>
    </row>
    <row r="220" spans="2:26" ht="45" customHeight="1" x14ac:dyDescent="0.3">
      <c r="B220" s="43">
        <f>[1]РЕЕСТР!B220</f>
        <v>204</v>
      </c>
      <c r="C220" s="44" t="str">
        <f>[1]РЕЕСТР!C220</f>
        <v>ранее существовавшая до 01.01.2019</v>
      </c>
      <c r="D220" s="51">
        <f>[1]РЕЕСТР!D220</f>
        <v>44900</v>
      </c>
      <c r="E220" s="16" t="str">
        <f>[1]РЕЕСТР!E220</f>
        <v>Ермака 2а</v>
      </c>
      <c r="F220" s="52" t="str">
        <f>[1]РЕЕСТР!F220</f>
        <v>в рамках проведения инвентаризации 2022 года
не установлен</v>
      </c>
      <c r="G220" s="10" t="str">
        <f>[1]РЕЕСТР!G220</f>
        <v xml:space="preserve">60.965390 </v>
      </c>
      <c r="H220" s="10" t="str">
        <f>[1]РЕЕСТР!H220</f>
        <v>69.036293</v>
      </c>
      <c r="I220" s="53" t="str">
        <f>[1]РЕЕСТР!I220</f>
        <v>в рамках инвентаризации 2022 года
не определена</v>
      </c>
      <c r="J220" s="9" t="str">
        <f>[1]РЕЕСТР!J220</f>
        <v>ограниченный</v>
      </c>
      <c r="K220" s="11" t="str">
        <f>[1]РЕЕСТР!K220</f>
        <v>бетонная плита</v>
      </c>
      <c r="L220" s="10">
        <f>[1]РЕЕСТР!L220</f>
        <v>6</v>
      </c>
      <c r="M220" s="10" t="str">
        <f>[1]РЕЕСТР!M220</f>
        <v>отсутствует</v>
      </c>
      <c r="N220" s="12" t="str">
        <f>[1]РЕЕСТР!N220</f>
        <v>отсутствует</v>
      </c>
      <c r="O220" s="14">
        <f>[1]РЕЕСТР!O220</f>
        <v>1</v>
      </c>
      <c r="P220" s="15">
        <f>[1]РЕЕСТР!P220</f>
        <v>1.1000000000000001</v>
      </c>
      <c r="Q220" s="13" t="str">
        <f>[1]РЕЕСТР!Q220</f>
        <v>пластик</v>
      </c>
      <c r="R220" s="14" t="str">
        <f>[1]РЕЕСТР!U220</f>
        <v>-</v>
      </c>
      <c r="S220" s="15" t="str">
        <f>[1]РЕЕСТР!V220</f>
        <v>-</v>
      </c>
      <c r="T220" s="13" t="str">
        <f>[1]РЕЕСТР!W220</f>
        <v>-</v>
      </c>
      <c r="U220" s="17" t="str">
        <f>[1]РЕЕСТР!AA220</f>
        <v>-</v>
      </c>
      <c r="V220" s="18" t="str">
        <f>[1]РЕЕСТР!AB220</f>
        <v>-</v>
      </c>
      <c r="W220" s="15" t="str">
        <f>[1]РЕЕСТР!AC220</f>
        <v>-</v>
      </c>
      <c r="X220" s="13" t="str">
        <f>[1]РЕЕСТР!AD220</f>
        <v>-</v>
      </c>
      <c r="Y220" s="8" t="str">
        <f>[1]РЕЕСТР!AH220</f>
        <v>ЮЛ - ООО Сибтэк</v>
      </c>
      <c r="Z220" s="19" t="str">
        <f>[1]РЕЕСТР!AL220</f>
        <v xml:space="preserve"> ООО Сибтэк</v>
      </c>
    </row>
    <row r="221" spans="2:26" ht="45" customHeight="1" x14ac:dyDescent="0.3">
      <c r="B221" s="43">
        <f>[1]РЕЕСТР!B221</f>
        <v>205</v>
      </c>
      <c r="C221" s="44">
        <f>[1]РЕЕСТР!C221</f>
        <v>0</v>
      </c>
      <c r="D221" s="51">
        <f>[1]РЕЕСТР!D221</f>
        <v>44900</v>
      </c>
      <c r="E221" s="16">
        <f>[1]РЕЕСТР!E221</f>
        <v>0</v>
      </c>
      <c r="F221" s="52" t="str">
        <f>[1]РЕЕСТР!F221</f>
        <v>в рамках проведения инвентаризации 2022 года
не установлен</v>
      </c>
      <c r="G221" s="10">
        <f>[1]РЕЕСТР!G221</f>
        <v>0</v>
      </c>
      <c r="H221" s="10">
        <f>[1]РЕЕСТР!H221</f>
        <v>0</v>
      </c>
      <c r="I221" s="53" t="str">
        <f>[1]РЕЕСТР!I221</f>
        <v>в рамках инвентаризации 2022 года
не определена</v>
      </c>
      <c r="J221" s="9">
        <f>[1]РЕЕСТР!J221</f>
        <v>0</v>
      </c>
      <c r="K221" s="11">
        <f>[1]РЕЕСТР!K221</f>
        <v>0</v>
      </c>
      <c r="L221" s="10">
        <f>[1]РЕЕСТР!L221</f>
        <v>0</v>
      </c>
      <c r="M221" s="10">
        <f>[1]РЕЕСТР!M221</f>
        <v>0</v>
      </c>
      <c r="N221" s="12">
        <f>[1]РЕЕСТР!N221</f>
        <v>0</v>
      </c>
      <c r="O221" s="14">
        <f>[1]РЕЕСТР!O221</f>
        <v>0</v>
      </c>
      <c r="P221" s="15">
        <f>[1]РЕЕСТР!P221</f>
        <v>0</v>
      </c>
      <c r="Q221" s="13">
        <f>[1]РЕЕСТР!Q221</f>
        <v>0</v>
      </c>
      <c r="R221" s="14">
        <f>[1]РЕЕСТР!U221</f>
        <v>0</v>
      </c>
      <c r="S221" s="15">
        <f>[1]РЕЕСТР!V221</f>
        <v>0</v>
      </c>
      <c r="T221" s="13">
        <f>[1]РЕЕСТР!W221</f>
        <v>0</v>
      </c>
      <c r="U221" s="17">
        <f>[1]РЕЕСТР!AA221</f>
        <v>0</v>
      </c>
      <c r="V221" s="18">
        <f>[1]РЕЕСТР!AB221</f>
        <v>0</v>
      </c>
      <c r="W221" s="15">
        <f>[1]РЕЕСТР!AC221</f>
        <v>0</v>
      </c>
      <c r="X221" s="13">
        <f>[1]РЕЕСТР!AD221</f>
        <v>0</v>
      </c>
      <c r="Y221" s="8">
        <f>[1]РЕЕСТР!AH221</f>
        <v>0</v>
      </c>
      <c r="Z221" s="19">
        <f>[1]РЕЕСТР!AL221</f>
        <v>0</v>
      </c>
    </row>
    <row r="222" spans="2:26" ht="47.25" customHeight="1" x14ac:dyDescent="0.3">
      <c r="B222" s="43">
        <f>[1]РЕЕСТР!B222</f>
        <v>206</v>
      </c>
      <c r="C222" s="44" t="str">
        <f>[1]РЕЕСТР!C222</f>
        <v>ранее существовавшая до 01.01.2019</v>
      </c>
      <c r="D222" s="51">
        <f>[1]РЕЕСТР!D222</f>
        <v>44900</v>
      </c>
      <c r="E222" s="16" t="str">
        <f>[1]РЕЕСТР!E222</f>
        <v>Чехова 12</v>
      </c>
      <c r="F222" s="52" t="str">
        <f>[1]РЕЕСТР!F222</f>
        <v>в рамках проведения инвентаризации 2022 года
не установлен</v>
      </c>
      <c r="G222" s="10" t="str">
        <f>[1]РЕЕСТР!G222</f>
        <v>61.000572</v>
      </c>
      <c r="H222" s="10" t="str">
        <f>[1]РЕЕСТР!H222</f>
        <v>69.025653</v>
      </c>
      <c r="I222" s="53" t="str">
        <f>[1]РЕЕСТР!I222</f>
        <v>в рамках инвентаризации 2022 года
не определена</v>
      </c>
      <c r="J222" s="9" t="str">
        <f>[1]РЕЕСТР!J222</f>
        <v>ограниченный</v>
      </c>
      <c r="K222" s="11" t="str">
        <f>[1]РЕЕСТР!K222</f>
        <v>бетонная плита</v>
      </c>
      <c r="L222" s="10">
        <f>[1]РЕЕСТР!L222</f>
        <v>4</v>
      </c>
      <c r="M222" s="10" t="str">
        <f>[1]РЕЕСТР!M222</f>
        <v>есть</v>
      </c>
      <c r="N222" s="12" t="str">
        <f>[1]РЕЕСТР!N222</f>
        <v>есть</v>
      </c>
      <c r="O222" s="14">
        <f>[1]РЕЕСТР!O222</f>
        <v>1</v>
      </c>
      <c r="P222" s="15">
        <f>[1]РЕЕСТР!P222</f>
        <v>1.1000000000000001</v>
      </c>
      <c r="Q222" s="13" t="str">
        <f>[1]РЕЕСТР!Q222</f>
        <v>пластик</v>
      </c>
      <c r="R222" s="14" t="str">
        <f>[1]РЕЕСТР!U222</f>
        <v>-</v>
      </c>
      <c r="S222" s="15" t="str">
        <f>[1]РЕЕСТР!V222</f>
        <v>-</v>
      </c>
      <c r="T222" s="13" t="str">
        <f>[1]РЕЕСТР!W222</f>
        <v>-</v>
      </c>
      <c r="U222" s="17" t="str">
        <f>[1]РЕЕСТР!AA222</f>
        <v>-</v>
      </c>
      <c r="V222" s="18" t="str">
        <f>[1]РЕЕСТР!AB222</f>
        <v>-</v>
      </c>
      <c r="W222" s="15" t="str">
        <f>[1]РЕЕСТР!AC222</f>
        <v>-</v>
      </c>
      <c r="X222" s="13" t="str">
        <f>[1]РЕЕСТР!AD222</f>
        <v>-</v>
      </c>
      <c r="Y222" s="8" t="str">
        <f>[1]РЕЕСТР!AH222</f>
        <v xml:space="preserve">ЮЛ - Департамент образования и молодежной политики Ханты-Мансийского автономного округа-Югры </v>
      </c>
      <c r="Z222" s="19" t="str">
        <f>[1]РЕЕСТР!AL222</f>
        <v xml:space="preserve">Департамент образования и молодежной политики ХМАО-Югры </v>
      </c>
    </row>
    <row r="223" spans="2:26" ht="45" customHeight="1" x14ac:dyDescent="0.3">
      <c r="B223" s="43">
        <f>[1]РЕЕСТР!B223</f>
        <v>207</v>
      </c>
      <c r="C223" s="44">
        <f>[1]РЕЕСТР!C223</f>
        <v>0</v>
      </c>
      <c r="D223" s="51">
        <f>[1]РЕЕСТР!D223</f>
        <v>44900</v>
      </c>
      <c r="E223" s="16">
        <f>[1]РЕЕСТР!E223</f>
        <v>0</v>
      </c>
      <c r="F223" s="52" t="str">
        <f>[1]РЕЕСТР!F223</f>
        <v>в рамках проведения инвентаризации 2022 года
не установлен</v>
      </c>
      <c r="G223" s="10">
        <f>[1]РЕЕСТР!G223</f>
        <v>0</v>
      </c>
      <c r="H223" s="10">
        <f>[1]РЕЕСТР!H223</f>
        <v>0</v>
      </c>
      <c r="I223" s="53" t="str">
        <f>[1]РЕЕСТР!I223</f>
        <v>в рамках инвентаризации 2022 года
не определена</v>
      </c>
      <c r="J223" s="9">
        <f>[1]РЕЕСТР!J223</f>
        <v>0</v>
      </c>
      <c r="K223" s="11">
        <f>[1]РЕЕСТР!K223</f>
        <v>0</v>
      </c>
      <c r="L223" s="10">
        <f>[1]РЕЕСТР!L223</f>
        <v>0</v>
      </c>
      <c r="M223" s="10">
        <f>[1]РЕЕСТР!M223</f>
        <v>0</v>
      </c>
      <c r="N223" s="12">
        <f>[1]РЕЕСТР!N223</f>
        <v>0</v>
      </c>
      <c r="O223" s="14">
        <f>[1]РЕЕСТР!O223</f>
        <v>0</v>
      </c>
      <c r="P223" s="15">
        <f>[1]РЕЕСТР!P223</f>
        <v>0</v>
      </c>
      <c r="Q223" s="13">
        <f>[1]РЕЕСТР!Q223</f>
        <v>0</v>
      </c>
      <c r="R223" s="14">
        <f>[1]РЕЕСТР!U223</f>
        <v>0</v>
      </c>
      <c r="S223" s="15">
        <f>[1]РЕЕСТР!V223</f>
        <v>0</v>
      </c>
      <c r="T223" s="13">
        <f>[1]РЕЕСТР!W223</f>
        <v>0</v>
      </c>
      <c r="U223" s="17">
        <f>[1]РЕЕСТР!AA223</f>
        <v>0</v>
      </c>
      <c r="V223" s="18">
        <f>[1]РЕЕСТР!AB223</f>
        <v>0</v>
      </c>
      <c r="W223" s="15">
        <f>[1]РЕЕСТР!AC223</f>
        <v>0</v>
      </c>
      <c r="X223" s="13">
        <f>[1]РЕЕСТР!AD223</f>
        <v>0</v>
      </c>
      <c r="Y223" s="8">
        <f>[1]РЕЕСТР!AH223</f>
        <v>0</v>
      </c>
      <c r="Z223" s="19">
        <f>[1]РЕЕСТР!AL223</f>
        <v>0</v>
      </c>
    </row>
    <row r="224" spans="2:26" ht="45" customHeight="1" x14ac:dyDescent="0.3">
      <c r="B224" s="43">
        <f>[1]РЕЕСТР!B224</f>
        <v>208</v>
      </c>
      <c r="C224" s="44" t="str">
        <f>[1]РЕЕСТР!C224</f>
        <v>ранее существовавшая до 01.01.2019</v>
      </c>
      <c r="D224" s="51">
        <f>[1]РЕЕСТР!D224</f>
        <v>44900</v>
      </c>
      <c r="E224" s="16" t="str">
        <f>[1]РЕЕСТР!E224</f>
        <v>Барабинская 30</v>
      </c>
      <c r="F224" s="52" t="str">
        <f>[1]РЕЕСТР!F224</f>
        <v>в рамках проведения инвентаризации 2022 года
не установлен</v>
      </c>
      <c r="G224" s="10" t="str">
        <f>[1]РЕЕСТР!G224</f>
        <v>60.970403</v>
      </c>
      <c r="H224" s="10" t="str">
        <f>[1]РЕЕСТР!H224</f>
        <v>69.027881</v>
      </c>
      <c r="I224" s="53" t="str">
        <f>[1]РЕЕСТР!I224</f>
        <v>в рамках инвентаризации 2022 года
не определена</v>
      </c>
      <c r="J224" s="9" t="str">
        <f>[1]РЕЕСТР!J224</f>
        <v>ограниченный</v>
      </c>
      <c r="K224" s="11" t="str">
        <f>[1]РЕЕСТР!K224</f>
        <v>бетонная плита</v>
      </c>
      <c r="L224" s="10">
        <f>[1]РЕЕСТР!L224</f>
        <v>2</v>
      </c>
      <c r="M224" s="10" t="str">
        <f>[1]РЕЕСТР!M224</f>
        <v>отсутствует</v>
      </c>
      <c r="N224" s="12" t="str">
        <f>[1]РЕЕСТР!N224</f>
        <v>отсутствует</v>
      </c>
      <c r="O224" s="14">
        <f>[1]РЕЕСТР!O224</f>
        <v>1</v>
      </c>
      <c r="P224" s="15">
        <f>[1]РЕЕСТР!P224</f>
        <v>1.1000000000000001</v>
      </c>
      <c r="Q224" s="13" t="str">
        <f>[1]РЕЕСТР!Q224</f>
        <v>пластик</v>
      </c>
      <c r="R224" s="14" t="str">
        <f>[1]РЕЕСТР!U224</f>
        <v>-</v>
      </c>
      <c r="S224" s="15" t="str">
        <f>[1]РЕЕСТР!V224</f>
        <v>-</v>
      </c>
      <c r="T224" s="13" t="str">
        <f>[1]РЕЕСТР!W224</f>
        <v>-</v>
      </c>
      <c r="U224" s="17" t="str">
        <f>[1]РЕЕСТР!AA224</f>
        <v>-</v>
      </c>
      <c r="V224" s="18" t="str">
        <f>[1]РЕЕСТР!AB224</f>
        <v>-</v>
      </c>
      <c r="W224" s="15" t="str">
        <f>[1]РЕЕСТР!AC224</f>
        <v>-</v>
      </c>
      <c r="X224" s="13" t="str">
        <f>[1]РЕЕСТР!AD224</f>
        <v>-</v>
      </c>
      <c r="Y224" s="8" t="str">
        <f>[1]РЕЕСТР!AH224</f>
        <v>ЮЛ - ООО Геокартекс</v>
      </c>
      <c r="Z224" s="19" t="str">
        <f>[1]РЕЕСТР!AL224</f>
        <v xml:space="preserve"> ЮЛ - ООО Геокартекс</v>
      </c>
    </row>
    <row r="225" spans="2:26" ht="45" customHeight="1" x14ac:dyDescent="0.3">
      <c r="B225" s="43">
        <f>[1]РЕЕСТР!B225</f>
        <v>209</v>
      </c>
      <c r="C225" s="44">
        <f>[1]РЕЕСТР!C225</f>
        <v>0</v>
      </c>
      <c r="D225" s="51">
        <f>[1]РЕЕСТР!D225</f>
        <v>44900</v>
      </c>
      <c r="E225" s="16">
        <f>[1]РЕЕСТР!E225</f>
        <v>0</v>
      </c>
      <c r="F225" s="52" t="str">
        <f>[1]РЕЕСТР!F225</f>
        <v>в рамках проведения инвентаризации 2022 года
не установлен</v>
      </c>
      <c r="G225" s="10">
        <f>[1]РЕЕСТР!G225</f>
        <v>0</v>
      </c>
      <c r="H225" s="10">
        <f>[1]РЕЕСТР!H225</f>
        <v>0</v>
      </c>
      <c r="I225" s="53" t="str">
        <f>[1]РЕЕСТР!I225</f>
        <v>в рамках инвентаризации 2022 года
не определена</v>
      </c>
      <c r="J225" s="9">
        <f>[1]РЕЕСТР!J225</f>
        <v>0</v>
      </c>
      <c r="K225" s="11">
        <f>[1]РЕЕСТР!K225</f>
        <v>0</v>
      </c>
      <c r="L225" s="10">
        <f>[1]РЕЕСТР!L225</f>
        <v>0</v>
      </c>
      <c r="M225" s="10">
        <f>[1]РЕЕСТР!M225</f>
        <v>0</v>
      </c>
      <c r="N225" s="12">
        <f>[1]РЕЕСТР!N225</f>
        <v>0</v>
      </c>
      <c r="O225" s="14">
        <f>[1]РЕЕСТР!O225</f>
        <v>0</v>
      </c>
      <c r="P225" s="15">
        <f>[1]РЕЕСТР!P225</f>
        <v>0</v>
      </c>
      <c r="Q225" s="13">
        <f>[1]РЕЕСТР!Q225</f>
        <v>0</v>
      </c>
      <c r="R225" s="14">
        <f>[1]РЕЕСТР!U225</f>
        <v>0</v>
      </c>
      <c r="S225" s="15">
        <f>[1]РЕЕСТР!V225</f>
        <v>0</v>
      </c>
      <c r="T225" s="13">
        <f>[1]РЕЕСТР!W225</f>
        <v>0</v>
      </c>
      <c r="U225" s="17">
        <f>[1]РЕЕСТР!AA225</f>
        <v>0</v>
      </c>
      <c r="V225" s="18">
        <f>[1]РЕЕСТР!AB225</f>
        <v>0</v>
      </c>
      <c r="W225" s="15">
        <f>[1]РЕЕСТР!AC225</f>
        <v>0</v>
      </c>
      <c r="X225" s="13">
        <f>[1]РЕЕСТР!AD225</f>
        <v>0</v>
      </c>
      <c r="Y225" s="8">
        <f>[1]РЕЕСТР!AH225</f>
        <v>0</v>
      </c>
      <c r="Z225" s="19">
        <f>[1]РЕЕСТР!AL225</f>
        <v>0</v>
      </c>
    </row>
    <row r="226" spans="2:26" ht="45" customHeight="1" x14ac:dyDescent="0.3">
      <c r="B226" s="43">
        <f>[1]РЕЕСТР!B226</f>
        <v>210</v>
      </c>
      <c r="C226" s="44">
        <f>[1]РЕЕСТР!C226</f>
        <v>0</v>
      </c>
      <c r="D226" s="51">
        <f>[1]РЕЕСТР!D226</f>
        <v>44900</v>
      </c>
      <c r="E226" s="16">
        <f>[1]РЕЕСТР!E226</f>
        <v>0</v>
      </c>
      <c r="F226" s="52" t="str">
        <f>[1]РЕЕСТР!F226</f>
        <v>в рамках проведения инвентаризации 2022 года
не установлен</v>
      </c>
      <c r="G226" s="10">
        <f>[1]РЕЕСТР!G226</f>
        <v>0</v>
      </c>
      <c r="H226" s="10">
        <f>[1]РЕЕСТР!H226</f>
        <v>0</v>
      </c>
      <c r="I226" s="53" t="str">
        <f>[1]РЕЕСТР!I226</f>
        <v>в рамках инвентаризации 2022 года
не определена</v>
      </c>
      <c r="J226" s="9">
        <f>[1]РЕЕСТР!J226</f>
        <v>0</v>
      </c>
      <c r="K226" s="11">
        <f>[1]РЕЕСТР!K226</f>
        <v>0</v>
      </c>
      <c r="L226" s="10">
        <f>[1]РЕЕСТР!L226</f>
        <v>0</v>
      </c>
      <c r="M226" s="10">
        <f>[1]РЕЕСТР!M226</f>
        <v>0</v>
      </c>
      <c r="N226" s="12">
        <f>[1]РЕЕСТР!N226</f>
        <v>0</v>
      </c>
      <c r="O226" s="14">
        <f>[1]РЕЕСТР!O226</f>
        <v>0</v>
      </c>
      <c r="P226" s="15">
        <f>[1]РЕЕСТР!P226</f>
        <v>0</v>
      </c>
      <c r="Q226" s="13">
        <f>[1]РЕЕСТР!Q226</f>
        <v>0</v>
      </c>
      <c r="R226" s="14">
        <f>[1]РЕЕСТР!U226</f>
        <v>0</v>
      </c>
      <c r="S226" s="15">
        <f>[1]РЕЕСТР!V226</f>
        <v>0</v>
      </c>
      <c r="T226" s="13">
        <f>[1]РЕЕСТР!W226</f>
        <v>0</v>
      </c>
      <c r="U226" s="17">
        <f>[1]РЕЕСТР!AA226</f>
        <v>0</v>
      </c>
      <c r="V226" s="18">
        <f>[1]РЕЕСТР!AB226</f>
        <v>0</v>
      </c>
      <c r="W226" s="15">
        <f>[1]РЕЕСТР!AC226</f>
        <v>0</v>
      </c>
      <c r="X226" s="13">
        <f>[1]РЕЕСТР!AD226</f>
        <v>0</v>
      </c>
      <c r="Y226" s="8">
        <f>[1]РЕЕСТР!AH226</f>
        <v>0</v>
      </c>
      <c r="Z226" s="19">
        <f>[1]РЕЕСТР!AL226</f>
        <v>0</v>
      </c>
    </row>
    <row r="227" spans="2:26" ht="45" customHeight="1" x14ac:dyDescent="0.3">
      <c r="B227" s="43">
        <f>[1]РЕЕСТР!B227</f>
        <v>211</v>
      </c>
      <c r="C227" s="44">
        <f>[1]РЕЕСТР!C227</f>
        <v>0</v>
      </c>
      <c r="D227" s="51">
        <f>[1]РЕЕСТР!D227</f>
        <v>44900</v>
      </c>
      <c r="E227" s="16">
        <f>[1]РЕЕСТР!E227</f>
        <v>0</v>
      </c>
      <c r="F227" s="52" t="str">
        <f>[1]РЕЕСТР!F227</f>
        <v>в рамках проведения инвентаризации 2022 года
не установлен</v>
      </c>
      <c r="G227" s="10">
        <f>[1]РЕЕСТР!G227</f>
        <v>0</v>
      </c>
      <c r="H227" s="10">
        <f>[1]РЕЕСТР!H227</f>
        <v>0</v>
      </c>
      <c r="I227" s="53" t="str">
        <f>[1]РЕЕСТР!I227</f>
        <v>в рамках инвентаризации 2022 года
не определена</v>
      </c>
      <c r="J227" s="9">
        <f>[1]РЕЕСТР!J227</f>
        <v>0</v>
      </c>
      <c r="K227" s="11">
        <f>[1]РЕЕСТР!K227</f>
        <v>0</v>
      </c>
      <c r="L227" s="10">
        <f>[1]РЕЕСТР!L227</f>
        <v>0</v>
      </c>
      <c r="M227" s="10">
        <f>[1]РЕЕСТР!M227</f>
        <v>0</v>
      </c>
      <c r="N227" s="12">
        <f>[1]РЕЕСТР!N227</f>
        <v>0</v>
      </c>
      <c r="O227" s="14">
        <f>[1]РЕЕСТР!O227</f>
        <v>0</v>
      </c>
      <c r="P227" s="15">
        <f>[1]РЕЕСТР!P227</f>
        <v>0</v>
      </c>
      <c r="Q227" s="13">
        <f>[1]РЕЕСТР!Q227</f>
        <v>0</v>
      </c>
      <c r="R227" s="14">
        <f>[1]РЕЕСТР!U227</f>
        <v>0</v>
      </c>
      <c r="S227" s="15">
        <f>[1]РЕЕСТР!V227</f>
        <v>0</v>
      </c>
      <c r="T227" s="13">
        <f>[1]РЕЕСТР!W227</f>
        <v>0</v>
      </c>
      <c r="U227" s="17">
        <f>[1]РЕЕСТР!AA227</f>
        <v>0</v>
      </c>
      <c r="V227" s="18">
        <f>[1]РЕЕСТР!AB227</f>
        <v>0</v>
      </c>
      <c r="W227" s="15">
        <f>[1]РЕЕСТР!AC227</f>
        <v>0</v>
      </c>
      <c r="X227" s="13">
        <f>[1]РЕЕСТР!AD227</f>
        <v>0</v>
      </c>
      <c r="Y227" s="8">
        <f>[1]РЕЕСТР!AH227</f>
        <v>0</v>
      </c>
      <c r="Z227" s="19">
        <f>[1]РЕЕСТР!AL227</f>
        <v>0</v>
      </c>
    </row>
    <row r="228" spans="2:26" ht="45" customHeight="1" x14ac:dyDescent="0.3">
      <c r="B228" s="43">
        <f>[1]РЕЕСТР!B228</f>
        <v>212</v>
      </c>
      <c r="C228" s="44" t="str">
        <f>[1]РЕЕСТР!C228</f>
        <v>ранее существовавшая до 01.01.2019</v>
      </c>
      <c r="D228" s="51">
        <f>[1]РЕЕСТР!D228</f>
        <v>44900</v>
      </c>
      <c r="E228" s="16" t="str">
        <f>[1]РЕЕСТР!E228</f>
        <v>Дзержинского 16</v>
      </c>
      <c r="F228" s="52" t="str">
        <f>[1]РЕЕСТР!F228</f>
        <v>в рамках проведения инвентаризации 2022 года
не установлен</v>
      </c>
      <c r="G228" s="10" t="str">
        <f>[1]РЕЕСТР!G228</f>
        <v>61.006760</v>
      </c>
      <c r="H228" s="10" t="str">
        <f>[1]РЕЕСТР!H228</f>
        <v>69.020517</v>
      </c>
      <c r="I228" s="53" t="str">
        <f>[1]РЕЕСТР!I228</f>
        <v>в рамках инвентаризации 2022 года
не определена</v>
      </c>
      <c r="J228" s="9" t="str">
        <f>[1]РЕЕСТР!J228</f>
        <v>ограниченный</v>
      </c>
      <c r="K228" s="11" t="str">
        <f>[1]РЕЕСТР!K228</f>
        <v>бетонная плита</v>
      </c>
      <c r="L228" s="10">
        <f>[1]РЕЕСТР!L228</f>
        <v>6</v>
      </c>
      <c r="M228" s="10" t="str">
        <f>[1]РЕЕСТР!M228</f>
        <v>отсутствует</v>
      </c>
      <c r="N228" s="12" t="str">
        <f>[1]РЕЕСТР!N228</f>
        <v>есть</v>
      </c>
      <c r="O228" s="14">
        <f>[1]РЕЕСТР!O228</f>
        <v>2</v>
      </c>
      <c r="P228" s="15">
        <f>[1]РЕЕСТР!P228</f>
        <v>0.75</v>
      </c>
      <c r="Q228" s="13" t="str">
        <f>[1]РЕЕСТР!Q228</f>
        <v>металл</v>
      </c>
      <c r="R228" s="14" t="str">
        <f>[1]РЕЕСТР!U228</f>
        <v>-</v>
      </c>
      <c r="S228" s="15" t="str">
        <f>[1]РЕЕСТР!V228</f>
        <v>-</v>
      </c>
      <c r="T228" s="13" t="str">
        <f>[1]РЕЕСТР!W228</f>
        <v>-</v>
      </c>
      <c r="U228" s="17" t="str">
        <f>[1]РЕЕСТР!AA228</f>
        <v>-</v>
      </c>
      <c r="V228" s="18" t="str">
        <f>[1]РЕЕСТР!AB228</f>
        <v>-</v>
      </c>
      <c r="W228" s="15" t="str">
        <f>[1]РЕЕСТР!AC228</f>
        <v>-</v>
      </c>
      <c r="X228" s="13" t="str">
        <f>[1]РЕЕСТР!AD228</f>
        <v>-</v>
      </c>
      <c r="Y228" s="8" t="str">
        <f>[1]РЕЕСТР!AH228</f>
        <v>ЮЛ - ПАО Сбербанк России</v>
      </c>
      <c r="Z228" s="19" t="str">
        <f>[1]РЕЕСТР!AL228</f>
        <v>ПАО Сбербанк России</v>
      </c>
    </row>
    <row r="229" spans="2:26" ht="45" customHeight="1" x14ac:dyDescent="0.3">
      <c r="B229" s="43">
        <f>[1]РЕЕСТР!B229</f>
        <v>213</v>
      </c>
      <c r="C229" s="44">
        <f>[1]РЕЕСТР!C229</f>
        <v>0</v>
      </c>
      <c r="D229" s="51">
        <f>[1]РЕЕСТР!D229</f>
        <v>0</v>
      </c>
      <c r="E229" s="16">
        <f>[1]РЕЕСТР!E229</f>
        <v>0</v>
      </c>
      <c r="F229" s="52">
        <f>[1]РЕЕСТР!F229</f>
        <v>0</v>
      </c>
      <c r="G229" s="10">
        <f>[1]РЕЕСТР!G229</f>
        <v>0</v>
      </c>
      <c r="H229" s="10">
        <f>[1]РЕЕСТР!H229</f>
        <v>0</v>
      </c>
      <c r="I229" s="53">
        <f>[1]РЕЕСТР!I229</f>
        <v>0</v>
      </c>
      <c r="J229" s="9">
        <f>[1]РЕЕСТР!J229</f>
        <v>0</v>
      </c>
      <c r="K229" s="11">
        <f>[1]РЕЕСТР!K229</f>
        <v>0</v>
      </c>
      <c r="L229" s="10">
        <f>[1]РЕЕСТР!L229</f>
        <v>0</v>
      </c>
      <c r="M229" s="10">
        <f>[1]РЕЕСТР!M229</f>
        <v>0</v>
      </c>
      <c r="N229" s="12">
        <f>[1]РЕЕСТР!N229</f>
        <v>0</v>
      </c>
      <c r="O229" s="14">
        <f>[1]РЕЕСТР!O229</f>
        <v>0</v>
      </c>
      <c r="P229" s="15">
        <f>[1]РЕЕСТР!P229</f>
        <v>0</v>
      </c>
      <c r="Q229" s="13">
        <f>[1]РЕЕСТР!Q229</f>
        <v>0</v>
      </c>
      <c r="R229" s="14">
        <f>[1]РЕЕСТР!U229</f>
        <v>0</v>
      </c>
      <c r="S229" s="15">
        <f>[1]РЕЕСТР!V229</f>
        <v>0</v>
      </c>
      <c r="T229" s="13">
        <f>[1]РЕЕСТР!W229</f>
        <v>0</v>
      </c>
      <c r="U229" s="17">
        <f>[1]РЕЕСТР!AA229</f>
        <v>0</v>
      </c>
      <c r="V229" s="18">
        <f>[1]РЕЕСТР!AB229</f>
        <v>0</v>
      </c>
      <c r="W229" s="15">
        <f>[1]РЕЕСТР!AC229</f>
        <v>0</v>
      </c>
      <c r="X229" s="13">
        <f>[1]РЕЕСТР!AD229</f>
        <v>0</v>
      </c>
      <c r="Y229" s="8">
        <f>[1]РЕЕСТР!AH229</f>
        <v>0</v>
      </c>
      <c r="Z229" s="19">
        <f>[1]РЕЕСТР!AL229</f>
        <v>0</v>
      </c>
    </row>
    <row r="230" spans="2:26" ht="45" customHeight="1" x14ac:dyDescent="0.3">
      <c r="B230" s="43">
        <f>[1]РЕЕСТР!B230</f>
        <v>214</v>
      </c>
      <c r="C230" s="44">
        <f>[1]РЕЕСТР!C230</f>
        <v>0</v>
      </c>
      <c r="D230" s="51">
        <f>[1]РЕЕСТР!D230</f>
        <v>44900</v>
      </c>
      <c r="E230" s="16">
        <f>[1]РЕЕСТР!E230</f>
        <v>0</v>
      </c>
      <c r="F230" s="52" t="str">
        <f>[1]РЕЕСТР!F230</f>
        <v>в рамках проведения инвентаризации 2022 года
не установлен</v>
      </c>
      <c r="G230" s="10">
        <f>[1]РЕЕСТР!G230</f>
        <v>0</v>
      </c>
      <c r="H230" s="10">
        <f>[1]РЕЕСТР!H230</f>
        <v>0</v>
      </c>
      <c r="I230" s="53" t="str">
        <f>[1]РЕЕСТР!I230</f>
        <v>в рамках инвентаризации 2022 года
не определена</v>
      </c>
      <c r="J230" s="9">
        <f>[1]РЕЕСТР!J230</f>
        <v>0</v>
      </c>
      <c r="K230" s="11">
        <f>[1]РЕЕСТР!K230</f>
        <v>0</v>
      </c>
      <c r="L230" s="10">
        <f>[1]РЕЕСТР!L230</f>
        <v>0</v>
      </c>
      <c r="M230" s="10">
        <f>[1]РЕЕСТР!M230</f>
        <v>0</v>
      </c>
      <c r="N230" s="12">
        <f>[1]РЕЕСТР!N230</f>
        <v>0</v>
      </c>
      <c r="O230" s="14">
        <f>[1]РЕЕСТР!O230</f>
        <v>0</v>
      </c>
      <c r="P230" s="15">
        <f>[1]РЕЕСТР!P230</f>
        <v>0</v>
      </c>
      <c r="Q230" s="13">
        <f>[1]РЕЕСТР!Q230</f>
        <v>0</v>
      </c>
      <c r="R230" s="14">
        <f>[1]РЕЕСТР!U230</f>
        <v>0</v>
      </c>
      <c r="S230" s="15">
        <f>[1]РЕЕСТР!V230</f>
        <v>0</v>
      </c>
      <c r="T230" s="13">
        <f>[1]РЕЕСТР!W230</f>
        <v>0</v>
      </c>
      <c r="U230" s="17">
        <f>[1]РЕЕСТР!AA230</f>
        <v>0</v>
      </c>
      <c r="V230" s="18">
        <f>[1]РЕЕСТР!AB230</f>
        <v>0</v>
      </c>
      <c r="W230" s="15">
        <f>[1]РЕЕСТР!AC230</f>
        <v>0</v>
      </c>
      <c r="X230" s="13">
        <f>[1]РЕЕСТР!AD230</f>
        <v>0</v>
      </c>
      <c r="Y230" s="8">
        <f>[1]РЕЕСТР!AH230</f>
        <v>0</v>
      </c>
      <c r="Z230" s="19">
        <f>[1]РЕЕСТР!AL230</f>
        <v>0</v>
      </c>
    </row>
    <row r="231" spans="2:26" ht="45" customHeight="1" x14ac:dyDescent="0.3">
      <c r="B231" s="43">
        <f>[1]РЕЕСТР!B231</f>
        <v>215</v>
      </c>
      <c r="C231" s="44" t="str">
        <f>[1]РЕЕСТР!C231</f>
        <v>ранее существовавшая до 01.01.2019</v>
      </c>
      <c r="D231" s="51">
        <f>[1]РЕЕСТР!D231</f>
        <v>44900</v>
      </c>
      <c r="E231" s="16" t="str">
        <f>[1]РЕЕСТР!E231</f>
        <v>Объездная 17</v>
      </c>
      <c r="F231" s="52" t="str">
        <f>[1]РЕЕСТР!F231</f>
        <v>в рамках проведения инвентаризации 2022 года
не установлен</v>
      </c>
      <c r="G231" s="10" t="str">
        <f>[1]РЕЕСТР!G231</f>
        <v>60.999638</v>
      </c>
      <c r="H231" s="10" t="str">
        <f>[1]РЕЕСТР!H231</f>
        <v>68.987667</v>
      </c>
      <c r="I231" s="53" t="str">
        <f>[1]РЕЕСТР!I231</f>
        <v>в рамках инвентаризации 2022 года
не определена</v>
      </c>
      <c r="J231" s="9" t="str">
        <f>[1]РЕЕСТР!J231</f>
        <v>ограниченный</v>
      </c>
      <c r="K231" s="11" t="str">
        <f>[1]РЕЕСТР!K231</f>
        <v>бетонная плита</v>
      </c>
      <c r="L231" s="10">
        <f>[1]РЕЕСТР!L231</f>
        <v>2</v>
      </c>
      <c r="M231" s="10" t="str">
        <f>[1]РЕЕСТР!M231</f>
        <v>отсутствует</v>
      </c>
      <c r="N231" s="12" t="str">
        <f>[1]РЕЕСТР!N231</f>
        <v>отсутствует</v>
      </c>
      <c r="O231" s="14">
        <f>[1]РЕЕСТР!O231</f>
        <v>1</v>
      </c>
      <c r="P231" s="15">
        <f>[1]РЕЕСТР!P231</f>
        <v>1.1000000000000001</v>
      </c>
      <c r="Q231" s="13" t="str">
        <f>[1]РЕЕСТР!Q231</f>
        <v>пластик</v>
      </c>
      <c r="R231" s="14" t="str">
        <f>[1]РЕЕСТР!U231</f>
        <v>-</v>
      </c>
      <c r="S231" s="15" t="str">
        <f>[1]РЕЕСТР!V231</f>
        <v>-</v>
      </c>
      <c r="T231" s="13" t="str">
        <f>[1]РЕЕСТР!W231</f>
        <v>-</v>
      </c>
      <c r="U231" s="17" t="str">
        <f>[1]РЕЕСТР!AA231</f>
        <v>-</v>
      </c>
      <c r="V231" s="18" t="str">
        <f>[1]РЕЕСТР!AB231</f>
        <v>-</v>
      </c>
      <c r="W231" s="15" t="str">
        <f>[1]РЕЕСТР!AC231</f>
        <v>-</v>
      </c>
      <c r="X231" s="13" t="str">
        <f>[1]РЕЕСТР!AD231</f>
        <v>-</v>
      </c>
      <c r="Y231" s="8" t="str">
        <f>[1]РЕЕСТР!AH231</f>
        <v>ЮЛ - ООО РегионПиво</v>
      </c>
      <c r="Z231" s="19" t="str">
        <f>[1]РЕЕСТР!AL231</f>
        <v>ООО РегионПиво</v>
      </c>
    </row>
    <row r="232" spans="2:26" ht="45" customHeight="1" x14ac:dyDescent="0.3">
      <c r="B232" s="43">
        <f>[1]РЕЕСТР!B232</f>
        <v>216</v>
      </c>
      <c r="C232" s="44">
        <f>[1]РЕЕСТР!C232</f>
        <v>0</v>
      </c>
      <c r="D232" s="51">
        <f>[1]РЕЕСТР!D232</f>
        <v>0</v>
      </c>
      <c r="E232" s="16">
        <f>[1]РЕЕСТР!E232</f>
        <v>0</v>
      </c>
      <c r="F232" s="52">
        <f>[1]РЕЕСТР!F232</f>
        <v>0</v>
      </c>
      <c r="G232" s="10">
        <f>[1]РЕЕСТР!G232</f>
        <v>0</v>
      </c>
      <c r="H232" s="10">
        <f>[1]РЕЕСТР!H232</f>
        <v>0</v>
      </c>
      <c r="I232" s="53">
        <f>[1]РЕЕСТР!I232</f>
        <v>0</v>
      </c>
      <c r="J232" s="9">
        <f>[1]РЕЕСТР!J232</f>
        <v>0</v>
      </c>
      <c r="K232" s="11">
        <f>[1]РЕЕСТР!K232</f>
        <v>0</v>
      </c>
      <c r="L232" s="10">
        <f>[1]РЕЕСТР!L232</f>
        <v>0</v>
      </c>
      <c r="M232" s="10">
        <f>[1]РЕЕСТР!M232</f>
        <v>0</v>
      </c>
      <c r="N232" s="12">
        <f>[1]РЕЕСТР!N232</f>
        <v>0</v>
      </c>
      <c r="O232" s="14">
        <f>[1]РЕЕСТР!O232</f>
        <v>0</v>
      </c>
      <c r="P232" s="15">
        <f>[1]РЕЕСТР!P232</f>
        <v>0</v>
      </c>
      <c r="Q232" s="13">
        <f>[1]РЕЕСТР!Q232</f>
        <v>0</v>
      </c>
      <c r="R232" s="14">
        <f>[1]РЕЕСТР!U232</f>
        <v>0</v>
      </c>
      <c r="S232" s="15">
        <f>[1]РЕЕСТР!V232</f>
        <v>0</v>
      </c>
      <c r="T232" s="13">
        <f>[1]РЕЕСТР!W232</f>
        <v>0</v>
      </c>
      <c r="U232" s="17">
        <f>[1]РЕЕСТР!AA232</f>
        <v>0</v>
      </c>
      <c r="V232" s="18">
        <f>[1]РЕЕСТР!AB232</f>
        <v>0</v>
      </c>
      <c r="W232" s="15">
        <f>[1]РЕЕСТР!AC232</f>
        <v>0</v>
      </c>
      <c r="X232" s="13">
        <f>[1]РЕЕСТР!AD232</f>
        <v>0</v>
      </c>
      <c r="Y232" s="8">
        <f>[1]РЕЕСТР!AH232</f>
        <v>0</v>
      </c>
      <c r="Z232" s="19">
        <f>[1]РЕЕСТР!AL232</f>
        <v>0</v>
      </c>
    </row>
    <row r="233" spans="2:26" ht="45" customHeight="1" x14ac:dyDescent="0.3">
      <c r="B233" s="43">
        <f>[1]РЕЕСТР!B233</f>
        <v>217</v>
      </c>
      <c r="C233" s="44" t="str">
        <f>[1]РЕЕСТР!C233</f>
        <v>ранее существовавшая до 01.01.2019</v>
      </c>
      <c r="D233" s="51">
        <f>[1]РЕЕСТР!D233</f>
        <v>44900</v>
      </c>
      <c r="E233" s="16" t="str">
        <f>[1]РЕЕСТР!E233</f>
        <v>Мира 46</v>
      </c>
      <c r="F233" s="52" t="str">
        <f>[1]РЕЕСТР!F233</f>
        <v>в рамках проведения инвентаризации 2022 года
не установлен</v>
      </c>
      <c r="G233" s="10" t="str">
        <f>[1]РЕЕСТР!G233</f>
        <v>61.006600</v>
      </c>
      <c r="H233" s="10" t="str">
        <f>[1]РЕЕСТР!H233</f>
        <v>69.033924</v>
      </c>
      <c r="I233" s="53" t="str">
        <f>[1]РЕЕСТР!I233</f>
        <v>в рамках инвентаризации 2022 года
не определена</v>
      </c>
      <c r="J233" s="9" t="str">
        <f>[1]РЕЕСТР!J233</f>
        <v>ограниченный</v>
      </c>
      <c r="K233" s="11" t="str">
        <f>[1]РЕЕСТР!K233</f>
        <v>бетонная плита</v>
      </c>
      <c r="L233" s="10">
        <f>[1]РЕЕСТР!L233</f>
        <v>10</v>
      </c>
      <c r="M233" s="10" t="str">
        <f>[1]РЕЕСТР!M233</f>
        <v>отсутствует</v>
      </c>
      <c r="N233" s="12" t="str">
        <f>[1]РЕЕСТР!N233</f>
        <v>есть</v>
      </c>
      <c r="O233" s="14">
        <f>[1]РЕЕСТР!O233</f>
        <v>3</v>
      </c>
      <c r="P233" s="15">
        <f>[1]РЕЕСТР!P233</f>
        <v>0.75</v>
      </c>
      <c r="Q233" s="13" t="str">
        <f>[1]РЕЕСТР!Q233</f>
        <v>металл</v>
      </c>
      <c r="R233" s="14" t="str">
        <f>[1]РЕЕСТР!U233</f>
        <v>-</v>
      </c>
      <c r="S233" s="15" t="str">
        <f>[1]РЕЕСТР!V233</f>
        <v>-</v>
      </c>
      <c r="T233" s="13" t="str">
        <f>[1]РЕЕСТР!W233</f>
        <v>-</v>
      </c>
      <c r="U233" s="17" t="str">
        <f>[1]РЕЕСТР!AA233</f>
        <v>-</v>
      </c>
      <c r="V233" s="18" t="str">
        <f>[1]РЕЕСТР!AB233</f>
        <v>-</v>
      </c>
      <c r="W233" s="15" t="str">
        <f>[1]РЕЕСТР!AC233</f>
        <v>-</v>
      </c>
      <c r="X233" s="13" t="str">
        <f>[1]РЕЕСТР!AD233</f>
        <v>-</v>
      </c>
      <c r="Y233" s="8" t="str">
        <f>[1]РЕЕСТР!AH233</f>
        <v>ЮЛ - ООО Печатный мир</v>
      </c>
      <c r="Z233" s="19" t="str">
        <f>[1]РЕЕСТР!AL233</f>
        <v xml:space="preserve"> ООО Печатный мир</v>
      </c>
    </row>
    <row r="234" spans="2:26" ht="45" customHeight="1" x14ac:dyDescent="0.3">
      <c r="B234" s="43">
        <f>[1]РЕЕСТР!B234</f>
        <v>218</v>
      </c>
      <c r="C234" s="44">
        <f>[1]РЕЕСТР!C234</f>
        <v>0</v>
      </c>
      <c r="D234" s="51">
        <f>[1]РЕЕСТР!D234</f>
        <v>44900</v>
      </c>
      <c r="E234" s="16">
        <f>[1]РЕЕСТР!E234</f>
        <v>0</v>
      </c>
      <c r="F234" s="52" t="str">
        <f>[1]РЕЕСТР!F234</f>
        <v>в рамках проведения инвентаризации 2022 года
не установлен</v>
      </c>
      <c r="G234" s="10">
        <f>[1]РЕЕСТР!G234</f>
        <v>0</v>
      </c>
      <c r="H234" s="10">
        <f>[1]РЕЕСТР!H234</f>
        <v>0</v>
      </c>
      <c r="I234" s="53" t="str">
        <f>[1]РЕЕСТР!I234</f>
        <v>в рамках инвентаризации 2022 года
не определена</v>
      </c>
      <c r="J234" s="9">
        <f>[1]РЕЕСТР!J234</f>
        <v>0</v>
      </c>
      <c r="K234" s="11">
        <f>[1]РЕЕСТР!K234</f>
        <v>0</v>
      </c>
      <c r="L234" s="10">
        <f>[1]РЕЕСТР!L234</f>
        <v>0</v>
      </c>
      <c r="M234" s="10">
        <f>[1]РЕЕСТР!M234</f>
        <v>0</v>
      </c>
      <c r="N234" s="12">
        <f>[1]РЕЕСТР!N234</f>
        <v>0</v>
      </c>
      <c r="O234" s="14">
        <f>[1]РЕЕСТР!O234</f>
        <v>0</v>
      </c>
      <c r="P234" s="15">
        <f>[1]РЕЕСТР!P234</f>
        <v>0</v>
      </c>
      <c r="Q234" s="13">
        <f>[1]РЕЕСТР!Q234</f>
        <v>0</v>
      </c>
      <c r="R234" s="14">
        <f>[1]РЕЕСТР!U234</f>
        <v>0</v>
      </c>
      <c r="S234" s="15">
        <f>[1]РЕЕСТР!V234</f>
        <v>0</v>
      </c>
      <c r="T234" s="13">
        <f>[1]РЕЕСТР!W234</f>
        <v>0</v>
      </c>
      <c r="U234" s="17">
        <f>[1]РЕЕСТР!AA234</f>
        <v>0</v>
      </c>
      <c r="V234" s="18">
        <f>[1]РЕЕСТР!AB234</f>
        <v>0</v>
      </c>
      <c r="W234" s="15">
        <f>[1]РЕЕСТР!AC234</f>
        <v>0</v>
      </c>
      <c r="X234" s="13">
        <f>[1]РЕЕСТР!AD234</f>
        <v>0</v>
      </c>
      <c r="Y234" s="8">
        <f>[1]РЕЕСТР!AH234</f>
        <v>0</v>
      </c>
      <c r="Z234" s="19">
        <f>[1]РЕЕСТР!AL234</f>
        <v>0</v>
      </c>
    </row>
    <row r="235" spans="2:26" ht="45" customHeight="1" x14ac:dyDescent="0.3">
      <c r="B235" s="43">
        <f>[1]РЕЕСТР!B235</f>
        <v>219</v>
      </c>
      <c r="C235" s="44">
        <f>[1]РЕЕСТР!C235</f>
        <v>0</v>
      </c>
      <c r="D235" s="51">
        <f>[1]РЕЕСТР!D235</f>
        <v>44900</v>
      </c>
      <c r="E235" s="16">
        <f>[1]РЕЕСТР!E235</f>
        <v>0</v>
      </c>
      <c r="F235" s="52" t="str">
        <f>[1]РЕЕСТР!F235</f>
        <v>в рамках проведения инвентаризации 2022 года
не установлен</v>
      </c>
      <c r="G235" s="10">
        <f>[1]РЕЕСТР!G235</f>
        <v>0</v>
      </c>
      <c r="H235" s="10">
        <f>[1]РЕЕСТР!H235</f>
        <v>0</v>
      </c>
      <c r="I235" s="53" t="str">
        <f>[1]РЕЕСТР!I235</f>
        <v>в рамках инвентаризации 2022 года
не определена</v>
      </c>
      <c r="J235" s="9">
        <f>[1]РЕЕСТР!J235</f>
        <v>0</v>
      </c>
      <c r="K235" s="11">
        <f>[1]РЕЕСТР!K235</f>
        <v>0</v>
      </c>
      <c r="L235" s="10">
        <f>[1]РЕЕСТР!L235</f>
        <v>0</v>
      </c>
      <c r="M235" s="10">
        <f>[1]РЕЕСТР!M235</f>
        <v>0</v>
      </c>
      <c r="N235" s="12">
        <f>[1]РЕЕСТР!N235</f>
        <v>0</v>
      </c>
      <c r="O235" s="14">
        <f>[1]РЕЕСТР!O235</f>
        <v>0</v>
      </c>
      <c r="P235" s="15">
        <f>[1]РЕЕСТР!P235</f>
        <v>0</v>
      </c>
      <c r="Q235" s="13">
        <f>[1]РЕЕСТР!Q235</f>
        <v>0</v>
      </c>
      <c r="R235" s="14">
        <f>[1]РЕЕСТР!U235</f>
        <v>0</v>
      </c>
      <c r="S235" s="15">
        <f>[1]РЕЕСТР!V235</f>
        <v>0</v>
      </c>
      <c r="T235" s="13">
        <f>[1]РЕЕСТР!W235</f>
        <v>0</v>
      </c>
      <c r="U235" s="17">
        <f>[1]РЕЕСТР!AA235</f>
        <v>0</v>
      </c>
      <c r="V235" s="18">
        <f>[1]РЕЕСТР!AB235</f>
        <v>0</v>
      </c>
      <c r="W235" s="15">
        <f>[1]РЕЕСТР!AC235</f>
        <v>0</v>
      </c>
      <c r="X235" s="13">
        <f>[1]РЕЕСТР!AD235</f>
        <v>0</v>
      </c>
      <c r="Y235" s="8">
        <f>[1]РЕЕСТР!AH235</f>
        <v>0</v>
      </c>
      <c r="Z235" s="19">
        <f>[1]РЕЕСТР!AL235</f>
        <v>0</v>
      </c>
    </row>
    <row r="236" spans="2:26" ht="45" customHeight="1" x14ac:dyDescent="0.3">
      <c r="B236" s="43">
        <f>[1]РЕЕСТР!B236</f>
        <v>220</v>
      </c>
      <c r="C236" s="44" t="str">
        <f>[1]РЕЕСТР!C236</f>
        <v>ранее существовавшая до 01.01.2019</v>
      </c>
      <c r="D236" s="51">
        <f>[1]РЕЕСТР!D236</f>
        <v>44900</v>
      </c>
      <c r="E236" s="16" t="str">
        <f>[1]РЕЕСТР!E236</f>
        <v>Сутормина 9</v>
      </c>
      <c r="F236" s="52" t="str">
        <f>[1]РЕЕСТР!F236</f>
        <v>в рамках проведения инвентаризации 2022 года
не установлен</v>
      </c>
      <c r="G236" s="10" t="str">
        <f>[1]РЕЕСТР!G236</f>
        <v>60.984825</v>
      </c>
      <c r="H236" s="10" t="str">
        <f>[1]РЕЕСТР!H236</f>
        <v>69.062946</v>
      </c>
      <c r="I236" s="53" t="str">
        <f>[1]РЕЕСТР!I236</f>
        <v>в рамках инвентаризации 2022 года
не определена</v>
      </c>
      <c r="J236" s="9" t="str">
        <f>[1]РЕЕСТР!J236</f>
        <v>открытый</v>
      </c>
      <c r="K236" s="11" t="str">
        <f>[1]РЕЕСТР!K236</f>
        <v>бетонная плита</v>
      </c>
      <c r="L236" s="10">
        <f>[1]РЕЕСТР!L236</f>
        <v>12</v>
      </c>
      <c r="M236" s="10" t="str">
        <f>[1]РЕЕСТР!M236</f>
        <v>есть</v>
      </c>
      <c r="N236" s="12" t="str">
        <f>[1]РЕЕСТР!N236</f>
        <v>есть</v>
      </c>
      <c r="O236" s="14">
        <f>[1]РЕЕСТР!O236</f>
        <v>3</v>
      </c>
      <c r="P236" s="15">
        <f>[1]РЕЕСТР!P236</f>
        <v>1.1000000000000001</v>
      </c>
      <c r="Q236" s="13" t="str">
        <f>[1]РЕЕСТР!Q236</f>
        <v>пластик</v>
      </c>
      <c r="R236" s="14" t="str">
        <f>[1]РЕЕСТР!U236</f>
        <v>-</v>
      </c>
      <c r="S236" s="15" t="str">
        <f>[1]РЕЕСТР!V236</f>
        <v>-</v>
      </c>
      <c r="T236" s="13" t="str">
        <f>[1]РЕЕСТР!W236</f>
        <v>-</v>
      </c>
      <c r="U236" s="17" t="str">
        <f>[1]РЕЕСТР!AA236</f>
        <v>-</v>
      </c>
      <c r="V236" s="18" t="str">
        <f>[1]РЕЕСТР!AB236</f>
        <v>-</v>
      </c>
      <c r="W236" s="15" t="str">
        <f>[1]РЕЕСТР!AC236</f>
        <v>-</v>
      </c>
      <c r="X236" s="13" t="str">
        <f>[1]РЕЕСТР!AD236</f>
        <v>-</v>
      </c>
      <c r="Y236" s="8" t="str">
        <f>[1]РЕЕСТР!AH236</f>
        <v>МО - Администрация города Ханты-Мансийска</v>
      </c>
      <c r="Z236" s="19" t="str">
        <f>[1]РЕЕСТР!AL236</f>
        <v xml:space="preserve">ИЖС ул. Сутормина </v>
      </c>
    </row>
    <row r="237" spans="2:26" ht="45" customHeight="1" x14ac:dyDescent="0.3">
      <c r="B237" s="43">
        <f>[1]РЕЕСТР!B237</f>
        <v>221</v>
      </c>
      <c r="C237" s="44" t="str">
        <f>[1]РЕЕСТР!C237</f>
        <v>ранее существовавшая до 01.01.2019</v>
      </c>
      <c r="D237" s="51">
        <f>[1]РЕЕСТР!D237</f>
        <v>44900</v>
      </c>
      <c r="E237" s="16" t="str">
        <f>[1]РЕЕСТР!E237</f>
        <v>Мира 116</v>
      </c>
      <c r="F237" s="52" t="str">
        <f>[1]РЕЕСТР!F237</f>
        <v>в рамках проведения инвентаризации 2022 года
не установлен</v>
      </c>
      <c r="G237" s="10" t="str">
        <f>[1]РЕЕСТР!G237</f>
        <v>61.012565</v>
      </c>
      <c r="H237" s="10" t="str">
        <f>[1]РЕЕСТР!H237</f>
        <v>69.060908</v>
      </c>
      <c r="I237" s="53" t="str">
        <f>[1]РЕЕСТР!I237</f>
        <v>в рамках инвентаризации 2022 года
не определена</v>
      </c>
      <c r="J237" s="9" t="str">
        <f>[1]РЕЕСТР!J237</f>
        <v>ограниченный</v>
      </c>
      <c r="K237" s="11" t="str">
        <f>[1]РЕЕСТР!K237</f>
        <v>бетонная плита</v>
      </c>
      <c r="L237" s="10">
        <f>[1]РЕЕСТР!L237</f>
        <v>6</v>
      </c>
      <c r="M237" s="10">
        <f>[1]РЕЕСТР!M237</f>
        <v>0</v>
      </c>
      <c r="N237" s="12">
        <f>[1]РЕЕСТР!N237</f>
        <v>0</v>
      </c>
      <c r="O237" s="14">
        <f>[1]РЕЕСТР!O237</f>
        <v>1</v>
      </c>
      <c r="P237" s="15">
        <f>[1]РЕЕСТР!P237</f>
        <v>0.75</v>
      </c>
      <c r="Q237" s="13" t="str">
        <f>[1]РЕЕСТР!Q237</f>
        <v>металл</v>
      </c>
      <c r="R237" s="14" t="str">
        <f>[1]РЕЕСТР!U237</f>
        <v>-</v>
      </c>
      <c r="S237" s="15" t="str">
        <f>[1]РЕЕСТР!V237</f>
        <v>-</v>
      </c>
      <c r="T237" s="13" t="str">
        <f>[1]РЕЕСТР!W237</f>
        <v>-</v>
      </c>
      <c r="U237" s="17" t="str">
        <f>[1]РЕЕСТР!AA237</f>
        <v>-</v>
      </c>
      <c r="V237" s="18" t="str">
        <f>[1]РЕЕСТР!AB237</f>
        <v>-</v>
      </c>
      <c r="W237" s="15" t="str">
        <f>[1]РЕЕСТР!AC237</f>
        <v>-</v>
      </c>
      <c r="X237" s="13" t="str">
        <f>[1]РЕЕСТР!AD237</f>
        <v>-</v>
      </c>
      <c r="Y237" s="8" t="str">
        <f>[1]РЕЕСТР!AH237</f>
        <v>ЮЛ- КУ ХМАО-Югры "Управление автомобильных дорог"</v>
      </c>
      <c r="Z237" s="19" t="str">
        <f>[1]РЕЕСТР!AL237</f>
        <v xml:space="preserve">КУ  ХМАО-Югры "Управление автомобильных дорог" </v>
      </c>
    </row>
    <row r="238" spans="2:26" ht="45" customHeight="1" x14ac:dyDescent="0.3">
      <c r="B238" s="43">
        <f>[1]РЕЕСТР!B238</f>
        <v>222</v>
      </c>
      <c r="C238" s="44" t="str">
        <f>[1]РЕЕСТР!C238</f>
        <v>ранее существовавшая до 01.01.2019</v>
      </c>
      <c r="D238" s="51">
        <f>[1]РЕЕСТР!D238</f>
        <v>44900</v>
      </c>
      <c r="E238" s="16" t="str">
        <f>[1]РЕЕСТР!E238</f>
        <v>Мира 120А</v>
      </c>
      <c r="F238" s="52" t="str">
        <f>[1]РЕЕСТР!F238</f>
        <v>в рамках проведения инвентаризации 2022 года
не установлен</v>
      </c>
      <c r="G238" s="10" t="str">
        <f>[1]РЕЕСТР!G238</f>
        <v>61.014079</v>
      </c>
      <c r="H238" s="10" t="str">
        <f>[1]РЕЕСТР!H238</f>
        <v>69.070171</v>
      </c>
      <c r="I238" s="53" t="str">
        <f>[1]РЕЕСТР!I238</f>
        <v>в рамках инвентаризации 2022 года
не определена</v>
      </c>
      <c r="J238" s="9" t="str">
        <f>[1]РЕЕСТР!J238</f>
        <v>ограниченный</v>
      </c>
      <c r="K238" s="11" t="str">
        <f>[1]РЕЕСТР!K238</f>
        <v>бетонная плита</v>
      </c>
      <c r="L238" s="10">
        <f>[1]РЕЕСТР!L238</f>
        <v>6</v>
      </c>
      <c r="M238" s="10" t="str">
        <f>[1]РЕЕСТР!M238</f>
        <v>отсутствует</v>
      </c>
      <c r="N238" s="12" t="str">
        <f>[1]РЕЕСТР!N238</f>
        <v>есть</v>
      </c>
      <c r="O238" s="14">
        <f>[1]РЕЕСТР!O238</f>
        <v>1</v>
      </c>
      <c r="P238" s="15">
        <f>[1]РЕЕСТР!P238</f>
        <v>0.75</v>
      </c>
      <c r="Q238" s="13" t="str">
        <f>[1]РЕЕСТР!Q238</f>
        <v>металл</v>
      </c>
      <c r="R238" s="14" t="str">
        <f>[1]РЕЕСТР!U238</f>
        <v>-</v>
      </c>
      <c r="S238" s="15" t="str">
        <f>[1]РЕЕСТР!V238</f>
        <v>-</v>
      </c>
      <c r="T238" s="13" t="str">
        <f>[1]РЕЕСТР!W238</f>
        <v>-</v>
      </c>
      <c r="U238" s="17" t="str">
        <f>[1]РЕЕСТР!AA238</f>
        <v>-</v>
      </c>
      <c r="V238" s="18" t="str">
        <f>[1]РЕЕСТР!AB238</f>
        <v>-</v>
      </c>
      <c r="W238" s="15" t="str">
        <f>[1]РЕЕСТР!AC238</f>
        <v>-</v>
      </c>
      <c r="X238" s="13" t="str">
        <f>[1]РЕЕСТР!AD238</f>
        <v>-</v>
      </c>
      <c r="Y238" s="8" t="str">
        <f>[1]РЕЕСТР!AH238</f>
        <v>ЮЛ- КУ ХМАО-Югры "Управление автомобильных дорог"</v>
      </c>
      <c r="Z238" s="19" t="str">
        <f>[1]РЕЕСТР!AL238</f>
        <v xml:space="preserve">КУ ХМАО-Югры "Управление автомобильных дорог" </v>
      </c>
    </row>
    <row r="239" spans="2:26" ht="45" customHeight="1" x14ac:dyDescent="0.3">
      <c r="B239" s="43">
        <f>[1]РЕЕСТР!B239</f>
        <v>223</v>
      </c>
      <c r="C239" s="44" t="str">
        <f>[1]РЕЕСТР!C239</f>
        <v>ранее существовавшая до 01.01.2019</v>
      </c>
      <c r="D239" s="51">
        <f>[1]РЕЕСТР!D239</f>
        <v>44900</v>
      </c>
      <c r="E239" s="16" t="str">
        <f>[1]РЕЕСТР!E239</f>
        <v>Ленина 52/1</v>
      </c>
      <c r="F239" s="52" t="str">
        <f>[1]РЕЕСТР!F239</f>
        <v>в рамках проведения инвентаризации 2022 года
не установлен</v>
      </c>
      <c r="G239" s="10" t="str">
        <f>[1]РЕЕСТР!G239</f>
        <v>61.007498</v>
      </c>
      <c r="H239" s="10" t="str">
        <f>[1]РЕЕСТР!H239</f>
        <v>69.023645</v>
      </c>
      <c r="I239" s="53" t="str">
        <f>[1]РЕЕСТР!I239</f>
        <v>в рамках инвентаризации 2022 года
не определена</v>
      </c>
      <c r="J239" s="9" t="str">
        <f>[1]РЕЕСТР!J239</f>
        <v>ограниченный</v>
      </c>
      <c r="K239" s="11" t="str">
        <f>[1]РЕЕСТР!K239</f>
        <v>бетонная плита</v>
      </c>
      <c r="L239" s="10">
        <f>[1]РЕЕСТР!L239</f>
        <v>6</v>
      </c>
      <c r="M239" s="10" t="str">
        <f>[1]РЕЕСТР!M239</f>
        <v>отсутствует</v>
      </c>
      <c r="N239" s="12" t="str">
        <f>[1]РЕЕСТР!N239</f>
        <v>отсутствует</v>
      </c>
      <c r="O239" s="14">
        <f>[1]РЕЕСТР!O239</f>
        <v>3</v>
      </c>
      <c r="P239" s="15">
        <f>[1]РЕЕСТР!P239</f>
        <v>1.1000000000000001</v>
      </c>
      <c r="Q239" s="13" t="str">
        <f>[1]РЕЕСТР!Q239</f>
        <v>пластик</v>
      </c>
      <c r="R239" s="14" t="str">
        <f>[1]РЕЕСТР!U239</f>
        <v>-</v>
      </c>
      <c r="S239" s="15" t="str">
        <f>[1]РЕЕСТР!V239</f>
        <v>-</v>
      </c>
      <c r="T239" s="13" t="str">
        <f>[1]РЕЕСТР!W239</f>
        <v>-</v>
      </c>
      <c r="U239" s="17" t="str">
        <f>[1]РЕЕСТР!AA239</f>
        <v>-</v>
      </c>
      <c r="V239" s="18" t="str">
        <f>[1]РЕЕСТР!AB239</f>
        <v>-</v>
      </c>
      <c r="W239" s="15" t="str">
        <f>[1]РЕЕСТР!AC239</f>
        <v>-</v>
      </c>
      <c r="X239" s="13" t="str">
        <f>[1]РЕЕСТР!AD239</f>
        <v>-</v>
      </c>
      <c r="Y239" s="8" t="str">
        <f>[1]РЕЕСТР!AH239</f>
        <v>ЮЛ- АО "ЮРЭСК"</v>
      </c>
      <c r="Z239" s="19" t="str">
        <f>[1]РЕЕСТР!AL239</f>
        <v>АО "ЮРЭСК"</v>
      </c>
    </row>
    <row r="240" spans="2:26" ht="45" customHeight="1" x14ac:dyDescent="0.3">
      <c r="B240" s="43">
        <f>[1]РЕЕСТР!B240</f>
        <v>224</v>
      </c>
      <c r="C240" s="44" t="str">
        <f>[1]РЕЕСТР!C240</f>
        <v>ранее существовавшая до 01.01.2019</v>
      </c>
      <c r="D240" s="51">
        <f>[1]РЕЕСТР!D240</f>
        <v>44900</v>
      </c>
      <c r="E240" s="16" t="str">
        <f>[1]РЕЕСТР!E240</f>
        <v xml:space="preserve">Объездная 29 </v>
      </c>
      <c r="F240" s="52" t="str">
        <f>[1]РЕЕСТР!F240</f>
        <v>в рамках проведения инвентаризации 2022 года
не установлен</v>
      </c>
      <c r="G240" s="10" t="str">
        <f>[1]РЕЕСТР!G240</f>
        <v>60.985418</v>
      </c>
      <c r="H240" s="10" t="str">
        <f>[1]РЕЕСТР!H240</f>
        <v>68.996334</v>
      </c>
      <c r="I240" s="53" t="str">
        <f>[1]РЕЕСТР!I240</f>
        <v>в рамках инвентаризации 2022 года
не определена</v>
      </c>
      <c r="J240" s="9" t="str">
        <f>[1]РЕЕСТР!J240</f>
        <v>ограниченный</v>
      </c>
      <c r="K240" s="11" t="str">
        <f>[1]РЕЕСТР!K240</f>
        <v>асфальт</v>
      </c>
      <c r="L240" s="10">
        <f>[1]РЕЕСТР!L240</f>
        <v>6</v>
      </c>
      <c r="M240" s="10" t="str">
        <f>[1]РЕЕСТР!M240</f>
        <v>отсутствует</v>
      </c>
      <c r="N240" s="12" t="str">
        <f>[1]РЕЕСТР!N240</f>
        <v>отсутствует</v>
      </c>
      <c r="O240" s="14">
        <f>[1]РЕЕСТР!O240</f>
        <v>2</v>
      </c>
      <c r="P240" s="15">
        <f>[1]РЕЕСТР!P240</f>
        <v>1.1000000000000001</v>
      </c>
      <c r="Q240" s="13" t="str">
        <f>[1]РЕЕСТР!Q240</f>
        <v>пластик</v>
      </c>
      <c r="R240" s="14" t="str">
        <f>[1]РЕЕСТР!U240</f>
        <v>-</v>
      </c>
      <c r="S240" s="15" t="str">
        <f>[1]РЕЕСТР!V240</f>
        <v>-</v>
      </c>
      <c r="T240" s="13" t="str">
        <f>[1]РЕЕСТР!W240</f>
        <v>-</v>
      </c>
      <c r="U240" s="17" t="str">
        <f>[1]РЕЕСТР!AA240</f>
        <v>-</v>
      </c>
      <c r="V240" s="18" t="str">
        <f>[1]РЕЕСТР!AB240</f>
        <v>-</v>
      </c>
      <c r="W240" s="15" t="str">
        <f>[1]РЕЕСТР!AC240</f>
        <v>-</v>
      </c>
      <c r="X240" s="13" t="str">
        <f>[1]РЕЕСТР!AD240</f>
        <v>-</v>
      </c>
      <c r="Y240" s="8" t="str">
        <f>[1]РЕЕСТР!AH240</f>
        <v>ЮЛ - ООО ХМ Домостроительное предприятие</v>
      </c>
      <c r="Z240" s="19" t="str">
        <f>[1]РЕЕСТР!AL240</f>
        <v xml:space="preserve"> ООО ХМ Домостроительное предприятие</v>
      </c>
    </row>
    <row r="241" spans="2:26" ht="45" customHeight="1" x14ac:dyDescent="0.3">
      <c r="B241" s="43">
        <f>[1]РЕЕСТР!B241</f>
        <v>225</v>
      </c>
      <c r="C241" s="44">
        <f>[1]РЕЕСТР!C241</f>
        <v>0</v>
      </c>
      <c r="D241" s="51">
        <f>[1]РЕЕСТР!D241</f>
        <v>44900</v>
      </c>
      <c r="E241" s="16">
        <f>[1]РЕЕСТР!E241</f>
        <v>0</v>
      </c>
      <c r="F241" s="52" t="str">
        <f>[1]РЕЕСТР!F241</f>
        <v>в рамках проведения инвентаризации 2022 года
не установлен</v>
      </c>
      <c r="G241" s="10">
        <f>[1]РЕЕСТР!G241</f>
        <v>0</v>
      </c>
      <c r="H241" s="10">
        <f>[1]РЕЕСТР!H241</f>
        <v>0</v>
      </c>
      <c r="I241" s="53" t="str">
        <f>[1]РЕЕСТР!I241</f>
        <v>в рамках инвентаризации 2022 года
не определена</v>
      </c>
      <c r="J241" s="9">
        <f>[1]РЕЕСТР!J241</f>
        <v>0</v>
      </c>
      <c r="K241" s="11">
        <f>[1]РЕЕСТР!K241</f>
        <v>0</v>
      </c>
      <c r="L241" s="10">
        <f>[1]РЕЕСТР!L241</f>
        <v>0</v>
      </c>
      <c r="M241" s="10">
        <f>[1]РЕЕСТР!M241</f>
        <v>0</v>
      </c>
      <c r="N241" s="12">
        <f>[1]РЕЕСТР!N241</f>
        <v>0</v>
      </c>
      <c r="O241" s="14">
        <f>[1]РЕЕСТР!O241</f>
        <v>0</v>
      </c>
      <c r="P241" s="15">
        <f>[1]РЕЕСТР!P241</f>
        <v>0</v>
      </c>
      <c r="Q241" s="13">
        <f>[1]РЕЕСТР!Q241</f>
        <v>0</v>
      </c>
      <c r="R241" s="14">
        <f>[1]РЕЕСТР!U241</f>
        <v>0</v>
      </c>
      <c r="S241" s="15">
        <f>[1]РЕЕСТР!V241</f>
        <v>0</v>
      </c>
      <c r="T241" s="13">
        <f>[1]РЕЕСТР!W241</f>
        <v>0</v>
      </c>
      <c r="U241" s="17">
        <f>[1]РЕЕСТР!AA241</f>
        <v>0</v>
      </c>
      <c r="V241" s="18">
        <f>[1]РЕЕСТР!AB241</f>
        <v>0</v>
      </c>
      <c r="W241" s="15">
        <f>[1]РЕЕСТР!AC241</f>
        <v>0</v>
      </c>
      <c r="X241" s="13">
        <f>[1]РЕЕСТР!AD241</f>
        <v>0</v>
      </c>
      <c r="Y241" s="8">
        <f>[1]РЕЕСТР!AH241</f>
        <v>0</v>
      </c>
      <c r="Z241" s="19">
        <f>[1]РЕЕСТР!AL241</f>
        <v>0</v>
      </c>
    </row>
    <row r="242" spans="2:26" ht="45" customHeight="1" x14ac:dyDescent="0.3">
      <c r="B242" s="43">
        <f>[1]РЕЕСТР!B242</f>
        <v>226</v>
      </c>
      <c r="C242" s="44" t="str">
        <f>[1]РЕЕСТР!C242</f>
        <v>ранее существовавшая до 01.01.2019</v>
      </c>
      <c r="D242" s="51">
        <f>[1]РЕЕСТР!D242</f>
        <v>44900</v>
      </c>
      <c r="E242" s="16" t="str">
        <f>[1]РЕЕСТР!E242</f>
        <v>Сирина 68Б</v>
      </c>
      <c r="F242" s="52" t="str">
        <f>[1]РЕЕСТР!F242</f>
        <v>в рамках проведения инвентаризации 2022 года
не установлен</v>
      </c>
      <c r="G242" s="10" t="str">
        <f>[1]РЕЕСТР!G242</f>
        <v>61.004362</v>
      </c>
      <c r="H242" s="10" t="str">
        <f>[1]РЕЕСТР!H242</f>
        <v>68.997331</v>
      </c>
      <c r="I242" s="53" t="str">
        <f>[1]РЕЕСТР!I242</f>
        <v>в рамках инвентаризации 2022 года
не определена</v>
      </c>
      <c r="J242" s="9" t="str">
        <f>[1]РЕЕСТР!J242</f>
        <v>открытый</v>
      </c>
      <c r="K242" s="11" t="str">
        <f>[1]РЕЕСТР!K242</f>
        <v>бетонная плита</v>
      </c>
      <c r="L242" s="10">
        <f>[1]РЕЕСТР!L242</f>
        <v>10</v>
      </c>
      <c r="M242" s="10" t="str">
        <f>[1]РЕЕСТР!M242</f>
        <v>отсутствует</v>
      </c>
      <c r="N242" s="12" t="str">
        <f>[1]РЕЕСТР!N242</f>
        <v>есть</v>
      </c>
      <c r="O242" s="14">
        <f>[1]РЕЕСТР!O242</f>
        <v>4</v>
      </c>
      <c r="P242" s="15">
        <f>[1]РЕЕСТР!P242</f>
        <v>1.1000000000000001</v>
      </c>
      <c r="Q242" s="13" t="str">
        <f>[1]РЕЕСТР!Q242</f>
        <v>пластик</v>
      </c>
      <c r="R242" s="14" t="str">
        <f>[1]РЕЕСТР!U242</f>
        <v>-</v>
      </c>
      <c r="S242" s="15" t="str">
        <f>[1]РЕЕСТР!V242</f>
        <v>-</v>
      </c>
      <c r="T242" s="13" t="str">
        <f>[1]РЕЕСТР!W242</f>
        <v>-</v>
      </c>
      <c r="U242" s="17" t="str">
        <f>[1]РЕЕСТР!AA242</f>
        <v>-</v>
      </c>
      <c r="V242" s="18" t="str">
        <f>[1]РЕЕСТР!AB242</f>
        <v>-</v>
      </c>
      <c r="W242" s="15" t="str">
        <f>[1]РЕЕСТР!AC242</f>
        <v>-</v>
      </c>
      <c r="X242" s="13" t="str">
        <f>[1]РЕЕСТР!AD242</f>
        <v>-</v>
      </c>
      <c r="Y242" s="8" t="str">
        <f>[1]РЕЕСТР!AH242</f>
        <v>СП МКД</v>
      </c>
      <c r="Z242" s="19" t="str">
        <f>[1]РЕЕСТР!AL242</f>
        <v>МКД ул.Сирина,68Б</v>
      </c>
    </row>
    <row r="243" spans="2:26" ht="56.25" customHeight="1" x14ac:dyDescent="0.3">
      <c r="B243" s="43">
        <f>[1]РЕЕСТР!B243</f>
        <v>227</v>
      </c>
      <c r="C243" s="44" t="str">
        <f>[1]РЕЕСТР!C243</f>
        <v>ранее существовавшая до 01.01.2019</v>
      </c>
      <c r="D243" s="51">
        <f>[1]РЕЕСТР!D243</f>
        <v>44900</v>
      </c>
      <c r="E243" s="16" t="str">
        <f>[1]РЕЕСТР!E243</f>
        <v>Энгельса 52,54,56</v>
      </c>
      <c r="F243" s="52" t="str">
        <f>[1]РЕЕСТР!F243</f>
        <v>в рамках проведения инвентаризации 2022 года
не установлен</v>
      </c>
      <c r="G243" s="10" t="str">
        <f>[1]РЕЕСТР!G243</f>
        <v>61.006723</v>
      </c>
      <c r="H243" s="10" t="str">
        <f>[1]РЕЕСТР!H243</f>
        <v>68.999370</v>
      </c>
      <c r="I243" s="53" t="str">
        <f>[1]РЕЕСТР!I243</f>
        <v>в рамках инвентаризации 2022 года
не определена</v>
      </c>
      <c r="J243" s="9" t="str">
        <f>[1]РЕЕСТР!J243</f>
        <v>открытый</v>
      </c>
      <c r="K243" s="11" t="str">
        <f>[1]РЕЕСТР!K243</f>
        <v>бетонная плита</v>
      </c>
      <c r="L243" s="10">
        <f>[1]РЕЕСТР!L243</f>
        <v>12</v>
      </c>
      <c r="M243" s="10" t="str">
        <f>[1]РЕЕСТР!M243</f>
        <v>есть</v>
      </c>
      <c r="N243" s="12" t="str">
        <f>[1]РЕЕСТР!N243</f>
        <v>есть</v>
      </c>
      <c r="O243" s="14">
        <f>[1]РЕЕСТР!O243</f>
        <v>4</v>
      </c>
      <c r="P243" s="15">
        <f>[1]РЕЕСТР!P243</f>
        <v>1.1000000000000001</v>
      </c>
      <c r="Q243" s="13" t="str">
        <f>[1]РЕЕСТР!Q243</f>
        <v>пластик</v>
      </c>
      <c r="R243" s="14">
        <f>[1]РЕЕСТР!U243</f>
        <v>1</v>
      </c>
      <c r="S243" s="15">
        <f>[1]РЕЕСТР!V243</f>
        <v>4</v>
      </c>
      <c r="T243" s="13" t="str">
        <f>[1]РЕЕСТР!W243</f>
        <v>отсек</v>
      </c>
      <c r="U243" s="17" t="str">
        <f>[1]РЕЕСТР!AA243</f>
        <v>пластик</v>
      </c>
      <c r="V243" s="18">
        <f>[1]РЕЕСТР!AB243</f>
        <v>2</v>
      </c>
      <c r="W243" s="15">
        <f>[1]РЕЕСТР!AC243</f>
        <v>1</v>
      </c>
      <c r="X243" s="13" t="str">
        <f>[1]РЕЕСТР!AD243</f>
        <v>металлическая сетка АО "РЭС-Сервис"</v>
      </c>
      <c r="Y243" s="8" t="str">
        <f>[1]РЕЕСТР!AH243</f>
        <v>МО - Администрация города Ханты-Мансийска</v>
      </c>
      <c r="Z243" s="19" t="str">
        <f>[1]РЕЕСТР!AL243</f>
        <v>МКД ул.Энгельса 52,54,56</v>
      </c>
    </row>
    <row r="244" spans="2:26" ht="56.25" customHeight="1" x14ac:dyDescent="0.3">
      <c r="B244" s="43">
        <f>[1]РЕЕСТР!B244</f>
        <v>227</v>
      </c>
      <c r="C244" s="44">
        <f>[1]РЕЕСТР!C244</f>
        <v>0</v>
      </c>
      <c r="D244" s="51">
        <f>[1]РЕЕСТР!D244</f>
        <v>44900</v>
      </c>
      <c r="E244" s="16">
        <f>[1]РЕЕСТР!E244</f>
        <v>0</v>
      </c>
      <c r="F244" s="52" t="str">
        <f>[1]РЕЕСТР!F244</f>
        <v>в рамках проведения инвентаризации 2022 года
не установлен</v>
      </c>
      <c r="G244" s="10">
        <f>[1]РЕЕСТР!G244</f>
        <v>0</v>
      </c>
      <c r="H244" s="10">
        <f>[1]РЕЕСТР!H244</f>
        <v>0</v>
      </c>
      <c r="I244" s="53" t="str">
        <f>[1]РЕЕСТР!I244</f>
        <v>в рамках инвентаризации 2022 года
не определена</v>
      </c>
      <c r="J244" s="9">
        <f>[1]РЕЕСТР!J244</f>
        <v>0</v>
      </c>
      <c r="K244" s="11">
        <f>[1]РЕЕСТР!K244</f>
        <v>0</v>
      </c>
      <c r="L244" s="10">
        <f>[1]РЕЕСТР!L244</f>
        <v>0</v>
      </c>
      <c r="M244" s="10">
        <f>[1]РЕЕСТР!M244</f>
        <v>0</v>
      </c>
      <c r="N244" s="12">
        <f>[1]РЕЕСТР!N244</f>
        <v>0</v>
      </c>
      <c r="O244" s="14">
        <f>[1]РЕЕСТР!O244</f>
        <v>0</v>
      </c>
      <c r="P244" s="15">
        <f>[1]РЕЕСТР!P244</f>
        <v>0</v>
      </c>
      <c r="Q244" s="13">
        <f>[1]РЕЕСТР!Q244</f>
        <v>0</v>
      </c>
      <c r="R244" s="14">
        <f>[1]РЕЕСТР!U244</f>
        <v>0</v>
      </c>
      <c r="S244" s="15">
        <f>[1]РЕЕСТР!V244</f>
        <v>0</v>
      </c>
      <c r="T244" s="13">
        <f>[1]РЕЕСТР!W244</f>
        <v>0</v>
      </c>
      <c r="U244" s="17" t="str">
        <f>[1]РЕЕСТР!AA244</f>
        <v>бумажные отходы</v>
      </c>
      <c r="V244" s="18">
        <f>[1]РЕЕСТР!AB244</f>
        <v>1</v>
      </c>
      <c r="W244" s="15">
        <f>[1]РЕЕСТР!AC244</f>
        <v>0.75</v>
      </c>
      <c r="X244" s="13" t="str">
        <f>[1]РЕЕСТР!AD244</f>
        <v>контейнер ООО "Экобаланс"</v>
      </c>
      <c r="Y244" s="8">
        <f>[1]РЕЕСТР!AH244</f>
        <v>0</v>
      </c>
      <c r="Z244" s="19">
        <f>[1]РЕЕСТР!AL244</f>
        <v>0</v>
      </c>
    </row>
    <row r="245" spans="2:26" ht="45" customHeight="1" x14ac:dyDescent="0.3">
      <c r="B245" s="43">
        <f>[1]РЕЕСТР!B245</f>
        <v>228</v>
      </c>
      <c r="C245" s="44" t="str">
        <f>[1]РЕЕСТР!C245</f>
        <v>ранее существовавшая до 01.01.2019</v>
      </c>
      <c r="D245" s="51">
        <f>[1]РЕЕСТР!D245</f>
        <v>44900</v>
      </c>
      <c r="E245" s="16" t="str">
        <f>[1]РЕЕСТР!E245</f>
        <v>Энгельса 58</v>
      </c>
      <c r="F245" s="52" t="str">
        <f>[1]РЕЕСТР!F245</f>
        <v>в рамках проведения инвентаризации 2022 года
не установлен</v>
      </c>
      <c r="G245" s="10" t="str">
        <f>[1]РЕЕСТР!G245</f>
        <v xml:space="preserve">
61.005654 </v>
      </c>
      <c r="H245" s="10" t="str">
        <f>[1]РЕЕСТР!H245</f>
        <v>68.996646</v>
      </c>
      <c r="I245" s="53" t="str">
        <f>[1]РЕЕСТР!I245</f>
        <v>в рамках инвентаризации 2022 года
не определена</v>
      </c>
      <c r="J245" s="9" t="str">
        <f>[1]РЕЕСТР!J245</f>
        <v>открытый</v>
      </c>
      <c r="K245" s="11" t="str">
        <f>[1]РЕЕСТР!K245</f>
        <v>бетонная плита</v>
      </c>
      <c r="L245" s="10">
        <f>[1]РЕЕСТР!L245</f>
        <v>10</v>
      </c>
      <c r="M245" s="10" t="str">
        <f>[1]РЕЕСТР!M245</f>
        <v>отсутствует</v>
      </c>
      <c r="N245" s="12" t="str">
        <f>[1]РЕЕСТР!N245</f>
        <v>есть</v>
      </c>
      <c r="O245" s="14">
        <f>[1]РЕЕСТР!O245</f>
        <v>3</v>
      </c>
      <c r="P245" s="15">
        <f>[1]РЕЕСТР!P245</f>
        <v>1.1000000000000001</v>
      </c>
      <c r="Q245" s="13" t="str">
        <f>[1]РЕЕСТР!Q245</f>
        <v>пластик</v>
      </c>
      <c r="R245" s="14">
        <f>[1]РЕЕСТР!U245</f>
        <v>0</v>
      </c>
      <c r="S245" s="15">
        <f>[1]РЕЕСТР!V245</f>
        <v>0</v>
      </c>
      <c r="T245" s="13">
        <f>[1]РЕЕСТР!W245</f>
        <v>0</v>
      </c>
      <c r="U245" s="17">
        <f>[1]РЕЕСТР!AA245</f>
        <v>0</v>
      </c>
      <c r="V245" s="18">
        <f>[1]РЕЕСТР!AB245</f>
        <v>0</v>
      </c>
      <c r="W245" s="15">
        <f>[1]РЕЕСТР!AC245</f>
        <v>0</v>
      </c>
      <c r="X245" s="13">
        <f>[1]РЕЕСТР!AD245</f>
        <v>0</v>
      </c>
      <c r="Y245" s="8" t="str">
        <f>[1]РЕЕСТР!AH245</f>
        <v>СП МКД</v>
      </c>
      <c r="Z245" s="19" t="str">
        <f>[1]РЕЕСТР!AL245</f>
        <v>МКД ул.Энгельса,58</v>
      </c>
    </row>
    <row r="246" spans="2:26" ht="45" customHeight="1" x14ac:dyDescent="0.3">
      <c r="B246" s="43">
        <f>[1]РЕЕСТР!B246</f>
        <v>229</v>
      </c>
      <c r="C246" s="44" t="str">
        <f>[1]РЕЕСТР!C246</f>
        <v>ранее существовавшая до 01.01.2019</v>
      </c>
      <c r="D246" s="51">
        <f>[1]РЕЕСТР!D246</f>
        <v>44900</v>
      </c>
      <c r="E246" s="16" t="str">
        <f>[1]РЕЕСТР!E246</f>
        <v>Песчаная 7</v>
      </c>
      <c r="F246" s="52" t="str">
        <f>[1]РЕЕСТР!F246</f>
        <v>в рамках проведения инвентаризации 2022 года
не установлен</v>
      </c>
      <c r="G246" s="10" t="str">
        <f>[1]РЕЕСТР!G246</f>
        <v xml:space="preserve">61.011396 </v>
      </c>
      <c r="H246" s="10" t="str">
        <f>[1]РЕЕСТР!H246</f>
        <v>69.042058</v>
      </c>
      <c r="I246" s="53" t="str">
        <f>[1]РЕЕСТР!I246</f>
        <v>в рамках инвентаризации 2022 года
не определена</v>
      </c>
      <c r="J246" s="9" t="str">
        <f>[1]РЕЕСТР!J246</f>
        <v>открытый</v>
      </c>
      <c r="K246" s="11" t="str">
        <f>[1]РЕЕСТР!K246</f>
        <v>бетонная плита</v>
      </c>
      <c r="L246" s="10">
        <f>[1]РЕЕСТР!L246</f>
        <v>6</v>
      </c>
      <c r="M246" s="10" t="str">
        <f>[1]РЕЕСТР!M246</f>
        <v>есть</v>
      </c>
      <c r="N246" s="12" t="str">
        <f>[1]РЕЕСТР!N246</f>
        <v>есть</v>
      </c>
      <c r="O246" s="14">
        <f>[1]РЕЕСТР!O246</f>
        <v>2</v>
      </c>
      <c r="P246" s="15">
        <f>[1]РЕЕСТР!P246</f>
        <v>1.1000000000000001</v>
      </c>
      <c r="Q246" s="13" t="str">
        <f>[1]РЕЕСТР!Q246</f>
        <v>пластик</v>
      </c>
      <c r="R246" s="14">
        <f>[1]РЕЕСТР!U246</f>
        <v>1</v>
      </c>
      <c r="S246" s="15">
        <f>[1]РЕЕСТР!V246</f>
        <v>4</v>
      </c>
      <c r="T246" s="13" t="str">
        <f>[1]РЕЕСТР!W246</f>
        <v>отсек</v>
      </c>
      <c r="U246" s="17" t="str">
        <f>[1]РЕЕСТР!AA246</f>
        <v>-</v>
      </c>
      <c r="V246" s="18" t="str">
        <f>[1]РЕЕСТР!AB246</f>
        <v>-</v>
      </c>
      <c r="W246" s="15" t="str">
        <f>[1]РЕЕСТР!AC246</f>
        <v>-</v>
      </c>
      <c r="X246" s="13" t="str">
        <f>[1]РЕЕСТР!AD246</f>
        <v>-</v>
      </c>
      <c r="Y246" s="8" t="str">
        <f>[1]РЕЕСТР!AH246</f>
        <v>МО - Администрация города Ханты-Мансийска</v>
      </c>
      <c r="Z246" s="19" t="str">
        <f>[1]РЕЕСТР!AL246</f>
        <v xml:space="preserve"> ИЖС д.№№2,4,6,8,9,11, МКД №7 по ул. Песчаная</v>
      </c>
    </row>
    <row r="247" spans="2:26" ht="56.25" customHeight="1" x14ac:dyDescent="0.3">
      <c r="B247" s="43">
        <f>[1]РЕЕСТР!B247</f>
        <v>230</v>
      </c>
      <c r="C247" s="44" t="str">
        <f>[1]РЕЕСТР!C247</f>
        <v>ранее существовавшая до 01.01.2019</v>
      </c>
      <c r="D247" s="51">
        <f>[1]РЕЕСТР!D247</f>
        <v>44900</v>
      </c>
      <c r="E247" s="16" t="str">
        <f>[1]РЕЕСТР!E247</f>
        <v>Чехова 80</v>
      </c>
      <c r="F247" s="52" t="str">
        <f>[1]РЕЕСТР!F247</f>
        <v>в рамках проведения инвентаризации 2022 года
не установлен</v>
      </c>
      <c r="G247" s="10" t="str">
        <f>[1]РЕЕСТР!G247</f>
        <v>61.003965</v>
      </c>
      <c r="H247" s="10" t="str">
        <f>[1]РЕЕСТР!H247</f>
        <v>69.051425</v>
      </c>
      <c r="I247" s="53" t="str">
        <f>[1]РЕЕСТР!I247</f>
        <v>в рамках инвентаризации 2022 года
не определена</v>
      </c>
      <c r="J247" s="9" t="str">
        <f>[1]РЕЕСТР!J247</f>
        <v>открытый</v>
      </c>
      <c r="K247" s="11" t="str">
        <f>[1]РЕЕСТР!K247</f>
        <v>бетонная плита</v>
      </c>
      <c r="L247" s="10">
        <f>[1]РЕЕСТР!L247</f>
        <v>10</v>
      </c>
      <c r="M247" s="10" t="str">
        <f>[1]РЕЕСТР!M247</f>
        <v>есть</v>
      </c>
      <c r="N247" s="12" t="str">
        <f>[1]РЕЕСТР!N247</f>
        <v>есть</v>
      </c>
      <c r="O247" s="14">
        <f>[1]РЕЕСТР!O247</f>
        <v>3</v>
      </c>
      <c r="P247" s="15">
        <f>[1]РЕЕСТР!P247</f>
        <v>1.1000000000000001</v>
      </c>
      <c r="Q247" s="13" t="str">
        <f>[1]РЕЕСТР!Q247</f>
        <v>пластик</v>
      </c>
      <c r="R247" s="14">
        <f>[1]РЕЕСТР!U247</f>
        <v>1</v>
      </c>
      <c r="S247" s="15">
        <f>[1]РЕЕСТР!V247</f>
        <v>4</v>
      </c>
      <c r="T247" s="13" t="str">
        <f>[1]РЕЕСТР!W247</f>
        <v>отсек</v>
      </c>
      <c r="U247" s="17" t="str">
        <f>[1]РЕЕСТР!AA247</f>
        <v>пластик</v>
      </c>
      <c r="V247" s="18">
        <f>[1]РЕЕСТР!AB247</f>
        <v>1</v>
      </c>
      <c r="W247" s="15">
        <f>[1]РЕЕСТР!AC247</f>
        <v>1</v>
      </c>
      <c r="X247" s="13" t="str">
        <f>[1]РЕЕСТР!AD247</f>
        <v>металлическая сетка АО "РЭС-Сервис"</v>
      </c>
      <c r="Y247" s="8" t="str">
        <f>[1]РЕЕСТР!AH247</f>
        <v>МО - Администрация города Ханты-Мансийска</v>
      </c>
      <c r="Z247" s="19" t="str">
        <f>[1]РЕЕСТР!AL247</f>
        <v xml:space="preserve"> МКД  ул. Чехова 80</v>
      </c>
    </row>
    <row r="248" spans="2:26" ht="45" customHeight="1" x14ac:dyDescent="0.3">
      <c r="B248" s="43">
        <f>[1]РЕЕСТР!B248</f>
        <v>231</v>
      </c>
      <c r="C248" s="44" t="str">
        <f>[1]РЕЕСТР!C248</f>
        <v>ранее существовавшая до 01.01.2019</v>
      </c>
      <c r="D248" s="51">
        <f>[1]РЕЕСТР!D248</f>
        <v>44900</v>
      </c>
      <c r="E248" s="16" t="str">
        <f>[1]РЕЕСТР!E248</f>
        <v>Маяковского 19</v>
      </c>
      <c r="F248" s="52" t="str">
        <f>[1]РЕЕСТР!F248</f>
        <v>в рамках проведения инвентаризации 2022 года
не установлен</v>
      </c>
      <c r="G248" s="10" t="str">
        <f>[1]РЕЕСТР!G248</f>
        <v>61.000605</v>
      </c>
      <c r="H248" s="10" t="str">
        <f>[1]РЕЕСТР!H248</f>
        <v>69.034717</v>
      </c>
      <c r="I248" s="53" t="str">
        <f>[1]РЕЕСТР!I248</f>
        <v>в рамках инвентаризации 2022 года
не определена</v>
      </c>
      <c r="J248" s="9" t="str">
        <f>[1]РЕЕСТР!J248</f>
        <v>открытый</v>
      </c>
      <c r="K248" s="11" t="str">
        <f>[1]РЕЕСТР!K248</f>
        <v>бетонная плита</v>
      </c>
      <c r="L248" s="10">
        <f>[1]РЕЕСТР!L248</f>
        <v>12</v>
      </c>
      <c r="M248" s="10" t="str">
        <f>[1]РЕЕСТР!M248</f>
        <v>есть</v>
      </c>
      <c r="N248" s="12" t="str">
        <f>[1]РЕЕСТР!N248</f>
        <v>есть</v>
      </c>
      <c r="O248" s="14">
        <f>[1]РЕЕСТР!O248</f>
        <v>2</v>
      </c>
      <c r="P248" s="15">
        <f>[1]РЕЕСТР!P248</f>
        <v>1.1000000000000001</v>
      </c>
      <c r="Q248" s="13" t="str">
        <f>[1]РЕЕСТР!Q248</f>
        <v>пластик</v>
      </c>
      <c r="R248" s="14">
        <f>[1]РЕЕСТР!U248</f>
        <v>1</v>
      </c>
      <c r="S248" s="15">
        <f>[1]РЕЕСТР!V248</f>
        <v>4</v>
      </c>
      <c r="T248" s="13" t="str">
        <f>[1]РЕЕСТР!W248</f>
        <v>отсек</v>
      </c>
      <c r="U248" s="17" t="str">
        <f>[1]РЕЕСТР!AA248</f>
        <v>-</v>
      </c>
      <c r="V248" s="18" t="str">
        <f>[1]РЕЕСТР!AB248</f>
        <v>-</v>
      </c>
      <c r="W248" s="15" t="str">
        <f>[1]РЕЕСТР!AC248</f>
        <v>-</v>
      </c>
      <c r="X248" s="13" t="str">
        <f>[1]РЕЕСТР!AD248</f>
        <v>-</v>
      </c>
      <c r="Y248" s="8" t="str">
        <f>[1]РЕЕСТР!AH248</f>
        <v>МО - Администрация города Ханты-Мансийска</v>
      </c>
      <c r="Z248" s="19" t="str">
        <f>[1]РЕЕСТР!AL248</f>
        <v>МКД ул. Маяковского,19,21,17, ИЖС ул. Маяковского, 38,40,42,44</v>
      </c>
    </row>
    <row r="249" spans="2:26" ht="45" customHeight="1" x14ac:dyDescent="0.3">
      <c r="B249" s="43">
        <f>[1]РЕЕСТР!B249</f>
        <v>232</v>
      </c>
      <c r="C249" s="44">
        <f>[1]РЕЕСТР!C249</f>
        <v>0</v>
      </c>
      <c r="D249" s="51">
        <f>[1]РЕЕСТР!D249</f>
        <v>44900</v>
      </c>
      <c r="E249" s="16">
        <f>[1]РЕЕСТР!E249</f>
        <v>0</v>
      </c>
      <c r="F249" s="52" t="str">
        <f>[1]РЕЕСТР!F249</f>
        <v>в рамках проведения инвентаризации 2022 года
не установлен</v>
      </c>
      <c r="G249" s="10">
        <f>[1]РЕЕСТР!G249</f>
        <v>0</v>
      </c>
      <c r="H249" s="10">
        <f>[1]РЕЕСТР!H249</f>
        <v>0</v>
      </c>
      <c r="I249" s="53" t="str">
        <f>[1]РЕЕСТР!I249</f>
        <v>в рамках инвентаризации 2022 года
не определена</v>
      </c>
      <c r="J249" s="9">
        <f>[1]РЕЕСТР!J249</f>
        <v>0</v>
      </c>
      <c r="K249" s="11">
        <f>[1]РЕЕСТР!K249</f>
        <v>0</v>
      </c>
      <c r="L249" s="10">
        <f>[1]РЕЕСТР!L249</f>
        <v>0</v>
      </c>
      <c r="M249" s="10">
        <f>[1]РЕЕСТР!M249</f>
        <v>0</v>
      </c>
      <c r="N249" s="12">
        <f>[1]РЕЕСТР!N249</f>
        <v>0</v>
      </c>
      <c r="O249" s="14">
        <f>[1]РЕЕСТР!O249</f>
        <v>0</v>
      </c>
      <c r="P249" s="15">
        <f>[1]РЕЕСТР!P249</f>
        <v>0</v>
      </c>
      <c r="Q249" s="13">
        <f>[1]РЕЕСТР!Q249</f>
        <v>0</v>
      </c>
      <c r="R249" s="14">
        <f>[1]РЕЕСТР!U249</f>
        <v>0</v>
      </c>
      <c r="S249" s="15">
        <f>[1]РЕЕСТР!V249</f>
        <v>0</v>
      </c>
      <c r="T249" s="13">
        <f>[1]РЕЕСТР!W249</f>
        <v>0</v>
      </c>
      <c r="U249" s="17">
        <f>[1]РЕЕСТР!AA249</f>
        <v>0</v>
      </c>
      <c r="V249" s="18">
        <f>[1]РЕЕСТР!AB249</f>
        <v>0</v>
      </c>
      <c r="W249" s="15">
        <f>[1]РЕЕСТР!AC249</f>
        <v>0</v>
      </c>
      <c r="X249" s="13">
        <f>[1]РЕЕСТР!AD249</f>
        <v>0</v>
      </c>
      <c r="Y249" s="8">
        <f>[1]РЕЕСТР!AH249</f>
        <v>0</v>
      </c>
      <c r="Z249" s="19">
        <f>[1]РЕЕСТР!AL249</f>
        <v>0</v>
      </c>
    </row>
    <row r="250" spans="2:26" ht="45" customHeight="1" x14ac:dyDescent="0.3">
      <c r="B250" s="43">
        <f>[1]РЕЕСТР!B250</f>
        <v>233</v>
      </c>
      <c r="C250" s="44" t="str">
        <f>[1]РЕЕСТР!C250</f>
        <v>ранее существовавшая до 01.01.2019</v>
      </c>
      <c r="D250" s="51">
        <f>[1]РЕЕСТР!D250</f>
        <v>44900</v>
      </c>
      <c r="E250" s="16" t="str">
        <f>[1]РЕЕСТР!E250</f>
        <v>Чехова 81</v>
      </c>
      <c r="F250" s="52" t="str">
        <f>[1]РЕЕСТР!F250</f>
        <v>в рамках проведения инвентаризации 2022 года
не установлен</v>
      </c>
      <c r="G250" s="10" t="str">
        <f>[1]РЕЕСТР!G250</f>
        <v>61.004867</v>
      </c>
      <c r="H250" s="10" t="str">
        <f>[1]РЕЕСТР!H250</f>
        <v>69.055353</v>
      </c>
      <c r="I250" s="53" t="str">
        <f>[1]РЕЕСТР!I250</f>
        <v>в рамках инвентаризации 2022 года
не определена</v>
      </c>
      <c r="J250" s="9" t="str">
        <f>[1]РЕЕСТР!J250</f>
        <v>ограниченный</v>
      </c>
      <c r="K250" s="11" t="str">
        <f>[1]РЕЕСТР!K250</f>
        <v>бетонная плита</v>
      </c>
      <c r="L250" s="10">
        <f>[1]РЕЕСТР!L250</f>
        <v>10</v>
      </c>
      <c r="M250" s="10" t="str">
        <f>[1]РЕЕСТР!M250</f>
        <v>отсутствует</v>
      </c>
      <c r="N250" s="12" t="str">
        <f>[1]РЕЕСТР!N250</f>
        <v>есть</v>
      </c>
      <c r="O250" s="14">
        <f>[1]РЕЕСТР!O250</f>
        <v>4</v>
      </c>
      <c r="P250" s="15">
        <f>[1]РЕЕСТР!P250</f>
        <v>0.75</v>
      </c>
      <c r="Q250" s="13" t="str">
        <f>[1]РЕЕСТР!Q250</f>
        <v>металл</v>
      </c>
      <c r="R250" s="14" t="str">
        <f>[1]РЕЕСТР!U250</f>
        <v>-</v>
      </c>
      <c r="S250" s="15" t="str">
        <f>[1]РЕЕСТР!V250</f>
        <v>-</v>
      </c>
      <c r="T250" s="13" t="str">
        <f>[1]РЕЕСТР!W250</f>
        <v>-</v>
      </c>
      <c r="U250" s="17" t="str">
        <f>[1]РЕЕСТР!AA250</f>
        <v>-</v>
      </c>
      <c r="V250" s="18" t="str">
        <f>[1]РЕЕСТР!AB250</f>
        <v>-</v>
      </c>
      <c r="W250" s="15" t="str">
        <f>[1]РЕЕСТР!AC250</f>
        <v>-</v>
      </c>
      <c r="X250" s="13" t="str">
        <f>[1]РЕЕСТР!AD250</f>
        <v>-</v>
      </c>
      <c r="Y250" s="8" t="str">
        <f>[1]РЕЕСТР!AH250</f>
        <v>ЮЛ - АО "УТС"</v>
      </c>
      <c r="Z250" s="19" t="str">
        <f>[1]РЕЕСТР!AL250</f>
        <v xml:space="preserve">ЮЛ - АО "УТС" </v>
      </c>
    </row>
    <row r="251" spans="2:26" ht="56.25" customHeight="1" x14ac:dyDescent="0.3">
      <c r="B251" s="43">
        <f>[1]РЕЕСТР!B251</f>
        <v>234</v>
      </c>
      <c r="C251" s="44" t="str">
        <f>[1]РЕЕСТР!C251</f>
        <v>ранее существовавшая до 01.01.2019</v>
      </c>
      <c r="D251" s="51">
        <f>[1]РЕЕСТР!D251</f>
        <v>44900</v>
      </c>
      <c r="E251" s="16" t="str">
        <f>[1]РЕЕСТР!E251</f>
        <v>Шевченко 8 -Чехова 27а</v>
      </c>
      <c r="F251" s="52" t="str">
        <f>[1]РЕЕСТР!F251</f>
        <v>в рамках проведения инвентаризации 2022 года
не установлен</v>
      </c>
      <c r="G251" s="10" t="str">
        <f>[1]РЕЕСТР!G251</f>
        <v>61.004043</v>
      </c>
      <c r="H251" s="10" t="str">
        <f>[1]РЕЕСТР!H251</f>
        <v>69.035242</v>
      </c>
      <c r="I251" s="53" t="str">
        <f>[1]РЕЕСТР!I251</f>
        <v>в рамках инвентаризации 2022 года
не определена</v>
      </c>
      <c r="J251" s="9" t="str">
        <f>[1]РЕЕСТР!J251</f>
        <v>открытый</v>
      </c>
      <c r="K251" s="11" t="str">
        <f>[1]РЕЕСТР!K251</f>
        <v>контейнер заглубленного типа</v>
      </c>
      <c r="L251" s="10">
        <f>[1]РЕЕСТР!L251</f>
        <v>6</v>
      </c>
      <c r="M251" s="10" t="str">
        <f>[1]РЕЕСТР!M251</f>
        <v>отсутствует</v>
      </c>
      <c r="N251" s="12" t="str">
        <f>[1]РЕЕСТР!N251</f>
        <v>отсутствует</v>
      </c>
      <c r="O251" s="14">
        <f>[1]РЕЕСТР!O251</f>
        <v>2</v>
      </c>
      <c r="P251" s="15">
        <f>[1]РЕЕСТР!P251</f>
        <v>5</v>
      </c>
      <c r="Q251" s="13" t="str">
        <f>[1]РЕЕСТР!Q251</f>
        <v>пластик</v>
      </c>
      <c r="R251" s="14" t="str">
        <f>[1]РЕЕСТР!U251</f>
        <v>-</v>
      </c>
      <c r="S251" s="15" t="str">
        <f>[1]РЕЕСТР!V251</f>
        <v>-</v>
      </c>
      <c r="T251" s="13" t="str">
        <f>[1]РЕЕСТР!W251</f>
        <v>-</v>
      </c>
      <c r="U251" s="17" t="str">
        <f>[1]РЕЕСТР!AA251</f>
        <v>пластик</v>
      </c>
      <c r="V251" s="18">
        <f>[1]РЕЕСТР!AB251</f>
        <v>1</v>
      </c>
      <c r="W251" s="15">
        <f>[1]РЕЕСТР!AC251</f>
        <v>1</v>
      </c>
      <c r="X251" s="13" t="str">
        <f>[1]РЕЕСТР!AD251</f>
        <v>металлическая сетка АО "РЭС-Сервис"</v>
      </c>
      <c r="Y251" s="8" t="str">
        <f>[1]РЕЕСТР!AH251</f>
        <v>СП МКД</v>
      </c>
      <c r="Z251" s="19" t="str">
        <f>[1]РЕЕСТР!AL251</f>
        <v>МКД ул. Шевченко 8 , ул. Чехова 27а</v>
      </c>
    </row>
    <row r="252" spans="2:26" ht="45" customHeight="1" x14ac:dyDescent="0.3">
      <c r="B252" s="43">
        <f>[1]РЕЕСТР!B252</f>
        <v>235</v>
      </c>
      <c r="C252" s="44" t="str">
        <f>[1]РЕЕСТР!C252</f>
        <v>ранее существовавшая до 01.01.2019</v>
      </c>
      <c r="D252" s="51">
        <f>[1]РЕЕСТР!D252</f>
        <v>44900</v>
      </c>
      <c r="E252" s="16" t="str">
        <f>[1]РЕЕСТР!E252</f>
        <v>Строителей 102</v>
      </c>
      <c r="F252" s="52" t="str">
        <f>[1]РЕЕСТР!F252</f>
        <v>в рамках проведения инвентаризации 2022 года
не установлен</v>
      </c>
      <c r="G252" s="10" t="str">
        <f>[1]РЕЕСТР!G252</f>
        <v>61.011909</v>
      </c>
      <c r="H252" s="10" t="str">
        <f>[1]РЕЕСТР!H252</f>
        <v>69.048047</v>
      </c>
      <c r="I252" s="53" t="str">
        <f>[1]РЕЕСТР!I252</f>
        <v>в рамках инвентаризации 2022 года
не определена</v>
      </c>
      <c r="J252" s="9" t="str">
        <f>[1]РЕЕСТР!J252</f>
        <v>открытый</v>
      </c>
      <c r="K252" s="11" t="str">
        <f>[1]РЕЕСТР!K252</f>
        <v>контейнер заглубленного типа</v>
      </c>
      <c r="L252" s="10">
        <f>[1]РЕЕСТР!L252</f>
        <v>8</v>
      </c>
      <c r="M252" s="10" t="str">
        <f>[1]РЕЕСТР!M252</f>
        <v>отсутствует</v>
      </c>
      <c r="N252" s="12" t="str">
        <f>[1]РЕЕСТР!N252</f>
        <v>отсутствует</v>
      </c>
      <c r="O252" s="14">
        <f>[1]РЕЕСТР!O252</f>
        <v>2</v>
      </c>
      <c r="P252" s="15">
        <f>[1]РЕЕСТР!P252</f>
        <v>5</v>
      </c>
      <c r="Q252" s="13" t="str">
        <f>[1]РЕЕСТР!Q252</f>
        <v>пластик</v>
      </c>
      <c r="R252" s="14" t="str">
        <f>[1]РЕЕСТР!U252</f>
        <v>-</v>
      </c>
      <c r="S252" s="15" t="str">
        <f>[1]РЕЕСТР!V252</f>
        <v>-</v>
      </c>
      <c r="T252" s="13" t="str">
        <f>[1]РЕЕСТР!W252</f>
        <v>-</v>
      </c>
      <c r="U252" s="17" t="str">
        <f>[1]РЕЕСТР!AA252</f>
        <v>-</v>
      </c>
      <c r="V252" s="18" t="str">
        <f>[1]РЕЕСТР!AB252</f>
        <v>-</v>
      </c>
      <c r="W252" s="15" t="str">
        <f>[1]РЕЕСТР!AC252</f>
        <v>-</v>
      </c>
      <c r="X252" s="13" t="str">
        <f>[1]РЕЕСТР!AD252</f>
        <v>-</v>
      </c>
      <c r="Y252" s="8" t="str">
        <f>[1]РЕЕСТР!AH252</f>
        <v>СП МКД</v>
      </c>
      <c r="Z252" s="19" t="str">
        <f>[1]РЕЕСТР!AL252</f>
        <v>МКД ул. Строителей 102</v>
      </c>
    </row>
    <row r="253" spans="2:26" ht="56.25" customHeight="1" x14ac:dyDescent="0.3">
      <c r="B253" s="43">
        <f>[1]РЕЕСТР!B253</f>
        <v>236</v>
      </c>
      <c r="C253" s="44" t="str">
        <f>[1]РЕЕСТР!C253</f>
        <v>ранее существовавшая до 01.01.2019</v>
      </c>
      <c r="D253" s="51">
        <f>[1]РЕЕСТР!D253</f>
        <v>44900</v>
      </c>
      <c r="E253" s="16" t="str">
        <f>[1]РЕЕСТР!E253</f>
        <v>Строителей 100</v>
      </c>
      <c r="F253" s="52" t="str">
        <f>[1]РЕЕСТР!F253</f>
        <v>в рамках проведения инвентаризации 2022 года
не установлен</v>
      </c>
      <c r="G253" s="10" t="str">
        <f>[1]РЕЕСТР!G253</f>
        <v>61.008734</v>
      </c>
      <c r="H253" s="10" t="str">
        <f>[1]РЕЕСТР!H253</f>
        <v>69.049996</v>
      </c>
      <c r="I253" s="53" t="str">
        <f>[1]РЕЕСТР!I253</f>
        <v>в рамках инвентаризации 2022 года
не определена</v>
      </c>
      <c r="J253" s="9" t="str">
        <f>[1]РЕЕСТР!J253</f>
        <v>открытый</v>
      </c>
      <c r="K253" s="11" t="str">
        <f>[1]РЕЕСТР!K253</f>
        <v>контейнер заглубленного типа</v>
      </c>
      <c r="L253" s="10">
        <f>[1]РЕЕСТР!L253</f>
        <v>10</v>
      </c>
      <c r="M253" s="10" t="str">
        <f>[1]РЕЕСТР!M253</f>
        <v>отсутствует</v>
      </c>
      <c r="N253" s="12" t="str">
        <f>[1]РЕЕСТР!N253</f>
        <v>есть</v>
      </c>
      <c r="O253" s="14">
        <f>[1]РЕЕСТР!O253</f>
        <v>4</v>
      </c>
      <c r="P253" s="15">
        <f>[1]РЕЕСТР!P253</f>
        <v>1.1000000000000001</v>
      </c>
      <c r="Q253" s="13" t="str">
        <f>[1]РЕЕСТР!Q253</f>
        <v>пластик</v>
      </c>
      <c r="R253" s="14" t="str">
        <f>[1]РЕЕСТР!U253</f>
        <v>-</v>
      </c>
      <c r="S253" s="15" t="str">
        <f>[1]РЕЕСТР!V253</f>
        <v>-</v>
      </c>
      <c r="T253" s="13" t="str">
        <f>[1]РЕЕСТР!W253</f>
        <v>-</v>
      </c>
      <c r="U253" s="17" t="str">
        <f>[1]РЕЕСТР!AA253</f>
        <v>пластик</v>
      </c>
      <c r="V253" s="18">
        <f>[1]РЕЕСТР!AB253</f>
        <v>1</v>
      </c>
      <c r="W253" s="15">
        <f>[1]РЕЕСТР!AC253</f>
        <v>1</v>
      </c>
      <c r="X253" s="13" t="str">
        <f>[1]РЕЕСТР!AD253</f>
        <v>металлическая сетка АО "РЭС-Сервис"</v>
      </c>
      <c r="Y253" s="8" t="str">
        <f>[1]РЕЕСТР!AH253</f>
        <v>СП МКД</v>
      </c>
      <c r="Z253" s="19" t="str">
        <f>[1]РЕЕСТР!AL253</f>
        <v xml:space="preserve">МКД ул. Строителей 100 </v>
      </c>
    </row>
    <row r="254" spans="2:26" ht="56.25" customHeight="1" x14ac:dyDescent="0.3">
      <c r="B254" s="43">
        <f>[1]РЕЕСТР!B254</f>
        <v>236</v>
      </c>
      <c r="C254" s="44">
        <f>[1]РЕЕСТР!C254</f>
        <v>0</v>
      </c>
      <c r="D254" s="51">
        <f>[1]РЕЕСТР!D254</f>
        <v>44900</v>
      </c>
      <c r="E254" s="16">
        <f>[1]РЕЕСТР!E254</f>
        <v>0</v>
      </c>
      <c r="F254" s="52" t="str">
        <f>[1]РЕЕСТР!F254</f>
        <v>в рамках проведения инвентаризации 2022 года
не установлен</v>
      </c>
      <c r="G254" s="10">
        <f>[1]РЕЕСТР!G254</f>
        <v>0</v>
      </c>
      <c r="H254" s="10">
        <f>[1]РЕЕСТР!H254</f>
        <v>0</v>
      </c>
      <c r="I254" s="53" t="str">
        <f>[1]РЕЕСТР!I254</f>
        <v>в рамках инвентаризации 2022 года
не определена</v>
      </c>
      <c r="J254" s="9">
        <f>[1]РЕЕСТР!J254</f>
        <v>0</v>
      </c>
      <c r="K254" s="11">
        <f>[1]РЕЕСТР!K254</f>
        <v>0</v>
      </c>
      <c r="L254" s="10">
        <f>[1]РЕЕСТР!L254</f>
        <v>0</v>
      </c>
      <c r="M254" s="10">
        <f>[1]РЕЕСТР!M254</f>
        <v>0</v>
      </c>
      <c r="N254" s="12">
        <f>[1]РЕЕСТР!N254</f>
        <v>0</v>
      </c>
      <c r="O254" s="14">
        <f>[1]РЕЕСТР!O254</f>
        <v>0</v>
      </c>
      <c r="P254" s="15">
        <f>[1]РЕЕСТР!P254</f>
        <v>0</v>
      </c>
      <c r="Q254" s="13">
        <f>[1]РЕЕСТР!Q254</f>
        <v>0</v>
      </c>
      <c r="R254" s="14">
        <f>[1]РЕЕСТР!U254</f>
        <v>0</v>
      </c>
      <c r="S254" s="15">
        <f>[1]РЕЕСТР!V254</f>
        <v>0</v>
      </c>
      <c r="T254" s="13">
        <f>[1]РЕЕСТР!W254</f>
        <v>0</v>
      </c>
      <c r="U254" s="17" t="str">
        <f>[1]РЕЕСТР!AA254</f>
        <v>бумажные отходы</v>
      </c>
      <c r="V254" s="18">
        <f>[1]РЕЕСТР!AB254</f>
        <v>1</v>
      </c>
      <c r="W254" s="15">
        <f>[1]РЕЕСТР!AC254</f>
        <v>0.75</v>
      </c>
      <c r="X254" s="13" t="str">
        <f>[1]РЕЕСТР!AD254</f>
        <v>контейнер ООО "Экобаланс"</v>
      </c>
      <c r="Y254" s="8">
        <f>[1]РЕЕСТР!AH254</f>
        <v>0</v>
      </c>
      <c r="Z254" s="19">
        <f>[1]РЕЕСТР!AL254</f>
        <v>0</v>
      </c>
    </row>
    <row r="255" spans="2:26" ht="45" customHeight="1" x14ac:dyDescent="0.3">
      <c r="B255" s="43">
        <f>[1]РЕЕСТР!B255</f>
        <v>237</v>
      </c>
      <c r="C255" s="44" t="str">
        <f>[1]РЕЕСТР!C255</f>
        <v>ранее существовавшая до 01.01.2019</v>
      </c>
      <c r="D255" s="51">
        <f>[1]РЕЕСТР!D255</f>
        <v>44900</v>
      </c>
      <c r="E255" s="16" t="str">
        <f>[1]РЕЕСТР!E255</f>
        <v>Строителей 104</v>
      </c>
      <c r="F255" s="52" t="str">
        <f>[1]РЕЕСТР!F255</f>
        <v>в рамках проведения инвентаризации 2022 года
не установлен</v>
      </c>
      <c r="G255" s="10" t="str">
        <f>[1]РЕЕСТР!G255</f>
        <v>61.012559</v>
      </c>
      <c r="H255" s="10" t="str">
        <f>[1]РЕЕСТР!H255</f>
        <v>69.046947</v>
      </c>
      <c r="I255" s="53" t="str">
        <f>[1]РЕЕСТР!I255</f>
        <v>в рамках инвентаризации 2022 года
не определена</v>
      </c>
      <c r="J255" s="9" t="str">
        <f>[1]РЕЕСТР!J255</f>
        <v>открытый</v>
      </c>
      <c r="K255" s="11" t="str">
        <f>[1]РЕЕСТР!K255</f>
        <v>контейнер заглубленного типа</v>
      </c>
      <c r="L255" s="10">
        <f>[1]РЕЕСТР!L255</f>
        <v>10</v>
      </c>
      <c r="M255" s="10" t="str">
        <f>[1]РЕЕСТР!M255</f>
        <v>отсутствует</v>
      </c>
      <c r="N255" s="12" t="str">
        <f>[1]РЕЕСТР!N255</f>
        <v>отсутствует</v>
      </c>
      <c r="O255" s="14">
        <f>[1]РЕЕСТР!O255</f>
        <v>2</v>
      </c>
      <c r="P255" s="15">
        <f>[1]РЕЕСТР!P255</f>
        <v>2.5</v>
      </c>
      <c r="Q255" s="13">
        <f>[1]РЕЕСТР!Q255</f>
        <v>0</v>
      </c>
      <c r="R255" s="14" t="str">
        <f>[1]РЕЕСТР!U255</f>
        <v>-</v>
      </c>
      <c r="S255" s="15" t="str">
        <f>[1]РЕЕСТР!V255</f>
        <v>-</v>
      </c>
      <c r="T255" s="13" t="str">
        <f>[1]РЕЕСТР!W255</f>
        <v>-</v>
      </c>
      <c r="U255" s="17" t="str">
        <f>[1]РЕЕСТР!AA255</f>
        <v>-</v>
      </c>
      <c r="V255" s="18" t="str">
        <f>[1]РЕЕСТР!AB255</f>
        <v>-</v>
      </c>
      <c r="W255" s="15" t="str">
        <f>[1]РЕЕСТР!AC255</f>
        <v>-</v>
      </c>
      <c r="X255" s="13" t="str">
        <f>[1]РЕЕСТР!AD255</f>
        <v>-</v>
      </c>
      <c r="Y255" s="8" t="str">
        <f>[1]РЕЕСТР!AH255</f>
        <v>СП МКД</v>
      </c>
      <c r="Z255" s="19" t="str">
        <f>[1]РЕЕСТР!AL255</f>
        <v>МКД ул.Строителей.104</v>
      </c>
    </row>
    <row r="256" spans="2:26" ht="56.25" customHeight="1" x14ac:dyDescent="0.3">
      <c r="B256" s="43">
        <f>[1]РЕЕСТР!B256</f>
        <v>238</v>
      </c>
      <c r="C256" s="44" t="str">
        <f>[1]РЕЕСТР!C256</f>
        <v>ранее существовавшая до 01.01.2019</v>
      </c>
      <c r="D256" s="51">
        <f>[1]РЕЕСТР!D256</f>
        <v>44900</v>
      </c>
      <c r="E256" s="16" t="str">
        <f>[1]РЕЕСТР!E256</f>
        <v>Гагарина 35</v>
      </c>
      <c r="F256" s="52" t="str">
        <f>[1]РЕЕСТР!F256</f>
        <v>в рамках проведения инвентаризации 2022 года
не установлен</v>
      </c>
      <c r="G256" s="10" t="str">
        <f>[1]РЕЕСТР!G256</f>
        <v>60.995245</v>
      </c>
      <c r="H256" s="10" t="str">
        <f>[1]РЕЕСТР!H256</f>
        <v>69.025614</v>
      </c>
      <c r="I256" s="53" t="str">
        <f>[1]РЕЕСТР!I256</f>
        <v>в рамках инвентаризации 2022 года
не определена</v>
      </c>
      <c r="J256" s="9" t="str">
        <f>[1]РЕЕСТР!J256</f>
        <v>открытый</v>
      </c>
      <c r="K256" s="11" t="str">
        <f>[1]РЕЕСТР!K256</f>
        <v>бетонная плита</v>
      </c>
      <c r="L256" s="10">
        <f>[1]РЕЕСТР!L256</f>
        <v>12</v>
      </c>
      <c r="M256" s="10" t="str">
        <f>[1]РЕЕСТР!M256</f>
        <v>есть</v>
      </c>
      <c r="N256" s="12" t="str">
        <f>[1]РЕЕСТР!N256</f>
        <v>есть</v>
      </c>
      <c r="O256" s="14">
        <f>[1]РЕЕСТР!O256</f>
        <v>5</v>
      </c>
      <c r="P256" s="15">
        <f>[1]РЕЕСТР!P256</f>
        <v>1.1000000000000001</v>
      </c>
      <c r="Q256" s="13" t="str">
        <f>[1]РЕЕСТР!Q256</f>
        <v>пластик</v>
      </c>
      <c r="R256" s="14" t="str">
        <f>[1]РЕЕСТР!U256</f>
        <v>-</v>
      </c>
      <c r="S256" s="15" t="str">
        <f>[1]РЕЕСТР!V256</f>
        <v>-</v>
      </c>
      <c r="T256" s="13" t="str">
        <f>[1]РЕЕСТР!W256</f>
        <v>-</v>
      </c>
      <c r="U256" s="17" t="str">
        <f>[1]РЕЕСТР!AA256</f>
        <v>пластик</v>
      </c>
      <c r="V256" s="18">
        <f>[1]РЕЕСТР!AB256</f>
        <v>1</v>
      </c>
      <c r="W256" s="15">
        <f>[1]РЕЕСТР!AC256</f>
        <v>1</v>
      </c>
      <c r="X256" s="13" t="str">
        <f>[1]РЕЕСТР!AD256</f>
        <v>металлическая сетка АО "РЭС-Сервис"</v>
      </c>
      <c r="Y256" s="8" t="str">
        <f>[1]РЕЕСТР!AH256</f>
        <v>СП МКД</v>
      </c>
      <c r="Z256" s="19" t="str">
        <f>[1]РЕЕСТР!AL256</f>
        <v>МКД ул.Гагарина,35</v>
      </c>
    </row>
    <row r="257" spans="2:26" ht="56.25" customHeight="1" x14ac:dyDescent="0.3">
      <c r="B257" s="43">
        <f>[1]РЕЕСТР!B257</f>
        <v>238</v>
      </c>
      <c r="C257" s="44">
        <f>[1]РЕЕСТР!C257</f>
        <v>0</v>
      </c>
      <c r="D257" s="51">
        <f>[1]РЕЕСТР!D257</f>
        <v>44900</v>
      </c>
      <c r="E257" s="16">
        <f>[1]РЕЕСТР!E257</f>
        <v>0</v>
      </c>
      <c r="F257" s="52" t="str">
        <f>[1]РЕЕСТР!F257</f>
        <v>в рамках проведения инвентаризации 2022 года
не установлен</v>
      </c>
      <c r="G257" s="10">
        <f>[1]РЕЕСТР!G257</f>
        <v>0</v>
      </c>
      <c r="H257" s="10">
        <f>[1]РЕЕСТР!H257</f>
        <v>0</v>
      </c>
      <c r="I257" s="53" t="str">
        <f>[1]РЕЕСТР!I257</f>
        <v>в рамках инвентаризации 2022 года
не определена</v>
      </c>
      <c r="J257" s="9">
        <f>[1]РЕЕСТР!J257</f>
        <v>0</v>
      </c>
      <c r="K257" s="11">
        <f>[1]РЕЕСТР!K257</f>
        <v>0</v>
      </c>
      <c r="L257" s="10">
        <f>[1]РЕЕСТР!L257</f>
        <v>0</v>
      </c>
      <c r="M257" s="10">
        <f>[1]РЕЕСТР!M257</f>
        <v>0</v>
      </c>
      <c r="N257" s="12">
        <f>[1]РЕЕСТР!N257</f>
        <v>0</v>
      </c>
      <c r="O257" s="14">
        <f>[1]РЕЕСТР!O257</f>
        <v>0</v>
      </c>
      <c r="P257" s="15">
        <f>[1]РЕЕСТР!P257</f>
        <v>0</v>
      </c>
      <c r="Q257" s="13">
        <f>[1]РЕЕСТР!Q257</f>
        <v>0</v>
      </c>
      <c r="R257" s="14">
        <f>[1]РЕЕСТР!U257</f>
        <v>0</v>
      </c>
      <c r="S257" s="15">
        <f>[1]РЕЕСТР!V257</f>
        <v>0</v>
      </c>
      <c r="T257" s="13">
        <f>[1]РЕЕСТР!W257</f>
        <v>0</v>
      </c>
      <c r="U257" s="17" t="str">
        <f>[1]РЕЕСТР!AA257</f>
        <v>бумажные отходы</v>
      </c>
      <c r="V257" s="18">
        <f>[1]РЕЕСТР!AB257</f>
        <v>1</v>
      </c>
      <c r="W257" s="15">
        <f>[1]РЕЕСТР!AC257</f>
        <v>0.75</v>
      </c>
      <c r="X257" s="13" t="str">
        <f>[1]РЕЕСТР!AD257</f>
        <v>контейнер ООО "Экобаланс"</v>
      </c>
      <c r="Y257" s="8">
        <f>[1]РЕЕСТР!AH257</f>
        <v>0</v>
      </c>
      <c r="Z257" s="19">
        <f>[1]РЕЕСТР!AL257</f>
        <v>0</v>
      </c>
    </row>
    <row r="258" spans="2:26" ht="56.25" customHeight="1" x14ac:dyDescent="0.3">
      <c r="B258" s="43">
        <f>[1]РЕЕСТР!B258</f>
        <v>239</v>
      </c>
      <c r="C258" s="44" t="str">
        <f>[1]РЕЕСТР!C258</f>
        <v>ранее существовавшая до 01.01.2019</v>
      </c>
      <c r="D258" s="51">
        <f>[1]РЕЕСТР!D258</f>
        <v>44900</v>
      </c>
      <c r="E258" s="16" t="str">
        <f>[1]РЕЕСТР!E258</f>
        <v>Гагарина 149</v>
      </c>
      <c r="F258" s="52" t="str">
        <f>[1]РЕЕСТР!F258</f>
        <v>в рамках проведения инвентаризации 2022 года
не установлен</v>
      </c>
      <c r="G258" s="10" t="str">
        <f>[1]РЕЕСТР!G258</f>
        <v>60.985664</v>
      </c>
      <c r="H258" s="10" t="str">
        <f>[1]РЕЕСТР!H258</f>
        <v>69.039520</v>
      </c>
      <c r="I258" s="53" t="str">
        <f>[1]РЕЕСТР!I258</f>
        <v>в рамках инвентаризации 2022 года
не определена</v>
      </c>
      <c r="J258" s="9" t="str">
        <f>[1]РЕЕСТР!J258</f>
        <v>открытый</v>
      </c>
      <c r="K258" s="11" t="str">
        <f>[1]РЕЕСТР!K258</f>
        <v>бетонная плита</v>
      </c>
      <c r="L258" s="10">
        <f>[1]РЕЕСТР!L258</f>
        <v>8</v>
      </c>
      <c r="M258" s="10" t="str">
        <f>[1]РЕЕСТР!M258</f>
        <v>есть</v>
      </c>
      <c r="N258" s="12" t="str">
        <f>[1]РЕЕСТР!N258</f>
        <v>есть</v>
      </c>
      <c r="O258" s="14">
        <f>[1]РЕЕСТР!O258</f>
        <v>2</v>
      </c>
      <c r="P258" s="15">
        <f>[1]РЕЕСТР!P258</f>
        <v>1.1000000000000001</v>
      </c>
      <c r="Q258" s="13" t="str">
        <f>[1]РЕЕСТР!Q258</f>
        <v>пластик</v>
      </c>
      <c r="R258" s="14" t="str">
        <f>[1]РЕЕСТР!U258</f>
        <v>-</v>
      </c>
      <c r="S258" s="15" t="str">
        <f>[1]РЕЕСТР!V258</f>
        <v>-</v>
      </c>
      <c r="T258" s="13" t="str">
        <f>[1]РЕЕСТР!W258</f>
        <v>-</v>
      </c>
      <c r="U258" s="17" t="str">
        <f>[1]РЕЕСТР!AA258</f>
        <v>пластик</v>
      </c>
      <c r="V258" s="18">
        <f>[1]РЕЕСТР!AB258</f>
        <v>1</v>
      </c>
      <c r="W258" s="15">
        <f>[1]РЕЕСТР!AC258</f>
        <v>1</v>
      </c>
      <c r="X258" s="13" t="str">
        <f>[1]РЕЕСТР!AD258</f>
        <v>металлическая сетка АО "РЭС-Сервис"</v>
      </c>
      <c r="Y258" s="8" t="str">
        <f>[1]РЕЕСТР!AH258</f>
        <v>СП МКД</v>
      </c>
      <c r="Z258" s="19" t="str">
        <f>[1]РЕЕСТР!AL258</f>
        <v>МКД ул. Гагарина,149</v>
      </c>
    </row>
    <row r="259" spans="2:26" ht="56.25" customHeight="1" x14ac:dyDescent="0.3">
      <c r="B259" s="43">
        <f>[1]РЕЕСТР!B259</f>
        <v>240</v>
      </c>
      <c r="C259" s="44" t="str">
        <f>[1]РЕЕСТР!C259</f>
        <v>ранее существовавшая до 01.01.2019</v>
      </c>
      <c r="D259" s="51">
        <f>[1]РЕЕСТР!D259</f>
        <v>44900</v>
      </c>
      <c r="E259" s="16" t="str">
        <f>[1]РЕЕСТР!E259</f>
        <v>Строителей 123</v>
      </c>
      <c r="F259" s="52" t="str">
        <f>[1]РЕЕСТР!F259</f>
        <v>в рамках проведения инвентаризации 2022 года
не установлен</v>
      </c>
      <c r="G259" s="10" t="str">
        <f>[1]РЕЕСТР!G259</f>
        <v>61.012015</v>
      </c>
      <c r="H259" s="10" t="str">
        <f>[1]РЕЕСТР!H259</f>
        <v>69.053822</v>
      </c>
      <c r="I259" s="53" t="str">
        <f>[1]РЕЕСТР!I259</f>
        <v>в рамках инвентаризации 2022 года
не определена</v>
      </c>
      <c r="J259" s="9" t="str">
        <f>[1]РЕЕСТР!J259</f>
        <v>открытый</v>
      </c>
      <c r="K259" s="11" t="str">
        <f>[1]РЕЕСТР!K259</f>
        <v>бетонная плита</v>
      </c>
      <c r="L259" s="10">
        <f>[1]РЕЕСТР!L259</f>
        <v>10</v>
      </c>
      <c r="M259" s="10" t="str">
        <f>[1]РЕЕСТР!M259</f>
        <v>отсутствует</v>
      </c>
      <c r="N259" s="12" t="str">
        <f>[1]РЕЕСТР!N259</f>
        <v>есть</v>
      </c>
      <c r="O259" s="14">
        <f>[1]РЕЕСТР!O259</f>
        <v>4</v>
      </c>
      <c r="P259" s="15">
        <f>[1]РЕЕСТР!P259</f>
        <v>0.75</v>
      </c>
      <c r="Q259" s="13" t="str">
        <f>[1]РЕЕСТР!Q259</f>
        <v>металл</v>
      </c>
      <c r="R259" s="14">
        <f>[1]РЕЕСТР!U259</f>
        <v>1</v>
      </c>
      <c r="S259" s="15">
        <f>[1]РЕЕСТР!V259</f>
        <v>4</v>
      </c>
      <c r="T259" s="13" t="str">
        <f>[1]РЕЕСТР!W259</f>
        <v>отсек</v>
      </c>
      <c r="U259" s="17" t="str">
        <f>[1]РЕЕСТР!AA259</f>
        <v>бумажные отходы</v>
      </c>
      <c r="V259" s="18">
        <f>[1]РЕЕСТР!AB259</f>
        <v>1</v>
      </c>
      <c r="W259" s="15">
        <f>[1]РЕЕСТР!AC259</f>
        <v>0.75</v>
      </c>
      <c r="X259" s="13" t="str">
        <f>[1]РЕЕСТР!AD259</f>
        <v>контейнер ООО "Экобаланс"</v>
      </c>
      <c r="Y259" s="8" t="str">
        <f>[1]РЕЕСТР!AH259</f>
        <v>СП МКД</v>
      </c>
      <c r="Z259" s="19" t="str">
        <f>[1]РЕЕСТР!AL259</f>
        <v>МКД ул.Строителей,123</v>
      </c>
    </row>
    <row r="260" spans="2:26" ht="56.25" customHeight="1" x14ac:dyDescent="0.3">
      <c r="B260" s="43">
        <f>[1]РЕЕСТР!B260</f>
        <v>240</v>
      </c>
      <c r="C260" s="44">
        <f>[1]РЕЕСТР!C260</f>
        <v>0</v>
      </c>
      <c r="D260" s="51">
        <f>[1]РЕЕСТР!D260</f>
        <v>44900</v>
      </c>
      <c r="E260" s="16">
        <f>[1]РЕЕСТР!E260</f>
        <v>0</v>
      </c>
      <c r="F260" s="52" t="str">
        <f>[1]РЕЕСТР!F260</f>
        <v>в рамках проведения инвентаризации 2022 года
не установлен</v>
      </c>
      <c r="G260" s="10">
        <f>[1]РЕЕСТР!G260</f>
        <v>0</v>
      </c>
      <c r="H260" s="10">
        <f>[1]РЕЕСТР!H260</f>
        <v>0</v>
      </c>
      <c r="I260" s="53" t="str">
        <f>[1]РЕЕСТР!I260</f>
        <v>в рамках инвентаризации 2022 года
не определена</v>
      </c>
      <c r="J260" s="9">
        <f>[1]РЕЕСТР!J260</f>
        <v>0</v>
      </c>
      <c r="K260" s="11">
        <f>[1]РЕЕСТР!K260</f>
        <v>0</v>
      </c>
      <c r="L260" s="10">
        <f>[1]РЕЕСТР!L260</f>
        <v>0</v>
      </c>
      <c r="M260" s="10">
        <f>[1]РЕЕСТР!M260</f>
        <v>0</v>
      </c>
      <c r="N260" s="12">
        <f>[1]РЕЕСТР!N260</f>
        <v>0</v>
      </c>
      <c r="O260" s="14">
        <f>[1]РЕЕСТР!O260</f>
        <v>0</v>
      </c>
      <c r="P260" s="15">
        <f>[1]РЕЕСТР!P260</f>
        <v>0</v>
      </c>
      <c r="Q260" s="13">
        <f>[1]РЕЕСТР!Q260</f>
        <v>0</v>
      </c>
      <c r="R260" s="14">
        <f>[1]РЕЕСТР!U260</f>
        <v>0</v>
      </c>
      <c r="S260" s="15">
        <f>[1]РЕЕСТР!V260</f>
        <v>0</v>
      </c>
      <c r="T260" s="13">
        <f>[1]РЕЕСТР!W260</f>
        <v>0</v>
      </c>
      <c r="U260" s="17" t="str">
        <f>[1]РЕЕСТР!AA260</f>
        <v>пластик</v>
      </c>
      <c r="V260" s="18">
        <f>[1]РЕЕСТР!AB260</f>
        <v>1</v>
      </c>
      <c r="W260" s="15">
        <f>[1]РЕЕСТР!AC260</f>
        <v>1</v>
      </c>
      <c r="X260" s="13" t="str">
        <f>[1]РЕЕСТР!AD260</f>
        <v>металлическая сетка АО "РЭС-Сервис"</v>
      </c>
      <c r="Y260" s="8">
        <f>[1]РЕЕСТР!AH260</f>
        <v>0</v>
      </c>
      <c r="Z260" s="19">
        <f>[1]РЕЕСТР!AL260</f>
        <v>0</v>
      </c>
    </row>
    <row r="261" spans="2:26" ht="63" customHeight="1" x14ac:dyDescent="0.3">
      <c r="B261" s="43">
        <f>[1]РЕЕСТР!B261</f>
        <v>241</v>
      </c>
      <c r="C261" s="44">
        <f>[1]РЕЕСТР!C261</f>
        <v>43549</v>
      </c>
      <c r="D261" s="51">
        <f>[1]РЕЕСТР!D261</f>
        <v>44900</v>
      </c>
      <c r="E261" s="16" t="str">
        <f>[1]РЕЕСТР!E261</f>
        <v>Мира 2</v>
      </c>
      <c r="F261" s="52" t="str">
        <f>[1]РЕЕСТР!F261</f>
        <v>в рамках проведения инвентаризации 2022 года
не установлен</v>
      </c>
      <c r="G261" s="10" t="str">
        <f>[1]РЕЕСТР!G261</f>
        <v xml:space="preserve">61.001322 </v>
      </c>
      <c r="H261" s="10" t="str">
        <f>[1]РЕЕСТР!H261</f>
        <v>69.016271</v>
      </c>
      <c r="I261" s="53" t="str">
        <f>[1]РЕЕСТР!I261</f>
        <v>в рамках инвентаризации 2022 года
не определена</v>
      </c>
      <c r="J261" s="9" t="str">
        <f>[1]РЕЕСТР!J261</f>
        <v>ограниченный</v>
      </c>
      <c r="K261" s="11" t="str">
        <f>[1]РЕЕСТР!K261</f>
        <v>бетонная плита</v>
      </c>
      <c r="L261" s="10">
        <f>[1]РЕЕСТР!L261</f>
        <v>10</v>
      </c>
      <c r="M261" s="10" t="str">
        <f>[1]РЕЕСТР!M261</f>
        <v>есть</v>
      </c>
      <c r="N261" s="12" t="str">
        <f>[1]РЕЕСТР!N261</f>
        <v>есть</v>
      </c>
      <c r="O261" s="14">
        <f>[1]РЕЕСТР!O261</f>
        <v>2</v>
      </c>
      <c r="P261" s="15">
        <f>[1]РЕЕСТР!P261</f>
        <v>0.75</v>
      </c>
      <c r="Q261" s="13" t="str">
        <f>[1]РЕЕСТР!Q261</f>
        <v>металл</v>
      </c>
      <c r="R261" s="14" t="str">
        <f>[1]РЕЕСТР!U261</f>
        <v>-</v>
      </c>
      <c r="S261" s="15" t="str">
        <f>[1]РЕЕСТР!V261</f>
        <v>-</v>
      </c>
      <c r="T261" s="13" t="str">
        <f>[1]РЕЕСТР!W261</f>
        <v>-</v>
      </c>
      <c r="U261" s="17" t="str">
        <f>[1]РЕЕСТР!AA261</f>
        <v>-</v>
      </c>
      <c r="V261" s="18" t="str">
        <f>[1]РЕЕСТР!AB261</f>
        <v>-</v>
      </c>
      <c r="W261" s="15" t="str">
        <f>[1]РЕЕСТР!AC261</f>
        <v>-</v>
      </c>
      <c r="X261" s="13" t="str">
        <f>[1]РЕЕСТР!AD261</f>
        <v>-</v>
      </c>
      <c r="Y261" s="8" t="str">
        <f>[1]РЕЕСТР!AH261</f>
        <v xml:space="preserve">ЮЛ - Бюджетное учреждение Ханты-Мансийского автономного округа - Югры "Государственный художественный музей" </v>
      </c>
      <c r="Z261" s="19" t="str">
        <f>[1]РЕЕСТР!AL261</f>
        <v xml:space="preserve">Бюджетное учреждение Ханты-Мансийского автономного округа - Югры "Государственный художественный музей" </v>
      </c>
    </row>
    <row r="262" spans="2:26" ht="63" customHeight="1" x14ac:dyDescent="0.3">
      <c r="B262" s="43">
        <f>[1]РЕЕСТР!B262</f>
        <v>242</v>
      </c>
      <c r="C262" s="44">
        <f>[1]РЕЕСТР!C262</f>
        <v>43549</v>
      </c>
      <c r="D262" s="51">
        <f>[1]РЕЕСТР!D262</f>
        <v>44900</v>
      </c>
      <c r="E262" s="16" t="str">
        <f>[1]РЕЕСТР!E262</f>
        <v>Чехова 1</v>
      </c>
      <c r="F262" s="52" t="str">
        <f>[1]РЕЕСТР!F262</f>
        <v>в рамках проведения инвентаризации 2022 года
не установлен</v>
      </c>
      <c r="G262" s="10" t="str">
        <f>[1]РЕЕСТР!G262</f>
        <v>61.000604</v>
      </c>
      <c r="H262" s="10" t="str">
        <f>[1]РЕЕСТР!H262</f>
        <v>69.022270</v>
      </c>
      <c r="I262" s="53" t="str">
        <f>[1]РЕЕСТР!I262</f>
        <v>в рамках инвентаризации 2022 года
не определена</v>
      </c>
      <c r="J262" s="9" t="str">
        <f>[1]РЕЕСТР!J262</f>
        <v>ограниченный</v>
      </c>
      <c r="K262" s="11" t="str">
        <f>[1]РЕЕСТР!K262</f>
        <v>асфальт</v>
      </c>
      <c r="L262" s="10">
        <f>[1]РЕЕСТР!L262</f>
        <v>6</v>
      </c>
      <c r="M262" s="10" t="str">
        <f>[1]РЕЕСТР!M262</f>
        <v>отсутствует</v>
      </c>
      <c r="N262" s="12" t="str">
        <f>[1]РЕЕСТР!N262</f>
        <v>есть</v>
      </c>
      <c r="O262" s="14">
        <f>[1]РЕЕСТР!O262</f>
        <v>1</v>
      </c>
      <c r="P262" s="15">
        <f>[1]РЕЕСТР!P262</f>
        <v>0.75</v>
      </c>
      <c r="Q262" s="13" t="str">
        <f>[1]РЕЕСТР!Q262</f>
        <v>металл</v>
      </c>
      <c r="R262" s="14" t="str">
        <f>[1]РЕЕСТР!U262</f>
        <v>-</v>
      </c>
      <c r="S262" s="15" t="str">
        <f>[1]РЕЕСТР!V262</f>
        <v>-</v>
      </c>
      <c r="T262" s="13" t="str">
        <f>[1]РЕЕСТР!W262</f>
        <v>-</v>
      </c>
      <c r="U262" s="17" t="str">
        <f>[1]РЕЕСТР!AA262</f>
        <v>-</v>
      </c>
      <c r="V262" s="18" t="str">
        <f>[1]РЕЕСТР!AB262</f>
        <v>-</v>
      </c>
      <c r="W262" s="15" t="str">
        <f>[1]РЕЕСТР!AC262</f>
        <v>-</v>
      </c>
      <c r="X262" s="13" t="str">
        <f>[1]РЕЕСТР!AD262</f>
        <v>-</v>
      </c>
      <c r="Y262" s="8" t="str">
        <f>[1]РЕЕСТР!AH262</f>
        <v xml:space="preserve">ЮЛ-Бюджетное учреждение Ханты-Мансийского автономного округа - Югры "Государственный художественный музей" </v>
      </c>
      <c r="Z262" s="19" t="str">
        <f>[1]РЕЕСТР!AL262</f>
        <v xml:space="preserve">Бюджетное учреждение Ханты-Мансийского автономного округа - Югры "Государственный художественный музей" </v>
      </c>
    </row>
    <row r="263" spans="2:26" ht="63" customHeight="1" x14ac:dyDescent="0.3">
      <c r="B263" s="43">
        <f>[1]РЕЕСТР!B263</f>
        <v>243</v>
      </c>
      <c r="C263" s="44">
        <f>[1]РЕЕСТР!C263</f>
        <v>43549</v>
      </c>
      <c r="D263" s="51">
        <f>[1]РЕЕСТР!D263</f>
        <v>44900</v>
      </c>
      <c r="E263" s="16" t="str">
        <f>[1]РЕЕСТР!E263</f>
        <v>Лопарева 7</v>
      </c>
      <c r="F263" s="52" t="str">
        <f>[1]РЕЕСТР!F263</f>
        <v>в рамках проведения инвентаризации 2022 года
не установлен</v>
      </c>
      <c r="G263" s="10" t="str">
        <f>[1]РЕЕСТР!G263</f>
        <v>61.004788</v>
      </c>
      <c r="H263" s="10" t="str">
        <f>[1]РЕЕСТР!H263</f>
        <v>69.029066</v>
      </c>
      <c r="I263" s="53" t="str">
        <f>[1]РЕЕСТР!I263</f>
        <v>в рамках инвентаризации 2022 года
не определена</v>
      </c>
      <c r="J263" s="9" t="str">
        <f>[1]РЕЕСТР!J263</f>
        <v>ограниченный</v>
      </c>
      <c r="K263" s="11" t="str">
        <f>[1]РЕЕСТР!K263</f>
        <v>бетонная плита</v>
      </c>
      <c r="L263" s="10">
        <f>[1]РЕЕСТР!L263</f>
        <v>8</v>
      </c>
      <c r="M263" s="10" t="str">
        <f>[1]РЕЕСТР!M263</f>
        <v>отсутствует</v>
      </c>
      <c r="N263" s="12" t="str">
        <f>[1]РЕЕСТР!N263</f>
        <v>есть</v>
      </c>
      <c r="O263" s="14">
        <f>[1]РЕЕСТР!O263</f>
        <v>1</v>
      </c>
      <c r="P263" s="15">
        <f>[1]РЕЕСТР!P263</f>
        <v>0.75</v>
      </c>
      <c r="Q263" s="13" t="str">
        <f>[1]РЕЕСТР!Q263</f>
        <v>металл</v>
      </c>
      <c r="R263" s="14" t="str">
        <f>[1]РЕЕСТР!U263</f>
        <v>-</v>
      </c>
      <c r="S263" s="15" t="str">
        <f>[1]РЕЕСТР!V263</f>
        <v>-</v>
      </c>
      <c r="T263" s="13" t="str">
        <f>[1]РЕЕСТР!W263</f>
        <v>-</v>
      </c>
      <c r="U263" s="17" t="str">
        <f>[1]РЕЕСТР!AA263</f>
        <v>-</v>
      </c>
      <c r="V263" s="18" t="str">
        <f>[1]РЕЕСТР!AB263</f>
        <v>-</v>
      </c>
      <c r="W263" s="15" t="str">
        <f>[1]РЕЕСТР!AC263</f>
        <v>-</v>
      </c>
      <c r="X263" s="13" t="str">
        <f>[1]РЕЕСТР!AD263</f>
        <v>-</v>
      </c>
      <c r="Y263" s="8" t="str">
        <f>[1]РЕЕСТР!AH263</f>
        <v xml:space="preserve">ЮЛ - Бюджетное учреждение Ханты-Мансийского автономного округа - Югры "Государственный художественный музей" </v>
      </c>
      <c r="Z263" s="19" t="str">
        <f>[1]РЕЕСТР!AL263</f>
        <v xml:space="preserve">Бюджетное учреждение Ханты-Мансийского автономного округа - Югры "Государственный художественный музей" </v>
      </c>
    </row>
    <row r="264" spans="2:26" ht="45" customHeight="1" x14ac:dyDescent="0.3">
      <c r="B264" s="43">
        <f>[1]РЕЕСТР!B264</f>
        <v>244</v>
      </c>
      <c r="C264" s="44" t="str">
        <f>[1]РЕЕСТР!C264</f>
        <v>ранее существовавшая до 01.01.2019</v>
      </c>
      <c r="D264" s="51">
        <f>[1]РЕЕСТР!D264</f>
        <v>44900</v>
      </c>
      <c r="E264" s="16" t="str">
        <f>[1]РЕЕСТР!E264</f>
        <v>Свободы 1</v>
      </c>
      <c r="F264" s="52" t="str">
        <f>[1]РЕЕСТР!F264</f>
        <v>в рамках проведения инвентаризации 2022 года
не установлен</v>
      </c>
      <c r="G264" s="10" t="str">
        <f>[1]РЕЕСТР!G264</f>
        <v>60.969910</v>
      </c>
      <c r="H264" s="10" t="str">
        <f>[1]РЕЕСТР!H264</f>
        <v>69.062421</v>
      </c>
      <c r="I264" s="53" t="str">
        <f>[1]РЕЕСТР!I264</f>
        <v>в рамках инвентаризации 2022 года
не определена</v>
      </c>
      <c r="J264" s="9" t="str">
        <f>[1]РЕЕСТР!J264</f>
        <v>ограниченный</v>
      </c>
      <c r="K264" s="11" t="str">
        <f>[1]РЕЕСТР!K264</f>
        <v>асфальт</v>
      </c>
      <c r="L264" s="10">
        <f>[1]РЕЕСТР!L264</f>
        <v>8</v>
      </c>
      <c r="M264" s="10" t="str">
        <f>[1]РЕЕСТР!M264</f>
        <v>отсутствует</v>
      </c>
      <c r="N264" s="12" t="str">
        <f>[1]РЕЕСТР!N264</f>
        <v>отсутствует</v>
      </c>
      <c r="O264" s="14">
        <f>[1]РЕЕСТР!O264</f>
        <v>3</v>
      </c>
      <c r="P264" s="15">
        <f>[1]РЕЕСТР!P264</f>
        <v>1.1000000000000001</v>
      </c>
      <c r="Q264" s="13" t="str">
        <f>[1]РЕЕСТР!Q264</f>
        <v>пластик</v>
      </c>
      <c r="R264" s="14" t="str">
        <f>[1]РЕЕСТР!U264</f>
        <v>-</v>
      </c>
      <c r="S264" s="15" t="str">
        <f>[1]РЕЕСТР!V264</f>
        <v>-</v>
      </c>
      <c r="T264" s="13" t="str">
        <f>[1]РЕЕСТР!W264</f>
        <v>-</v>
      </c>
      <c r="U264" s="17" t="str">
        <f>[1]РЕЕСТР!AA264</f>
        <v>-</v>
      </c>
      <c r="V264" s="18" t="str">
        <f>[1]РЕЕСТР!AB264</f>
        <v>-</v>
      </c>
      <c r="W264" s="15" t="str">
        <f>[1]РЕЕСТР!AC264</f>
        <v>-</v>
      </c>
      <c r="X264" s="13" t="str">
        <f>[1]РЕЕСТР!AD264</f>
        <v>-</v>
      </c>
      <c r="Y264" s="8" t="str">
        <f>[1]РЕЕСТР!AH264</f>
        <v>ЮЛ - ООО Вереск</v>
      </c>
      <c r="Z264" s="19" t="str">
        <f>[1]РЕЕСТР!AL264</f>
        <v xml:space="preserve"> ООО Вереск</v>
      </c>
    </row>
    <row r="265" spans="2:26" ht="45" customHeight="1" x14ac:dyDescent="0.3">
      <c r="B265" s="43">
        <f>[1]РЕЕСТР!B265</f>
        <v>245</v>
      </c>
      <c r="C265" s="44" t="str">
        <f>[1]РЕЕСТР!C265</f>
        <v>ранее существовавшая до 01.01.2019</v>
      </c>
      <c r="D265" s="51">
        <f>[1]РЕЕСТР!D265</f>
        <v>44900</v>
      </c>
      <c r="E265" s="16" t="str">
        <f>[1]РЕЕСТР!E265</f>
        <v>Мира 43</v>
      </c>
      <c r="F265" s="52" t="str">
        <f>[1]РЕЕСТР!F265</f>
        <v>в рамках проведения инвентаризации 2022 года
не установлен</v>
      </c>
      <c r="G265" s="10" t="str">
        <f>[1]РЕЕСТР!G265</f>
        <v>61.005427</v>
      </c>
      <c r="H265" s="10" t="str">
        <f>[1]РЕЕСТР!H265</f>
        <v>69.040574</v>
      </c>
      <c r="I265" s="53" t="str">
        <f>[1]РЕЕСТР!I265</f>
        <v>в рамках инвентаризации 2022 года
не определена</v>
      </c>
      <c r="J265" s="9" t="str">
        <f>[1]РЕЕСТР!J265</f>
        <v>открытый</v>
      </c>
      <c r="K265" s="11" t="str">
        <f>[1]РЕЕСТР!K265</f>
        <v>бетонная плита</v>
      </c>
      <c r="L265" s="10">
        <f>[1]РЕЕСТР!L265</f>
        <v>8</v>
      </c>
      <c r="M265" s="10" t="str">
        <f>[1]РЕЕСТР!M265</f>
        <v>отсутствует</v>
      </c>
      <c r="N265" s="12" t="str">
        <f>[1]РЕЕСТР!N265</f>
        <v>есть</v>
      </c>
      <c r="O265" s="14">
        <f>[1]РЕЕСТР!O265</f>
        <v>1</v>
      </c>
      <c r="P265" s="15">
        <f>[1]РЕЕСТР!P265</f>
        <v>1.1000000000000001</v>
      </c>
      <c r="Q265" s="13" t="str">
        <f>[1]РЕЕСТР!Q265</f>
        <v>металл</v>
      </c>
      <c r="R265" s="14" t="str">
        <f>[1]РЕЕСТР!U265</f>
        <v>-</v>
      </c>
      <c r="S265" s="15" t="str">
        <f>[1]РЕЕСТР!V265</f>
        <v>-</v>
      </c>
      <c r="T265" s="13" t="str">
        <f>[1]РЕЕСТР!W265</f>
        <v>-</v>
      </c>
      <c r="U265" s="17" t="str">
        <f>[1]РЕЕСТР!AA265</f>
        <v>-</v>
      </c>
      <c r="V265" s="18" t="str">
        <f>[1]РЕЕСТР!AB265</f>
        <v>-</v>
      </c>
      <c r="W265" s="15" t="str">
        <f>[1]РЕЕСТР!AC265</f>
        <v>-</v>
      </c>
      <c r="X265" s="13" t="str">
        <f>[1]РЕЕСТР!AD265</f>
        <v>-</v>
      </c>
      <c r="Y265" s="8" t="str">
        <f>[1]РЕЕСТР!AH265</f>
        <v>СП МКД</v>
      </c>
      <c r="Z265" s="19" t="str">
        <f>[1]РЕЕСТР!AL265</f>
        <v>МКД ул. Мира, 43</v>
      </c>
    </row>
    <row r="266" spans="2:26" ht="45" customHeight="1" x14ac:dyDescent="0.3">
      <c r="B266" s="43">
        <f>[1]РЕЕСТР!B266</f>
        <v>246</v>
      </c>
      <c r="C266" s="44" t="str">
        <f>[1]РЕЕСТР!C266</f>
        <v>ранее существовавшая до 01.01.2019</v>
      </c>
      <c r="D266" s="51">
        <f>[1]РЕЕСТР!D266</f>
        <v>44900</v>
      </c>
      <c r="E266" s="16" t="str">
        <f>[1]РЕЕСТР!E266</f>
        <v>Мира 72</v>
      </c>
      <c r="F266" s="52" t="str">
        <f>[1]РЕЕСТР!F266</f>
        <v>в рамках проведения инвентаризации 2022 года
не установлен</v>
      </c>
      <c r="G266" s="10" t="str">
        <f>[1]РЕЕСТР!G266</f>
        <v>61.007548</v>
      </c>
      <c r="H266" s="10" t="str">
        <f>[1]РЕЕСТР!H266</f>
        <v>69.043307</v>
      </c>
      <c r="I266" s="53" t="str">
        <f>[1]РЕЕСТР!I266</f>
        <v>в рамках инвентаризации 2022 года
не определена</v>
      </c>
      <c r="J266" s="9" t="str">
        <f>[1]РЕЕСТР!J266</f>
        <v>открытый</v>
      </c>
      <c r="K266" s="11" t="str">
        <f>[1]РЕЕСТР!K266</f>
        <v>бетонная плита</v>
      </c>
      <c r="L266" s="10">
        <f>[1]РЕЕСТР!L266</f>
        <v>8</v>
      </c>
      <c r="M266" s="10" t="str">
        <f>[1]РЕЕСТР!M266</f>
        <v>отсутствует</v>
      </c>
      <c r="N266" s="12" t="str">
        <f>[1]РЕЕСТР!N266</f>
        <v>есть</v>
      </c>
      <c r="O266" s="14">
        <f>[1]РЕЕСТР!O266</f>
        <v>2</v>
      </c>
      <c r="P266" s="15">
        <f>[1]РЕЕСТР!P266</f>
        <v>1.1000000000000001</v>
      </c>
      <c r="Q266" s="13" t="str">
        <f>[1]РЕЕСТР!Q266</f>
        <v>пластик</v>
      </c>
      <c r="R266" s="14">
        <f>[1]РЕЕСТР!U266</f>
        <v>1</v>
      </c>
      <c r="S266" s="15">
        <f>[1]РЕЕСТР!V266</f>
        <v>4</v>
      </c>
      <c r="T266" s="13" t="str">
        <f>[1]РЕЕСТР!W266</f>
        <v>отсек</v>
      </c>
      <c r="U266" s="17" t="str">
        <f>[1]РЕЕСТР!AA266</f>
        <v>-</v>
      </c>
      <c r="V266" s="18" t="str">
        <f>[1]РЕЕСТР!AB266</f>
        <v>-</v>
      </c>
      <c r="W266" s="15" t="str">
        <f>[1]РЕЕСТР!AC266</f>
        <v>-</v>
      </c>
      <c r="X266" s="13" t="str">
        <f>[1]РЕЕСТР!AD266</f>
        <v>-</v>
      </c>
      <c r="Y266" s="8" t="str">
        <f>[1]РЕЕСТР!AH266</f>
        <v>СП МКД</v>
      </c>
      <c r="Z266" s="19" t="str">
        <f>[1]РЕЕСТР!AL266</f>
        <v>МКД ул.Мира,72</v>
      </c>
    </row>
    <row r="267" spans="2:26" ht="45" customHeight="1" x14ac:dyDescent="0.3">
      <c r="B267" s="43">
        <f>[1]РЕЕСТР!B267</f>
        <v>247</v>
      </c>
      <c r="C267" s="44" t="str">
        <f>[1]РЕЕСТР!C267</f>
        <v>ранее существовавшая до 01.01.2019</v>
      </c>
      <c r="D267" s="51">
        <f>[1]РЕЕСТР!D267</f>
        <v>44900</v>
      </c>
      <c r="E267" s="16" t="str">
        <f>[1]РЕЕСТР!E267</f>
        <v>Мира 63</v>
      </c>
      <c r="F267" s="52" t="str">
        <f>[1]РЕЕСТР!F267</f>
        <v>в рамках проведения инвентаризации 2022 года
не установлен</v>
      </c>
      <c r="G267" s="10" t="str">
        <f>[1]РЕЕСТР!G267</f>
        <v>61.007813</v>
      </c>
      <c r="H267" s="10" t="str">
        <f>[1]РЕЕСТР!H267</f>
        <v>69.047363</v>
      </c>
      <c r="I267" s="53" t="str">
        <f>[1]РЕЕСТР!I267</f>
        <v>в рамках инвентаризации 2022 года
не определена</v>
      </c>
      <c r="J267" s="9" t="str">
        <f>[1]РЕЕСТР!J267</f>
        <v>открытый</v>
      </c>
      <c r="K267" s="11" t="str">
        <f>[1]РЕЕСТР!K267</f>
        <v>бетонная плита</v>
      </c>
      <c r="L267" s="10">
        <f>[1]РЕЕСТР!L267</f>
        <v>8</v>
      </c>
      <c r="M267" s="10" t="str">
        <f>[1]РЕЕСТР!M267</f>
        <v>отсутствует</v>
      </c>
      <c r="N267" s="12" t="str">
        <f>[1]РЕЕСТР!N267</f>
        <v>есть</v>
      </c>
      <c r="O267" s="14">
        <f>[1]РЕЕСТР!O267</f>
        <v>4</v>
      </c>
      <c r="P267" s="15">
        <f>[1]РЕЕСТР!P267</f>
        <v>1.1000000000000001</v>
      </c>
      <c r="Q267" s="13" t="str">
        <f>[1]РЕЕСТР!Q267</f>
        <v>пластик</v>
      </c>
      <c r="R267" s="14" t="str">
        <f>[1]РЕЕСТР!U267</f>
        <v>-</v>
      </c>
      <c r="S267" s="15" t="str">
        <f>[1]РЕЕСТР!V267</f>
        <v>-</v>
      </c>
      <c r="T267" s="13" t="str">
        <f>[1]РЕЕСТР!W267</f>
        <v>-</v>
      </c>
      <c r="U267" s="17" t="str">
        <f>[1]РЕЕСТР!AA267</f>
        <v>-</v>
      </c>
      <c r="V267" s="18" t="str">
        <f>[1]РЕЕСТР!AB267</f>
        <v>-</v>
      </c>
      <c r="W267" s="15" t="str">
        <f>[1]РЕЕСТР!AC267</f>
        <v>-</v>
      </c>
      <c r="X267" s="13" t="str">
        <f>[1]РЕЕСТР!AD267</f>
        <v>-</v>
      </c>
      <c r="Y267" s="8" t="str">
        <f>[1]РЕЕСТР!AH267</f>
        <v>СП МКД</v>
      </c>
      <c r="Z267" s="19" t="str">
        <f>[1]РЕЕСТР!AL267</f>
        <v>МКД ул.Мира,63</v>
      </c>
    </row>
    <row r="268" spans="2:26" ht="56.25" customHeight="1" x14ac:dyDescent="0.3">
      <c r="B268" s="43">
        <f>[1]РЕЕСТР!B268</f>
        <v>248</v>
      </c>
      <c r="C268" s="44" t="str">
        <f>[1]РЕЕСТР!C268</f>
        <v>ранее существовавшая до 01.01.2019</v>
      </c>
      <c r="D268" s="51">
        <f>[1]РЕЕСТР!D268</f>
        <v>44900</v>
      </c>
      <c r="E268" s="16" t="str">
        <f>[1]РЕЕСТР!E268</f>
        <v>Мира 52</v>
      </c>
      <c r="F268" s="52" t="str">
        <f>[1]РЕЕСТР!F268</f>
        <v>в рамках проведения инвентаризации 2022 года
не установлен</v>
      </c>
      <c r="G268" s="10" t="str">
        <f>[1]РЕЕСТР!G268</f>
        <v xml:space="preserve">61.007293 
</v>
      </c>
      <c r="H268" s="10" t="str">
        <f>[1]РЕЕСТР!H268</f>
        <v>69.036198</v>
      </c>
      <c r="I268" s="53" t="str">
        <f>[1]РЕЕСТР!I268</f>
        <v>в рамках инвентаризации 2022 года
не определена</v>
      </c>
      <c r="J268" s="9" t="str">
        <f>[1]РЕЕСТР!J268</f>
        <v>открытый</v>
      </c>
      <c r="K268" s="11" t="str">
        <f>[1]РЕЕСТР!K268</f>
        <v>бетонная плита</v>
      </c>
      <c r="L268" s="10">
        <f>[1]РЕЕСТР!L268</f>
        <v>10</v>
      </c>
      <c r="M268" s="10" t="str">
        <f>[1]РЕЕСТР!M268</f>
        <v>есть</v>
      </c>
      <c r="N268" s="12" t="str">
        <f>[1]РЕЕСТР!N268</f>
        <v>есть</v>
      </c>
      <c r="O268" s="14">
        <f>[1]РЕЕСТР!O268</f>
        <v>2</v>
      </c>
      <c r="P268" s="15">
        <f>[1]РЕЕСТР!P268</f>
        <v>1.1000000000000001</v>
      </c>
      <c r="Q268" s="13" t="str">
        <f>[1]РЕЕСТР!Q268</f>
        <v>пластик</v>
      </c>
      <c r="R268" s="14" t="str">
        <f>[1]РЕЕСТР!U268</f>
        <v>-</v>
      </c>
      <c r="S268" s="15" t="str">
        <f>[1]РЕЕСТР!V268</f>
        <v>-</v>
      </c>
      <c r="T268" s="13" t="str">
        <f>[1]РЕЕСТР!W268</f>
        <v>-</v>
      </c>
      <c r="U268" s="17" t="str">
        <f>[1]РЕЕСТР!AA268</f>
        <v>пластик</v>
      </c>
      <c r="V268" s="18">
        <f>[1]РЕЕСТР!AB268</f>
        <v>1</v>
      </c>
      <c r="W268" s="15">
        <f>[1]РЕЕСТР!AC268</f>
        <v>1</v>
      </c>
      <c r="X268" s="13" t="str">
        <f>[1]РЕЕСТР!AD268</f>
        <v>металлическая сетка АО "РЭС-Сервис"</v>
      </c>
      <c r="Y268" s="8" t="str">
        <f>[1]РЕЕСТР!AH268</f>
        <v>МО - Администрация города Ханты-Мансийска</v>
      </c>
      <c r="Z268" s="19" t="str">
        <f>[1]РЕЕСТР!AL268</f>
        <v>МКД ул.Мира,52, ул. Крупской 5, 85/7</v>
      </c>
    </row>
    <row r="269" spans="2:26" ht="45" customHeight="1" x14ac:dyDescent="0.3">
      <c r="B269" s="43">
        <f>[1]РЕЕСТР!B269</f>
        <v>249</v>
      </c>
      <c r="C269" s="44">
        <f>[1]РЕЕСТР!C269</f>
        <v>0</v>
      </c>
      <c r="D269" s="51">
        <f>[1]РЕЕСТР!D269</f>
        <v>44900</v>
      </c>
      <c r="E269" s="16">
        <f>[1]РЕЕСТР!E269</f>
        <v>0</v>
      </c>
      <c r="F269" s="52" t="str">
        <f>[1]РЕЕСТР!F269</f>
        <v>в рамках проведения инвентаризации 2022 года
не установлен</v>
      </c>
      <c r="G269" s="10">
        <f>[1]РЕЕСТР!G269</f>
        <v>0</v>
      </c>
      <c r="H269" s="10">
        <f>[1]РЕЕСТР!H269</f>
        <v>0</v>
      </c>
      <c r="I269" s="53" t="str">
        <f>[1]РЕЕСТР!I269</f>
        <v>в рамках инвентаризации 2022 года
не определена</v>
      </c>
      <c r="J269" s="9">
        <f>[1]РЕЕСТР!J269</f>
        <v>0</v>
      </c>
      <c r="K269" s="11">
        <f>[1]РЕЕСТР!K269</f>
        <v>0</v>
      </c>
      <c r="L269" s="10">
        <f>[1]РЕЕСТР!L269</f>
        <v>0</v>
      </c>
      <c r="M269" s="10">
        <f>[1]РЕЕСТР!M269</f>
        <v>0</v>
      </c>
      <c r="N269" s="12">
        <f>[1]РЕЕСТР!N269</f>
        <v>0</v>
      </c>
      <c r="O269" s="14">
        <f>[1]РЕЕСТР!O269</f>
        <v>0</v>
      </c>
      <c r="P269" s="15">
        <f>[1]РЕЕСТР!P269</f>
        <v>0</v>
      </c>
      <c r="Q269" s="13">
        <f>[1]РЕЕСТР!Q269</f>
        <v>0</v>
      </c>
      <c r="R269" s="14">
        <f>[1]РЕЕСТР!U269</f>
        <v>0</v>
      </c>
      <c r="S269" s="15">
        <f>[1]РЕЕСТР!V269</f>
        <v>0</v>
      </c>
      <c r="T269" s="13">
        <f>[1]РЕЕСТР!W269</f>
        <v>0</v>
      </c>
      <c r="U269" s="17">
        <f>[1]РЕЕСТР!AA269</f>
        <v>0</v>
      </c>
      <c r="V269" s="18">
        <f>[1]РЕЕСТР!AB269</f>
        <v>0</v>
      </c>
      <c r="W269" s="15">
        <f>[1]РЕЕСТР!AC269</f>
        <v>0</v>
      </c>
      <c r="X269" s="13">
        <f>[1]РЕЕСТР!AD269</f>
        <v>0</v>
      </c>
      <c r="Y269" s="8">
        <f>[1]РЕЕСТР!AH269</f>
        <v>0</v>
      </c>
      <c r="Z269" s="19">
        <f>[1]РЕЕСТР!AL269</f>
        <v>0</v>
      </c>
    </row>
    <row r="270" spans="2:26" ht="45" customHeight="1" x14ac:dyDescent="0.3">
      <c r="B270" s="43">
        <f>[1]РЕЕСТР!B270</f>
        <v>250</v>
      </c>
      <c r="C270" s="44">
        <f>[1]РЕЕСТР!C270</f>
        <v>0</v>
      </c>
      <c r="D270" s="51">
        <f>[1]РЕЕСТР!D270</f>
        <v>44900</v>
      </c>
      <c r="E270" s="16">
        <f>[1]РЕЕСТР!E270</f>
        <v>0</v>
      </c>
      <c r="F270" s="52" t="str">
        <f>[1]РЕЕСТР!F270</f>
        <v>в рамках проведения инвентаризации 2022 года
не установлен</v>
      </c>
      <c r="G270" s="10">
        <f>[1]РЕЕСТР!G270</f>
        <v>0</v>
      </c>
      <c r="H270" s="10">
        <f>[1]РЕЕСТР!H270</f>
        <v>0</v>
      </c>
      <c r="I270" s="53" t="str">
        <f>[1]РЕЕСТР!I270</f>
        <v>в рамках инвентаризации 2022 года
не определена</v>
      </c>
      <c r="J270" s="9">
        <f>[1]РЕЕСТР!J270</f>
        <v>0</v>
      </c>
      <c r="K270" s="11">
        <f>[1]РЕЕСТР!K270</f>
        <v>0</v>
      </c>
      <c r="L270" s="10">
        <f>[1]РЕЕСТР!L270</f>
        <v>0</v>
      </c>
      <c r="M270" s="10">
        <f>[1]РЕЕСТР!M270</f>
        <v>0</v>
      </c>
      <c r="N270" s="12">
        <f>[1]РЕЕСТР!N270</f>
        <v>0</v>
      </c>
      <c r="O270" s="14">
        <f>[1]РЕЕСТР!O270</f>
        <v>0</v>
      </c>
      <c r="P270" s="15">
        <f>[1]РЕЕСТР!P270</f>
        <v>0</v>
      </c>
      <c r="Q270" s="13">
        <f>[1]РЕЕСТР!Q270</f>
        <v>0</v>
      </c>
      <c r="R270" s="14">
        <f>[1]РЕЕСТР!U270</f>
        <v>0</v>
      </c>
      <c r="S270" s="15">
        <f>[1]РЕЕСТР!V270</f>
        <v>0</v>
      </c>
      <c r="T270" s="13">
        <f>[1]РЕЕСТР!W270</f>
        <v>0</v>
      </c>
      <c r="U270" s="17">
        <f>[1]РЕЕСТР!AA270</f>
        <v>0</v>
      </c>
      <c r="V270" s="18">
        <f>[1]РЕЕСТР!AB270</f>
        <v>0</v>
      </c>
      <c r="W270" s="15">
        <f>[1]РЕЕСТР!AC270</f>
        <v>0</v>
      </c>
      <c r="X270" s="13">
        <f>[1]РЕЕСТР!AD270</f>
        <v>0</v>
      </c>
      <c r="Y270" s="8">
        <f>[1]РЕЕСТР!AH270</f>
        <v>0</v>
      </c>
      <c r="Z270" s="19">
        <f>[1]РЕЕСТР!AL270</f>
        <v>0</v>
      </c>
    </row>
    <row r="271" spans="2:26" ht="45" customHeight="1" x14ac:dyDescent="0.3">
      <c r="B271" s="43">
        <f>[1]РЕЕСТР!B271</f>
        <v>251</v>
      </c>
      <c r="C271" s="44" t="str">
        <f>[1]РЕЕСТР!C271</f>
        <v>ранее существовавшая до 01.01.2019</v>
      </c>
      <c r="D271" s="51">
        <f>[1]РЕЕСТР!D271</f>
        <v>44900</v>
      </c>
      <c r="E271" s="16" t="str">
        <f>[1]РЕЕСТР!E271</f>
        <v>Мира 107а</v>
      </c>
      <c r="F271" s="52" t="str">
        <f>[1]РЕЕСТР!F271</f>
        <v>в рамках проведения инвентаризации 2022 года
не установлен</v>
      </c>
      <c r="G271" s="10" t="str">
        <f>[1]РЕЕСТР!G271</f>
        <v>61.008737</v>
      </c>
      <c r="H271" s="10" t="str">
        <f>[1]РЕЕСТР!H271</f>
        <v>69.056767</v>
      </c>
      <c r="I271" s="53" t="str">
        <f>[1]РЕЕСТР!I271</f>
        <v>в рамках инвентаризации 2022 года
не определена</v>
      </c>
      <c r="J271" s="9" t="str">
        <f>[1]РЕЕСТР!J271</f>
        <v>открытый</v>
      </c>
      <c r="K271" s="11" t="str">
        <f>[1]РЕЕСТР!K271</f>
        <v>бетонная плита</v>
      </c>
      <c r="L271" s="10">
        <f>[1]РЕЕСТР!L271</f>
        <v>8</v>
      </c>
      <c r="M271" s="10" t="str">
        <f>[1]РЕЕСТР!M271</f>
        <v>отсутствует</v>
      </c>
      <c r="N271" s="12" t="str">
        <f>[1]РЕЕСТР!N271</f>
        <v>есть</v>
      </c>
      <c r="O271" s="14">
        <f>[1]РЕЕСТР!O271</f>
        <v>2</v>
      </c>
      <c r="P271" s="15">
        <f>[1]РЕЕСТР!P271</f>
        <v>1.1000000000000001</v>
      </c>
      <c r="Q271" s="13" t="str">
        <f>[1]РЕЕСТР!Q271</f>
        <v>пластик</v>
      </c>
      <c r="R271" s="14">
        <f>[1]РЕЕСТР!U271</f>
        <v>1</v>
      </c>
      <c r="S271" s="15">
        <f>[1]РЕЕСТР!V271</f>
        <v>4</v>
      </c>
      <c r="T271" s="13" t="str">
        <f>[1]РЕЕСТР!W271</f>
        <v>отсек</v>
      </c>
      <c r="U271" s="17" t="str">
        <f>[1]РЕЕСТР!AA271</f>
        <v>-</v>
      </c>
      <c r="V271" s="18" t="str">
        <f>[1]РЕЕСТР!AB271</f>
        <v>-</v>
      </c>
      <c r="W271" s="15" t="str">
        <f>[1]РЕЕСТР!AC271</f>
        <v>-</v>
      </c>
      <c r="X271" s="13" t="str">
        <f>[1]РЕЕСТР!AD271</f>
        <v>-</v>
      </c>
      <c r="Y271" s="8" t="str">
        <f>[1]РЕЕСТР!AH271</f>
        <v>СП МКД</v>
      </c>
      <c r="Z271" s="19" t="str">
        <f>[1]РЕЕСТР!AL271</f>
        <v>МКД ул.Мира 107а, 107в</v>
      </c>
    </row>
    <row r="272" spans="2:26" ht="45" customHeight="1" x14ac:dyDescent="0.3">
      <c r="B272" s="43">
        <f>[1]РЕЕСТР!B272</f>
        <v>252</v>
      </c>
      <c r="C272" s="44">
        <f>[1]РЕЕСТР!C272</f>
        <v>0</v>
      </c>
      <c r="D272" s="51">
        <f>[1]РЕЕСТР!D272</f>
        <v>44900</v>
      </c>
      <c r="E272" s="16">
        <f>[1]РЕЕСТР!E272</f>
        <v>0</v>
      </c>
      <c r="F272" s="52" t="str">
        <f>[1]РЕЕСТР!F272</f>
        <v>в рамках проведения инвентаризации 2022 года
не установлен</v>
      </c>
      <c r="G272" s="10">
        <f>[1]РЕЕСТР!G272</f>
        <v>0</v>
      </c>
      <c r="H272" s="10">
        <f>[1]РЕЕСТР!H272</f>
        <v>0</v>
      </c>
      <c r="I272" s="53" t="str">
        <f>[1]РЕЕСТР!I272</f>
        <v>в рамках инвентаризации 2022 года
не определена</v>
      </c>
      <c r="J272" s="9">
        <f>[1]РЕЕСТР!J272</f>
        <v>0</v>
      </c>
      <c r="K272" s="11">
        <f>[1]РЕЕСТР!K272</f>
        <v>0</v>
      </c>
      <c r="L272" s="10">
        <f>[1]РЕЕСТР!L272</f>
        <v>0</v>
      </c>
      <c r="M272" s="10">
        <f>[1]РЕЕСТР!M272</f>
        <v>0</v>
      </c>
      <c r="N272" s="12">
        <f>[1]РЕЕСТР!N272</f>
        <v>0</v>
      </c>
      <c r="O272" s="14">
        <f>[1]РЕЕСТР!O272</f>
        <v>0</v>
      </c>
      <c r="P272" s="15">
        <f>[1]РЕЕСТР!P272</f>
        <v>0</v>
      </c>
      <c r="Q272" s="13">
        <f>[1]РЕЕСТР!Q272</f>
        <v>0</v>
      </c>
      <c r="R272" s="14">
        <f>[1]РЕЕСТР!U272</f>
        <v>0</v>
      </c>
      <c r="S272" s="15">
        <f>[1]РЕЕСТР!V272</f>
        <v>0</v>
      </c>
      <c r="T272" s="13">
        <f>[1]РЕЕСТР!W272</f>
        <v>0</v>
      </c>
      <c r="U272" s="17">
        <f>[1]РЕЕСТР!AA272</f>
        <v>0</v>
      </c>
      <c r="V272" s="18">
        <f>[1]РЕЕСТР!AB272</f>
        <v>0</v>
      </c>
      <c r="W272" s="15">
        <f>[1]РЕЕСТР!AC272</f>
        <v>0</v>
      </c>
      <c r="X272" s="13">
        <f>[1]РЕЕСТР!AD272</f>
        <v>0</v>
      </c>
      <c r="Y272" s="8">
        <f>[1]РЕЕСТР!AH272</f>
        <v>0</v>
      </c>
      <c r="Z272" s="19">
        <f>[1]РЕЕСТР!AL272</f>
        <v>0</v>
      </c>
    </row>
    <row r="273" spans="2:26" ht="45" customHeight="1" x14ac:dyDescent="0.3">
      <c r="B273" s="43">
        <f>[1]РЕЕСТР!B273</f>
        <v>253</v>
      </c>
      <c r="C273" s="44" t="str">
        <f>[1]РЕЕСТР!C273</f>
        <v>ранее существовавшая до 01.01.2019</v>
      </c>
      <c r="D273" s="51">
        <f>[1]РЕЕСТР!D273</f>
        <v>44900</v>
      </c>
      <c r="E273" s="16" t="str">
        <f>[1]РЕЕСТР!E273</f>
        <v>Газовиков 21</v>
      </c>
      <c r="F273" s="52" t="str">
        <f>[1]РЕЕСТР!F273</f>
        <v>в рамках проведения инвентаризации 2022 года
не установлен</v>
      </c>
      <c r="G273" s="10" t="str">
        <f>[1]РЕЕСТР!G273</f>
        <v xml:space="preserve">61.019336, </v>
      </c>
      <c r="H273" s="10" t="str">
        <f>[1]РЕЕСТР!H273</f>
        <v>69.072640</v>
      </c>
      <c r="I273" s="53" t="str">
        <f>[1]РЕЕСТР!I273</f>
        <v>в рамках инвентаризации 2022 года
не определена</v>
      </c>
      <c r="J273" s="9" t="str">
        <f>[1]РЕЕСТР!J273</f>
        <v>ограниченный</v>
      </c>
      <c r="K273" s="11" t="str">
        <f>[1]РЕЕСТР!K273</f>
        <v>бетонная плита</v>
      </c>
      <c r="L273" s="10">
        <f>[1]РЕЕСТР!L273</f>
        <v>6</v>
      </c>
      <c r="M273" s="10" t="str">
        <f>[1]РЕЕСТР!M273</f>
        <v>отсутствует</v>
      </c>
      <c r="N273" s="12" t="str">
        <f>[1]РЕЕСТР!N273</f>
        <v>есть</v>
      </c>
      <c r="O273" s="14">
        <f>[1]РЕЕСТР!O273</f>
        <v>1</v>
      </c>
      <c r="P273" s="15">
        <f>[1]РЕЕСТР!P273</f>
        <v>0.75</v>
      </c>
      <c r="Q273" s="13" t="str">
        <f>[1]РЕЕСТР!Q273</f>
        <v>металл</v>
      </c>
      <c r="R273" s="14" t="str">
        <f>[1]РЕЕСТР!U273</f>
        <v>-</v>
      </c>
      <c r="S273" s="15" t="str">
        <f>[1]РЕЕСТР!V273</f>
        <v>-</v>
      </c>
      <c r="T273" s="13" t="str">
        <f>[1]РЕЕСТР!W273</f>
        <v>-</v>
      </c>
      <c r="U273" s="17" t="str">
        <f>[1]РЕЕСТР!AA273</f>
        <v>-</v>
      </c>
      <c r="V273" s="18" t="str">
        <f>[1]РЕЕСТР!AB273</f>
        <v>-</v>
      </c>
      <c r="W273" s="15" t="str">
        <f>[1]РЕЕСТР!AC273</f>
        <v>-</v>
      </c>
      <c r="X273" s="13" t="str">
        <f>[1]РЕЕСТР!AD273</f>
        <v>-</v>
      </c>
      <c r="Y273" s="8" t="str">
        <f>[1]РЕЕСТР!AH273</f>
        <v xml:space="preserve">ЮЛ - ООО "Ханты-Мансийск газон" </v>
      </c>
      <c r="Z273" s="19" t="str">
        <f>[1]РЕЕСТР!AL273</f>
        <v xml:space="preserve">ЮЛ - ООО "Ханты-Мансийск газон" </v>
      </c>
    </row>
    <row r="274" spans="2:26" ht="45" customHeight="1" x14ac:dyDescent="0.3">
      <c r="B274" s="43">
        <f>[1]РЕЕСТР!B274</f>
        <v>254</v>
      </c>
      <c r="C274" s="44" t="str">
        <f>[1]РЕЕСТР!C274</f>
        <v>ранее существовавшая до 01.01.2019</v>
      </c>
      <c r="D274" s="51">
        <f>[1]РЕЕСТР!D274</f>
        <v>44900</v>
      </c>
      <c r="E274" s="16" t="str">
        <f>[1]РЕЕСТР!E274</f>
        <v>Мира 117</v>
      </c>
      <c r="F274" s="52" t="str">
        <f>[1]РЕЕСТР!F274</f>
        <v>в рамках проведения инвентаризации 2022 года
не установлен</v>
      </c>
      <c r="G274" s="10" t="str">
        <f>[1]РЕЕСТР!G274</f>
        <v>61.008694</v>
      </c>
      <c r="H274" s="10" t="str">
        <f>[1]РЕЕСТР!H274</f>
        <v>69.058785</v>
      </c>
      <c r="I274" s="53" t="str">
        <f>[1]РЕЕСТР!I274</f>
        <v>в рамках инвентаризации 2022 года
не определена</v>
      </c>
      <c r="J274" s="9" t="str">
        <f>[1]РЕЕСТР!J274</f>
        <v>открытый</v>
      </c>
      <c r="K274" s="11" t="str">
        <f>[1]РЕЕСТР!K274</f>
        <v>бетонная плита</v>
      </c>
      <c r="L274" s="10">
        <f>[1]РЕЕСТР!L274</f>
        <v>12</v>
      </c>
      <c r="M274" s="10" t="str">
        <f>[1]РЕЕСТР!M274</f>
        <v>есть</v>
      </c>
      <c r="N274" s="12" t="str">
        <f>[1]РЕЕСТР!N274</f>
        <v>есть</v>
      </c>
      <c r="O274" s="14">
        <f>[1]РЕЕСТР!O274</f>
        <v>2</v>
      </c>
      <c r="P274" s="15">
        <f>[1]РЕЕСТР!P274</f>
        <v>1.1000000000000001</v>
      </c>
      <c r="Q274" s="13" t="str">
        <f>[1]РЕЕСТР!Q274</f>
        <v>пластик</v>
      </c>
      <c r="R274" s="14">
        <f>[1]РЕЕСТР!U274</f>
        <v>1</v>
      </c>
      <c r="S274" s="15">
        <f>[1]РЕЕСТР!V274</f>
        <v>4</v>
      </c>
      <c r="T274" s="13" t="str">
        <f>[1]РЕЕСТР!W274</f>
        <v>отсек</v>
      </c>
      <c r="U274" s="17" t="str">
        <f>[1]РЕЕСТР!AA274</f>
        <v>-</v>
      </c>
      <c r="V274" s="18" t="str">
        <f>[1]РЕЕСТР!AB274</f>
        <v>-</v>
      </c>
      <c r="W274" s="15" t="str">
        <f>[1]РЕЕСТР!AC274</f>
        <v>-</v>
      </c>
      <c r="X274" s="13" t="str">
        <f>[1]РЕЕСТР!AD274</f>
        <v>-</v>
      </c>
      <c r="Y274" s="8" t="str">
        <f>[1]РЕЕСТР!AH274</f>
        <v>МО - Администрация города Ханты-Мансийска</v>
      </c>
      <c r="Z274" s="19" t="str">
        <f>[1]РЕЕСТР!AL274</f>
        <v>МКД ул.Мира 117</v>
      </c>
    </row>
    <row r="275" spans="2:26" ht="45" customHeight="1" x14ac:dyDescent="0.3">
      <c r="B275" s="43">
        <f>[1]РЕЕСТР!B275</f>
        <v>255</v>
      </c>
      <c r="C275" s="44" t="str">
        <f>[1]РЕЕСТР!C275</f>
        <v>ранее существовавшая до 01.01.2019</v>
      </c>
      <c r="D275" s="51">
        <f>[1]РЕЕСТР!D275</f>
        <v>44900</v>
      </c>
      <c r="E275" s="16" t="str">
        <f>[1]РЕЕСТР!E275</f>
        <v>Мира 127</v>
      </c>
      <c r="F275" s="52" t="str">
        <f>[1]РЕЕСТР!F275</f>
        <v>в рамках проведения инвентаризации 2022 года
не установлен</v>
      </c>
      <c r="G275" s="10" t="str">
        <f>[1]РЕЕСТР!G275</f>
        <v>61.010044</v>
      </c>
      <c r="H275" s="10" t="str">
        <f>[1]РЕЕСТР!H275</f>
        <v>69.059501</v>
      </c>
      <c r="I275" s="53" t="str">
        <f>[1]РЕЕСТР!I275</f>
        <v>в рамках инвентаризации 2022 года
не определена</v>
      </c>
      <c r="J275" s="9" t="str">
        <f>[1]РЕЕСТР!J275</f>
        <v>открытый</v>
      </c>
      <c r="K275" s="11" t="str">
        <f>[1]РЕЕСТР!K275</f>
        <v>бетонная плита</v>
      </c>
      <c r="L275" s="10">
        <f>[1]РЕЕСТР!L275</f>
        <v>12</v>
      </c>
      <c r="M275" s="10" t="str">
        <f>[1]РЕЕСТР!M275</f>
        <v>есть</v>
      </c>
      <c r="N275" s="12" t="str">
        <f>[1]РЕЕСТР!N275</f>
        <v>есть</v>
      </c>
      <c r="O275" s="14">
        <f>[1]РЕЕСТР!O275</f>
        <v>2</v>
      </c>
      <c r="P275" s="15">
        <f>[1]РЕЕСТР!P275</f>
        <v>1.1000000000000001</v>
      </c>
      <c r="Q275" s="13" t="str">
        <f>[1]РЕЕСТР!Q275</f>
        <v>пластик</v>
      </c>
      <c r="R275" s="14">
        <f>[1]РЕЕСТР!U275</f>
        <v>1</v>
      </c>
      <c r="S275" s="15">
        <f>[1]РЕЕСТР!V275</f>
        <v>4</v>
      </c>
      <c r="T275" s="13" t="str">
        <f>[1]РЕЕСТР!W275</f>
        <v>отсек</v>
      </c>
      <c r="U275" s="17" t="str">
        <f>[1]РЕЕСТР!AA275</f>
        <v>-</v>
      </c>
      <c r="V275" s="18" t="str">
        <f>[1]РЕЕСТР!AB275</f>
        <v>-</v>
      </c>
      <c r="W275" s="15" t="str">
        <f>[1]РЕЕСТР!AC275</f>
        <v>-</v>
      </c>
      <c r="X275" s="13" t="str">
        <f>[1]РЕЕСТР!AD275</f>
        <v>-</v>
      </c>
      <c r="Y275" s="8" t="str">
        <f>[1]РЕЕСТР!AH275</f>
        <v>МО - Администрация города Ханты-Мансийска</v>
      </c>
      <c r="Z275" s="19" t="str">
        <f>[1]РЕЕСТР!AL275</f>
        <v>МКД ул.Мира 127,125</v>
      </c>
    </row>
    <row r="276" spans="2:26" ht="45" customHeight="1" x14ac:dyDescent="0.3">
      <c r="B276" s="43">
        <f>[1]РЕЕСТР!B276</f>
        <v>256</v>
      </c>
      <c r="C276" s="44" t="str">
        <f>[1]РЕЕСТР!C276</f>
        <v>ранее существовавшая до 01.01.2019</v>
      </c>
      <c r="D276" s="51">
        <f>[1]РЕЕСТР!D276</f>
        <v>44900</v>
      </c>
      <c r="E276" s="16" t="str">
        <f>[1]РЕЕСТР!E276</f>
        <v>Мира 129</v>
      </c>
      <c r="F276" s="52" t="str">
        <f>[1]РЕЕСТР!F276</f>
        <v>в рамках проведения инвентаризации 2022 года
не установлен</v>
      </c>
      <c r="G276" s="10" t="str">
        <f>[1]РЕЕСТР!G276</f>
        <v>61.009817</v>
      </c>
      <c r="H276" s="10" t="str">
        <f>[1]РЕЕСТР!H276</f>
        <v>69.060681</v>
      </c>
      <c r="I276" s="53" t="str">
        <f>[1]РЕЕСТР!I276</f>
        <v>в рамках инвентаризации 2022 года
не определена</v>
      </c>
      <c r="J276" s="9" t="str">
        <f>[1]РЕЕСТР!J276</f>
        <v>открытый</v>
      </c>
      <c r="K276" s="11" t="str">
        <f>[1]РЕЕСТР!K276</f>
        <v>бетонная плита</v>
      </c>
      <c r="L276" s="10">
        <f>[1]РЕЕСТР!L276</f>
        <v>12</v>
      </c>
      <c r="M276" s="10" t="str">
        <f>[1]РЕЕСТР!M276</f>
        <v>есть</v>
      </c>
      <c r="N276" s="12" t="str">
        <f>[1]РЕЕСТР!N276</f>
        <v>есть</v>
      </c>
      <c r="O276" s="14">
        <f>[1]РЕЕСТР!O276</f>
        <v>1</v>
      </c>
      <c r="P276" s="15">
        <f>[1]РЕЕСТР!P276</f>
        <v>1.1000000000000001</v>
      </c>
      <c r="Q276" s="13" t="str">
        <f>[1]РЕЕСТР!Q276</f>
        <v>пластик</v>
      </c>
      <c r="R276" s="14">
        <f>[1]РЕЕСТР!U276</f>
        <v>1</v>
      </c>
      <c r="S276" s="15">
        <f>[1]РЕЕСТР!V276</f>
        <v>4</v>
      </c>
      <c r="T276" s="13" t="str">
        <f>[1]РЕЕСТР!W276</f>
        <v>отсек</v>
      </c>
      <c r="U276" s="17" t="str">
        <f>[1]РЕЕСТР!AA276</f>
        <v>-</v>
      </c>
      <c r="V276" s="18" t="str">
        <f>[1]РЕЕСТР!AB276</f>
        <v>-</v>
      </c>
      <c r="W276" s="15" t="str">
        <f>[1]РЕЕСТР!AC276</f>
        <v>-</v>
      </c>
      <c r="X276" s="13" t="str">
        <f>[1]РЕЕСТР!AD276</f>
        <v>-</v>
      </c>
      <c r="Y276" s="8" t="str">
        <f>[1]РЕЕСТР!AH276</f>
        <v>МО - Администрация города Ханты-Мансийска</v>
      </c>
      <c r="Z276" s="19" t="str">
        <f>[1]РЕЕСТР!AL276</f>
        <v>МКД ул.Мира 129</v>
      </c>
    </row>
    <row r="277" spans="2:26" ht="56.25" customHeight="1" x14ac:dyDescent="0.3">
      <c r="B277" s="43">
        <f>[1]РЕЕСТР!B277</f>
        <v>257</v>
      </c>
      <c r="C277" s="44" t="str">
        <f>[1]РЕЕСТР!C277</f>
        <v>ранее существовавшая до 01.01.2019</v>
      </c>
      <c r="D277" s="51">
        <f>[1]РЕЕСТР!D277</f>
        <v>44900</v>
      </c>
      <c r="E277" s="16" t="str">
        <f>[1]РЕЕСТР!E277</f>
        <v>Строителей 107</v>
      </c>
      <c r="F277" s="52" t="str">
        <f>[1]РЕЕСТР!F277</f>
        <v>в рамках проведения инвентаризации 2022 года
не установлен</v>
      </c>
      <c r="G277" s="10" t="str">
        <f>[1]РЕЕСТР!G277</f>
        <v>61.007709</v>
      </c>
      <c r="H277" s="10" t="str">
        <f>[1]РЕЕСТР!H277</f>
        <v>69.052184</v>
      </c>
      <c r="I277" s="53" t="str">
        <f>[1]РЕЕСТР!I277</f>
        <v>в рамках инвентаризации 2022 года
не определена</v>
      </c>
      <c r="J277" s="9" t="str">
        <f>[1]РЕЕСТР!J277</f>
        <v>открытый</v>
      </c>
      <c r="K277" s="11" t="str">
        <f>[1]РЕЕСТР!K277</f>
        <v>бетонная плита</v>
      </c>
      <c r="L277" s="10">
        <f>[1]РЕЕСТР!L277</f>
        <v>12</v>
      </c>
      <c r="M277" s="10" t="str">
        <f>[1]РЕЕСТР!M277</f>
        <v>есть</v>
      </c>
      <c r="N277" s="12" t="str">
        <f>[1]РЕЕСТР!N277</f>
        <v>есть</v>
      </c>
      <c r="O277" s="14">
        <f>[1]РЕЕСТР!O277</f>
        <v>2</v>
      </c>
      <c r="P277" s="15">
        <f>[1]РЕЕСТР!P277</f>
        <v>1.1000000000000001</v>
      </c>
      <c r="Q277" s="13" t="str">
        <f>[1]РЕЕСТР!Q277</f>
        <v>пластик</v>
      </c>
      <c r="R277" s="14">
        <f>[1]РЕЕСТР!U277</f>
        <v>1</v>
      </c>
      <c r="S277" s="15">
        <f>[1]РЕЕСТР!V277</f>
        <v>4</v>
      </c>
      <c r="T277" s="13" t="str">
        <f>[1]РЕЕСТР!W277</f>
        <v>отсек</v>
      </c>
      <c r="U277" s="17" t="str">
        <f>[1]РЕЕСТР!AA277</f>
        <v>пластик</v>
      </c>
      <c r="V277" s="18">
        <f>[1]РЕЕСТР!AB277</f>
        <v>1</v>
      </c>
      <c r="W277" s="15">
        <f>[1]РЕЕСТР!AC277</f>
        <v>1</v>
      </c>
      <c r="X277" s="13" t="str">
        <f>[1]РЕЕСТР!AD277</f>
        <v>металлическая сетка АО "РЭС-Сервис"</v>
      </c>
      <c r="Y277" s="8" t="str">
        <f>[1]РЕЕСТР!AH277</f>
        <v>МО - Администрация города Ханты-Мансийска</v>
      </c>
      <c r="Z277" s="19" t="str">
        <f>[1]РЕЕСТР!AL277</f>
        <v>МКД ул. Строителей, 105,107,105А</v>
      </c>
    </row>
    <row r="278" spans="2:26" ht="45" customHeight="1" x14ac:dyDescent="0.3">
      <c r="B278" s="43">
        <f>[1]РЕЕСТР!B278</f>
        <v>258</v>
      </c>
      <c r="C278" s="44" t="str">
        <f>[1]РЕЕСТР!C278</f>
        <v>ранее существовавшая до 01.01.2019</v>
      </c>
      <c r="D278" s="51">
        <f>[1]РЕЕСТР!D278</f>
        <v>44900</v>
      </c>
      <c r="E278" s="16" t="str">
        <f>[1]РЕЕСТР!E278</f>
        <v>Строителей 103</v>
      </c>
      <c r="F278" s="52" t="str">
        <f>[1]РЕЕСТР!F278</f>
        <v>в рамках проведения инвентаризации 2022 года
не установлен</v>
      </c>
      <c r="G278" s="10" t="str">
        <f>[1]РЕЕСТР!G278</f>
        <v>61.006865</v>
      </c>
      <c r="H278" s="10" t="str">
        <f>[1]РЕЕСТР!H278</f>
        <v>69.052902</v>
      </c>
      <c r="I278" s="53" t="str">
        <f>[1]РЕЕСТР!I278</f>
        <v>в рамках инвентаризации 2022 года
не определена</v>
      </c>
      <c r="J278" s="9" t="str">
        <f>[1]РЕЕСТР!J278</f>
        <v>открытый</v>
      </c>
      <c r="K278" s="11" t="str">
        <f>[1]РЕЕСТР!K278</f>
        <v>бетонная плита</v>
      </c>
      <c r="L278" s="10">
        <f>[1]РЕЕСТР!L278</f>
        <v>12</v>
      </c>
      <c r="M278" s="10" t="str">
        <f>[1]РЕЕСТР!M278</f>
        <v>есть</v>
      </c>
      <c r="N278" s="12" t="str">
        <f>[1]РЕЕСТР!N278</f>
        <v>есть</v>
      </c>
      <c r="O278" s="14">
        <f>[1]РЕЕСТР!O278</f>
        <v>2</v>
      </c>
      <c r="P278" s="15">
        <f>[1]РЕЕСТР!P278</f>
        <v>1.1000000000000001</v>
      </c>
      <c r="Q278" s="13" t="str">
        <f>[1]РЕЕСТР!Q278</f>
        <v>пластик</v>
      </c>
      <c r="R278" s="14">
        <f>[1]РЕЕСТР!U278</f>
        <v>1</v>
      </c>
      <c r="S278" s="15">
        <f>[1]РЕЕСТР!V278</f>
        <v>4</v>
      </c>
      <c r="T278" s="13" t="str">
        <f>[1]РЕЕСТР!W278</f>
        <v>отсек</v>
      </c>
      <c r="U278" s="17" t="str">
        <f>[1]РЕЕСТР!AA278</f>
        <v>-</v>
      </c>
      <c r="V278" s="18" t="str">
        <f>[1]РЕЕСТР!AB278</f>
        <v>-</v>
      </c>
      <c r="W278" s="15" t="str">
        <f>[1]РЕЕСТР!AC278</f>
        <v>-</v>
      </c>
      <c r="X278" s="13" t="str">
        <f>[1]РЕЕСТР!AD278</f>
        <v>-</v>
      </c>
      <c r="Y278" s="8" t="str">
        <f>[1]РЕЕСТР!AH278</f>
        <v>МО - Администрация города Ханты-Мансийска</v>
      </c>
      <c r="Z278" s="19" t="str">
        <f>[1]РЕЕСТР!AL278</f>
        <v>МКД ул. Строителей,103,101,99</v>
      </c>
    </row>
    <row r="279" spans="2:26" ht="45" customHeight="1" x14ac:dyDescent="0.3">
      <c r="B279" s="43">
        <f>[1]РЕЕСТР!B279</f>
        <v>259</v>
      </c>
      <c r="C279" s="44" t="str">
        <f>[1]РЕЕСТР!C279</f>
        <v>ранее существовавшая до 01.01.2019</v>
      </c>
      <c r="D279" s="51">
        <f>[1]РЕЕСТР!D279</f>
        <v>44900</v>
      </c>
      <c r="E279" s="16" t="str">
        <f>[1]РЕЕСТР!E279</f>
        <v>Строителей 101</v>
      </c>
      <c r="F279" s="52" t="str">
        <f>[1]РЕЕСТР!F279</f>
        <v>в рамках проведения инвентаризации 2022 года
не установлен</v>
      </c>
      <c r="G279" s="10" t="str">
        <f>[1]РЕЕСТР!G279</f>
        <v>61.006189</v>
      </c>
      <c r="H279" s="10" t="str">
        <f>[1]РЕЕСТР!H279</f>
        <v>69.052997</v>
      </c>
      <c r="I279" s="53" t="str">
        <f>[1]РЕЕСТР!I279</f>
        <v>в рамках инвентаризации 2022 года
не определена</v>
      </c>
      <c r="J279" s="9" t="str">
        <f>[1]РЕЕСТР!J279</f>
        <v>открытый</v>
      </c>
      <c r="K279" s="11" t="str">
        <f>[1]РЕЕСТР!K279</f>
        <v>контейнер заглубленного типа</v>
      </c>
      <c r="L279" s="10">
        <f>[1]РЕЕСТР!L279</f>
        <v>4</v>
      </c>
      <c r="M279" s="10" t="str">
        <f>[1]РЕЕСТР!M279</f>
        <v>отсутствует</v>
      </c>
      <c r="N279" s="12" t="str">
        <f>[1]РЕЕСТР!N279</f>
        <v>отсутствует</v>
      </c>
      <c r="O279" s="14">
        <f>[1]РЕЕСТР!O279</f>
        <v>1</v>
      </c>
      <c r="P279" s="15">
        <f>[1]РЕЕСТР!P279</f>
        <v>3</v>
      </c>
      <c r="Q279" s="13" t="str">
        <f>[1]РЕЕСТР!Q279</f>
        <v>пластик</v>
      </c>
      <c r="R279" s="14" t="str">
        <f>[1]РЕЕСТР!U279</f>
        <v>-</v>
      </c>
      <c r="S279" s="15" t="str">
        <f>[1]РЕЕСТР!V279</f>
        <v>-</v>
      </c>
      <c r="T279" s="13" t="str">
        <f>[1]РЕЕСТР!W279</f>
        <v>-</v>
      </c>
      <c r="U279" s="17" t="str">
        <f>[1]РЕЕСТР!AA279</f>
        <v>-</v>
      </c>
      <c r="V279" s="18" t="str">
        <f>[1]РЕЕСТР!AB279</f>
        <v>-</v>
      </c>
      <c r="W279" s="15" t="str">
        <f>[1]РЕЕСТР!AC279</f>
        <v>-</v>
      </c>
      <c r="X279" s="13" t="str">
        <f>[1]РЕЕСТР!AD279</f>
        <v>-</v>
      </c>
      <c r="Y279" s="8" t="str">
        <f>[1]РЕЕСТР!AH279</f>
        <v>СП МКД</v>
      </c>
      <c r="Z279" s="19" t="str">
        <f>[1]РЕЕСТР!AL279</f>
        <v>МКД ул. Строителей, 103,101,99</v>
      </c>
    </row>
    <row r="280" spans="2:26" ht="45" customHeight="1" x14ac:dyDescent="0.3">
      <c r="B280" s="43">
        <f>[1]РЕЕСТР!B280</f>
        <v>260</v>
      </c>
      <c r="C280" s="44" t="str">
        <f>[1]РЕЕСТР!C280</f>
        <v>ранее существовавшая до 01.01.2019</v>
      </c>
      <c r="D280" s="51">
        <f>[1]РЕЕСТР!D280</f>
        <v>44900</v>
      </c>
      <c r="E280" s="16" t="str">
        <f>[1]РЕЕСТР!E280</f>
        <v>Строителей 91</v>
      </c>
      <c r="F280" s="52" t="str">
        <f>[1]РЕЕСТР!F280</f>
        <v>в рамках проведения инвентаризации 2022 года
не установлен</v>
      </c>
      <c r="G280" s="10" t="str">
        <f>[1]РЕЕСТР!G280</f>
        <v>61.003756</v>
      </c>
      <c r="H280" s="10" t="str">
        <f>[1]РЕЕСТР!H280</f>
        <v>69.055360</v>
      </c>
      <c r="I280" s="53" t="str">
        <f>[1]РЕЕСТР!I280</f>
        <v>в рамках инвентаризации 2022 года
не определена</v>
      </c>
      <c r="J280" s="9" t="str">
        <f>[1]РЕЕСТР!J280</f>
        <v>открытый</v>
      </c>
      <c r="K280" s="11" t="str">
        <f>[1]РЕЕСТР!K280</f>
        <v>бетонная плита</v>
      </c>
      <c r="L280" s="10">
        <f>[1]РЕЕСТР!L280</f>
        <v>12</v>
      </c>
      <c r="M280" s="10" t="str">
        <f>[1]РЕЕСТР!M280</f>
        <v>отсутствует</v>
      </c>
      <c r="N280" s="12" t="str">
        <f>[1]РЕЕСТР!N280</f>
        <v>есть</v>
      </c>
      <c r="O280" s="14">
        <f>[1]РЕЕСТР!O280</f>
        <v>2</v>
      </c>
      <c r="P280" s="15">
        <f>[1]РЕЕСТР!P280</f>
        <v>0.75</v>
      </c>
      <c r="Q280" s="13" t="str">
        <f>[1]РЕЕСТР!Q280</f>
        <v>металл</v>
      </c>
      <c r="R280" s="14" t="str">
        <f>[1]РЕЕСТР!U280</f>
        <v>-</v>
      </c>
      <c r="S280" s="15" t="str">
        <f>[1]РЕЕСТР!V280</f>
        <v>-</v>
      </c>
      <c r="T280" s="13" t="str">
        <f>[1]РЕЕСТР!W280</f>
        <v>-</v>
      </c>
      <c r="U280" s="17" t="str">
        <f>[1]РЕЕСТР!AA280</f>
        <v>-</v>
      </c>
      <c r="V280" s="18" t="str">
        <f>[1]РЕЕСТР!AB280</f>
        <v>-</v>
      </c>
      <c r="W280" s="15" t="str">
        <f>[1]РЕЕСТР!AC280</f>
        <v>-</v>
      </c>
      <c r="X280" s="13" t="str">
        <f>[1]РЕЕСТР!AD280</f>
        <v>-</v>
      </c>
      <c r="Y280" s="8" t="str">
        <f>[1]РЕЕСТР!AH280</f>
        <v>СП МКД</v>
      </c>
      <c r="Z280" s="19" t="str">
        <f>[1]РЕЕСТР!AL280</f>
        <v>МКД ул. Строителей 91</v>
      </c>
    </row>
    <row r="281" spans="2:26" ht="45" customHeight="1" x14ac:dyDescent="0.3">
      <c r="B281" s="43">
        <f>[1]РЕЕСТР!B281</f>
        <v>261</v>
      </c>
      <c r="C281" s="44" t="str">
        <f>[1]РЕЕСТР!C281</f>
        <v>ранее существовавшая до 01.01.2019</v>
      </c>
      <c r="D281" s="51">
        <f>[1]РЕЕСТР!D281</f>
        <v>44900</v>
      </c>
      <c r="E281" s="16" t="str">
        <f>[1]РЕЕСТР!E281</f>
        <v>Строителей 78</v>
      </c>
      <c r="F281" s="52" t="str">
        <f>[1]РЕЕСТР!F281</f>
        <v>в рамках проведения инвентаризации 2022 года
не установлен</v>
      </c>
      <c r="G281" s="10" t="str">
        <f>[1]РЕЕСТР!G281</f>
        <v>61.002868</v>
      </c>
      <c r="H281" s="10" t="str">
        <f>[1]РЕЕСТР!H281</f>
        <v>69.055302</v>
      </c>
      <c r="I281" s="53" t="str">
        <f>[1]РЕЕСТР!I281</f>
        <v>в рамках инвентаризации 2022 года
не определена</v>
      </c>
      <c r="J281" s="9" t="str">
        <f>[1]РЕЕСТР!J281</f>
        <v>открытый</v>
      </c>
      <c r="K281" s="11" t="str">
        <f>[1]РЕЕСТР!K281</f>
        <v>бетонная плита</v>
      </c>
      <c r="L281" s="10">
        <f>[1]РЕЕСТР!L281</f>
        <v>12</v>
      </c>
      <c r="M281" s="10" t="str">
        <f>[1]РЕЕСТР!M281</f>
        <v>отсутствует</v>
      </c>
      <c r="N281" s="12" t="str">
        <f>[1]РЕЕСТР!N281</f>
        <v>есть</v>
      </c>
      <c r="O281" s="14">
        <f>[1]РЕЕСТР!O281</f>
        <v>2</v>
      </c>
      <c r="P281" s="15">
        <f>[1]РЕЕСТР!P281</f>
        <v>0.75</v>
      </c>
      <c r="Q281" s="13" t="str">
        <f>[1]РЕЕСТР!Q281</f>
        <v>металл</v>
      </c>
      <c r="R281" s="14" t="str">
        <f>[1]РЕЕСТР!U281</f>
        <v>-</v>
      </c>
      <c r="S281" s="15" t="str">
        <f>[1]РЕЕСТР!V281</f>
        <v>-</v>
      </c>
      <c r="T281" s="13" t="str">
        <f>[1]РЕЕСТР!W281</f>
        <v>-</v>
      </c>
      <c r="U281" s="17" t="str">
        <f>[1]РЕЕСТР!AA281</f>
        <v>-</v>
      </c>
      <c r="V281" s="18" t="str">
        <f>[1]РЕЕСТР!AB281</f>
        <v>-</v>
      </c>
      <c r="W281" s="15" t="str">
        <f>[1]РЕЕСТР!AC281</f>
        <v>-</v>
      </c>
      <c r="X281" s="13" t="str">
        <f>[1]РЕЕСТР!AD281</f>
        <v>-</v>
      </c>
      <c r="Y281" s="8" t="str">
        <f>[1]РЕЕСТР!AH281</f>
        <v>СП МКД</v>
      </c>
      <c r="Z281" s="19" t="str">
        <f>[1]РЕЕСТР!AL281</f>
        <v>МКД ул. Строителей,78,80,82</v>
      </c>
    </row>
    <row r="282" spans="2:26" ht="45" customHeight="1" x14ac:dyDescent="0.3">
      <c r="B282" s="43">
        <f>[1]РЕЕСТР!B282</f>
        <v>262</v>
      </c>
      <c r="C282" s="44" t="str">
        <f>[1]РЕЕСТР!C282</f>
        <v>ранее существовавшая до 01.01.2019</v>
      </c>
      <c r="D282" s="51">
        <f>[1]РЕЕСТР!D282</f>
        <v>44900</v>
      </c>
      <c r="E282" s="16" t="str">
        <f>[1]РЕЕСТР!E282</f>
        <v>Строителей 71</v>
      </c>
      <c r="F282" s="52" t="str">
        <f>[1]РЕЕСТР!F282</f>
        <v>в рамках проведения инвентаризации 2022 года
не установлен</v>
      </c>
      <c r="G282" s="10" t="str">
        <f>[1]РЕЕСТР!G282</f>
        <v>61.001607</v>
      </c>
      <c r="H282" s="10" t="str">
        <f>[1]РЕЕСТР!H282</f>
        <v>69.057808</v>
      </c>
      <c r="I282" s="53" t="str">
        <f>[1]РЕЕСТР!I282</f>
        <v>в рамках инвентаризации 2022 года
не определена</v>
      </c>
      <c r="J282" s="9" t="str">
        <f>[1]РЕЕСТР!J282</f>
        <v>открытый</v>
      </c>
      <c r="K282" s="11" t="str">
        <f>[1]РЕЕСТР!K282</f>
        <v>бетонная плита</v>
      </c>
      <c r="L282" s="10">
        <f>[1]РЕЕСТР!L282</f>
        <v>12</v>
      </c>
      <c r="M282" s="10" t="str">
        <f>[1]РЕЕСТР!M282</f>
        <v>есть</v>
      </c>
      <c r="N282" s="12" t="str">
        <f>[1]РЕЕСТР!N282</f>
        <v>есть</v>
      </c>
      <c r="O282" s="14">
        <f>[1]РЕЕСТР!O282</f>
        <v>2</v>
      </c>
      <c r="P282" s="15">
        <f>[1]РЕЕСТР!P282</f>
        <v>1.1000000000000001</v>
      </c>
      <c r="Q282" s="13" t="str">
        <f>[1]РЕЕСТР!Q282</f>
        <v>пластик</v>
      </c>
      <c r="R282" s="14">
        <f>[1]РЕЕСТР!U282</f>
        <v>1</v>
      </c>
      <c r="S282" s="15">
        <f>[1]РЕЕСТР!V282</f>
        <v>4</v>
      </c>
      <c r="T282" s="13" t="str">
        <f>[1]РЕЕСТР!W282</f>
        <v>отсек</v>
      </c>
      <c r="U282" s="17" t="str">
        <f>[1]РЕЕСТР!AA282</f>
        <v>-</v>
      </c>
      <c r="V282" s="18" t="str">
        <f>[1]РЕЕСТР!AB282</f>
        <v>-</v>
      </c>
      <c r="W282" s="15" t="str">
        <f>[1]РЕЕСТР!AC282</f>
        <v>-</v>
      </c>
      <c r="X282" s="13" t="str">
        <f>[1]РЕЕСТР!AD282</f>
        <v>-</v>
      </c>
      <c r="Y282" s="8" t="str">
        <f>[1]РЕЕСТР!AH282</f>
        <v>МО - Администрация города Ханты-Мансийска</v>
      </c>
      <c r="Z282" s="19" t="str">
        <f>[1]РЕЕСТР!AL282</f>
        <v>МКД ул. Строителей,71,73,75</v>
      </c>
    </row>
    <row r="283" spans="2:26" ht="45" customHeight="1" x14ac:dyDescent="0.3">
      <c r="B283" s="43">
        <f>[1]РЕЕСТР!B283</f>
        <v>263</v>
      </c>
      <c r="C283" s="44" t="str">
        <f>[1]РЕЕСТР!C283</f>
        <v>ранее существовавшая до 01.01.2019</v>
      </c>
      <c r="D283" s="51">
        <f>[1]РЕЕСТР!D283</f>
        <v>44900</v>
      </c>
      <c r="E283" s="16" t="str">
        <f>[1]РЕЕСТР!E283</f>
        <v>Строителей 75-79</v>
      </c>
      <c r="F283" s="52" t="str">
        <f>[1]РЕЕСТР!F283</f>
        <v>в рамках проведения инвентаризации 2022 года
не установлен</v>
      </c>
      <c r="G283" s="10" t="str">
        <f>[1]РЕЕСТР!G283</f>
        <v>61.002154</v>
      </c>
      <c r="H283" s="10" t="str">
        <f>[1]РЕЕСТР!H283</f>
        <v>69.059944</v>
      </c>
      <c r="I283" s="53" t="str">
        <f>[1]РЕЕСТР!I283</f>
        <v>в рамках инвентаризации 2022 года
не определена</v>
      </c>
      <c r="J283" s="9" t="str">
        <f>[1]РЕЕСТР!J283</f>
        <v>открытый</v>
      </c>
      <c r="K283" s="11" t="str">
        <f>[1]РЕЕСТР!K283</f>
        <v>бетонная плита</v>
      </c>
      <c r="L283" s="10">
        <f>[1]РЕЕСТР!L283</f>
        <v>12</v>
      </c>
      <c r="M283" s="10" t="str">
        <f>[1]РЕЕСТР!M283</f>
        <v>есть</v>
      </c>
      <c r="N283" s="12" t="str">
        <f>[1]РЕЕСТР!N283</f>
        <v>есть</v>
      </c>
      <c r="O283" s="14">
        <f>[1]РЕЕСТР!O283</f>
        <v>2</v>
      </c>
      <c r="P283" s="15">
        <f>[1]РЕЕСТР!P283</f>
        <v>1.1000000000000001</v>
      </c>
      <c r="Q283" s="13" t="str">
        <f>[1]РЕЕСТР!Q283</f>
        <v>пластик</v>
      </c>
      <c r="R283" s="14">
        <f>[1]РЕЕСТР!U283</f>
        <v>1</v>
      </c>
      <c r="S283" s="15">
        <f>[1]РЕЕСТР!V283</f>
        <v>4</v>
      </c>
      <c r="T283" s="13" t="str">
        <f>[1]РЕЕСТР!W283</f>
        <v>отсек</v>
      </c>
      <c r="U283" s="17" t="str">
        <f>[1]РЕЕСТР!AA283</f>
        <v>-</v>
      </c>
      <c r="V283" s="18" t="str">
        <f>[1]РЕЕСТР!AB283</f>
        <v>-</v>
      </c>
      <c r="W283" s="15" t="str">
        <f>[1]РЕЕСТР!AC283</f>
        <v>-</v>
      </c>
      <c r="X283" s="13" t="str">
        <f>[1]РЕЕСТР!AD283</f>
        <v>-</v>
      </c>
      <c r="Y283" s="8" t="str">
        <f>[1]РЕЕСТР!AH283</f>
        <v>МО - Администрация города Ханты-Мансийска</v>
      </c>
      <c r="Z283" s="19" t="str">
        <f>[1]РЕЕСТР!AL283</f>
        <v>МКД ул. Строителей 75-79</v>
      </c>
    </row>
    <row r="284" spans="2:26" ht="45" customHeight="1" x14ac:dyDescent="0.3">
      <c r="B284" s="43">
        <f>[1]РЕЕСТР!B284</f>
        <v>264</v>
      </c>
      <c r="C284" s="44" t="str">
        <f>[1]РЕЕСТР!C284</f>
        <v>ранее существовавшая до 01.01.2019</v>
      </c>
      <c r="D284" s="51">
        <f>[1]РЕЕСТР!D284</f>
        <v>44900</v>
      </c>
      <c r="E284" s="16" t="str">
        <f>[1]РЕЕСТР!E284</f>
        <v>Строителей 83</v>
      </c>
      <c r="F284" s="52" t="str">
        <f>[1]РЕЕСТР!F284</f>
        <v>в рамках проведения инвентаризации 2022 года
не установлен</v>
      </c>
      <c r="G284" s="10" t="str">
        <f>[1]РЕЕСТР!G284</f>
        <v>61.002142</v>
      </c>
      <c r="H284" s="10" t="str">
        <f>[1]РЕЕСТР!H284</f>
        <v>69.057128</v>
      </c>
      <c r="I284" s="53" t="str">
        <f>[1]РЕЕСТР!I284</f>
        <v>в рамках инвентаризации 2022 года
не определена</v>
      </c>
      <c r="J284" s="9" t="str">
        <f>[1]РЕЕСТР!J284</f>
        <v>открытый</v>
      </c>
      <c r="K284" s="11" t="str">
        <f>[1]РЕЕСТР!K284</f>
        <v>бетонная плита</v>
      </c>
      <c r="L284" s="10">
        <f>[1]РЕЕСТР!L284</f>
        <v>12</v>
      </c>
      <c r="M284" s="10" t="str">
        <f>[1]РЕЕСТР!M284</f>
        <v>есть</v>
      </c>
      <c r="N284" s="12" t="str">
        <f>[1]РЕЕСТР!N284</f>
        <v>есть</v>
      </c>
      <c r="O284" s="14">
        <f>[1]РЕЕСТР!O284</f>
        <v>2</v>
      </c>
      <c r="P284" s="15">
        <f>[1]РЕЕСТР!P284</f>
        <v>1.1000000000000001</v>
      </c>
      <c r="Q284" s="13" t="str">
        <f>[1]РЕЕСТР!Q284</f>
        <v>пластик</v>
      </c>
      <c r="R284" s="14">
        <f>[1]РЕЕСТР!U284</f>
        <v>1</v>
      </c>
      <c r="S284" s="15">
        <f>[1]РЕЕСТР!V284</f>
        <v>4</v>
      </c>
      <c r="T284" s="13" t="str">
        <f>[1]РЕЕСТР!W284</f>
        <v>отсек</v>
      </c>
      <c r="U284" s="17" t="str">
        <f>[1]РЕЕСТР!AA284</f>
        <v>-</v>
      </c>
      <c r="V284" s="18" t="str">
        <f>[1]РЕЕСТР!AB284</f>
        <v>-</v>
      </c>
      <c r="W284" s="15" t="str">
        <f>[1]РЕЕСТР!AC284</f>
        <v>-</v>
      </c>
      <c r="X284" s="13" t="str">
        <f>[1]РЕЕСТР!AD284</f>
        <v>-</v>
      </c>
      <c r="Y284" s="8" t="str">
        <f>[1]РЕЕСТР!AH284</f>
        <v>МО - Администрация города Ханты-Мансийска</v>
      </c>
      <c r="Z284" s="19" t="str">
        <f>[1]РЕЕСТР!AL284</f>
        <v>МКД ул. Строителей,83,61,85</v>
      </c>
    </row>
    <row r="285" spans="2:26" ht="45" customHeight="1" x14ac:dyDescent="0.3">
      <c r="B285" s="43">
        <f>[1]РЕЕСТР!B285</f>
        <v>265</v>
      </c>
      <c r="C285" s="44" t="str">
        <f>[1]РЕЕСТР!C285</f>
        <v>ранее существовавшая до 01.01.2019</v>
      </c>
      <c r="D285" s="51">
        <f>[1]РЕЕСТР!D285</f>
        <v>44900</v>
      </c>
      <c r="E285" s="16" t="str">
        <f>[1]РЕЕСТР!E285</f>
        <v>Строителей 90а</v>
      </c>
      <c r="F285" s="52" t="str">
        <f>[1]РЕЕСТР!F285</f>
        <v>в рамках проведения инвентаризации 2022 года
не установлен</v>
      </c>
      <c r="G285" s="10" t="str">
        <f>[1]РЕЕСТР!G285</f>
        <v>61.0062</v>
      </c>
      <c r="H285" s="10" t="str">
        <f>[1]РЕЕСТР!H285</f>
        <v>69.0469</v>
      </c>
      <c r="I285" s="53" t="str">
        <f>[1]РЕЕСТР!I285</f>
        <v>в рамках инвентаризации 2022 года
не определена</v>
      </c>
      <c r="J285" s="9" t="str">
        <f>[1]РЕЕСТР!J285</f>
        <v>открытый</v>
      </c>
      <c r="K285" s="11" t="str">
        <f>[1]РЕЕСТР!K285</f>
        <v>бетонная плита</v>
      </c>
      <c r="L285" s="10">
        <f>[1]РЕЕСТР!L285</f>
        <v>8</v>
      </c>
      <c r="M285" s="10" t="str">
        <f>[1]РЕЕСТР!M285</f>
        <v>есть</v>
      </c>
      <c r="N285" s="12" t="str">
        <f>[1]РЕЕСТР!N285</f>
        <v>есть</v>
      </c>
      <c r="O285" s="14">
        <f>[1]РЕЕСТР!O285</f>
        <v>2</v>
      </c>
      <c r="P285" s="15">
        <f>[1]РЕЕСТР!P285</f>
        <v>0.75</v>
      </c>
      <c r="Q285" s="13" t="str">
        <f>[1]РЕЕСТР!Q285</f>
        <v>металл</v>
      </c>
      <c r="R285" s="14" t="str">
        <f>[1]РЕЕСТР!U285</f>
        <v>-</v>
      </c>
      <c r="S285" s="15" t="str">
        <f>[1]РЕЕСТР!V285</f>
        <v>-</v>
      </c>
      <c r="T285" s="13" t="str">
        <f>[1]РЕЕСТР!W285</f>
        <v>-</v>
      </c>
      <c r="U285" s="17" t="str">
        <f>[1]РЕЕСТР!AA285</f>
        <v>-</v>
      </c>
      <c r="V285" s="18" t="str">
        <f>[1]РЕЕСТР!AB285</f>
        <v>-</v>
      </c>
      <c r="W285" s="15" t="str">
        <f>[1]РЕЕСТР!AC285</f>
        <v>-</v>
      </c>
      <c r="X285" s="13" t="str">
        <f>[1]РЕЕСТР!AD285</f>
        <v>-</v>
      </c>
      <c r="Y285" s="8" t="str">
        <f>[1]РЕЕСТР!AH285</f>
        <v>СП МКД</v>
      </c>
      <c r="Z285" s="19" t="str">
        <f>[1]РЕЕСТР!AL285</f>
        <v>МКД ул. Строителей 90 А</v>
      </c>
    </row>
    <row r="286" spans="2:26" ht="45" customHeight="1" x14ac:dyDescent="0.3">
      <c r="B286" s="43">
        <f>[1]РЕЕСТР!B286</f>
        <v>266</v>
      </c>
      <c r="C286" s="44" t="str">
        <f>[1]РЕЕСТР!C286</f>
        <v>ранее существовавшая до 01.01.2019</v>
      </c>
      <c r="D286" s="51">
        <f>[1]РЕЕСТР!D286</f>
        <v>44900</v>
      </c>
      <c r="E286" s="16" t="str">
        <f>[1]РЕЕСТР!E286</f>
        <v>Кооперативная 34</v>
      </c>
      <c r="F286" s="52" t="str">
        <f>[1]РЕЕСТР!F286</f>
        <v>в рамках проведения инвентаризации 2022 года
не установлен</v>
      </c>
      <c r="G286" s="10" t="str">
        <f>[1]РЕЕСТР!G286</f>
        <v xml:space="preserve">61.042327 </v>
      </c>
      <c r="H286" s="10" t="str">
        <f>[1]РЕЕСТР!H286</f>
        <v>69.071804</v>
      </c>
      <c r="I286" s="53" t="str">
        <f>[1]РЕЕСТР!I286</f>
        <v>в рамках инвентаризации 2022 года
не определена</v>
      </c>
      <c r="J286" s="9" t="str">
        <f>[1]РЕЕСТР!J286</f>
        <v>открытый</v>
      </c>
      <c r="K286" s="11" t="str">
        <f>[1]РЕЕСТР!K286</f>
        <v>бетонная плита</v>
      </c>
      <c r="L286" s="10">
        <f>[1]РЕЕСТР!L286</f>
        <v>12</v>
      </c>
      <c r="M286" s="10" t="str">
        <f>[1]РЕЕСТР!M286</f>
        <v>есть</v>
      </c>
      <c r="N286" s="12" t="str">
        <f>[1]РЕЕСТР!N286</f>
        <v>есть</v>
      </c>
      <c r="O286" s="14">
        <f>[1]РЕЕСТР!O286</f>
        <v>2</v>
      </c>
      <c r="P286" s="15">
        <f>[1]РЕЕСТР!P286</f>
        <v>1.1000000000000001</v>
      </c>
      <c r="Q286" s="13" t="str">
        <f>[1]РЕЕСТР!Q286</f>
        <v>пластик</v>
      </c>
      <c r="R286" s="14">
        <f>[1]РЕЕСТР!U286</f>
        <v>1</v>
      </c>
      <c r="S286" s="15">
        <f>[1]РЕЕСТР!V286</f>
        <v>4</v>
      </c>
      <c r="T286" s="13" t="str">
        <f>[1]РЕЕСТР!W286</f>
        <v>отсек</v>
      </c>
      <c r="U286" s="17" t="str">
        <f>[1]РЕЕСТР!AA286</f>
        <v>-</v>
      </c>
      <c r="V286" s="18" t="str">
        <f>[1]РЕЕСТР!AB286</f>
        <v>-</v>
      </c>
      <c r="W286" s="15" t="str">
        <f>[1]РЕЕСТР!AC286</f>
        <v>-</v>
      </c>
      <c r="X286" s="13" t="str">
        <f>[1]РЕЕСТР!AD286</f>
        <v>-</v>
      </c>
      <c r="Y286" s="8" t="str">
        <f>[1]РЕЕСТР!AH286</f>
        <v>МО - Администрация города Ханты-Мансийска</v>
      </c>
      <c r="Z286" s="19" t="str">
        <f>[1]РЕЕСТР!AL286</f>
        <v>МКД ул. Кооперативная 34</v>
      </c>
    </row>
    <row r="287" spans="2:26" ht="45" customHeight="1" x14ac:dyDescent="0.3">
      <c r="B287" s="43">
        <f>[1]РЕЕСТР!B287</f>
        <v>267</v>
      </c>
      <c r="C287" s="44" t="str">
        <f>[1]РЕЕСТР!C287</f>
        <v>ранее существовавшая до 01.01.2019</v>
      </c>
      <c r="D287" s="51">
        <f>[1]РЕЕСТР!D287</f>
        <v>44900</v>
      </c>
      <c r="E287" s="16" t="str">
        <f>[1]РЕЕСТР!E287</f>
        <v>Иртышская 18</v>
      </c>
      <c r="F287" s="52" t="str">
        <f>[1]РЕЕСТР!F287</f>
        <v>в рамках проведения инвентаризации 2022 года
не установлен</v>
      </c>
      <c r="G287" s="10" t="str">
        <f>[1]РЕЕСТР!G287</f>
        <v xml:space="preserve">60.968004 </v>
      </c>
      <c r="H287" s="10" t="str">
        <f>[1]РЕЕСТР!H287</f>
        <v>69.036192</v>
      </c>
      <c r="I287" s="53" t="str">
        <f>[1]РЕЕСТР!I287</f>
        <v>в рамках инвентаризации 2022 года
не определена</v>
      </c>
      <c r="J287" s="9" t="str">
        <f>[1]РЕЕСТР!J287</f>
        <v>открытый</v>
      </c>
      <c r="K287" s="11" t="str">
        <f>[1]РЕЕСТР!K287</f>
        <v>грунт</v>
      </c>
      <c r="L287" s="10">
        <f>[1]РЕЕСТР!L287</f>
        <v>4</v>
      </c>
      <c r="M287" s="10" t="str">
        <f>[1]РЕЕСТР!M287</f>
        <v>отсутствует</v>
      </c>
      <c r="N287" s="12" t="str">
        <f>[1]РЕЕСТР!N287</f>
        <v>отсутствует</v>
      </c>
      <c r="O287" s="14">
        <f>[1]РЕЕСТР!O287</f>
        <v>1</v>
      </c>
      <c r="P287" s="15">
        <f>[1]РЕЕСТР!P287</f>
        <v>1.1000000000000001</v>
      </c>
      <c r="Q287" s="13" t="str">
        <f>[1]РЕЕСТР!Q287</f>
        <v>пластик</v>
      </c>
      <c r="R287" s="14" t="str">
        <f>[1]РЕЕСТР!U287</f>
        <v>-</v>
      </c>
      <c r="S287" s="15" t="str">
        <f>[1]РЕЕСТР!V287</f>
        <v>-</v>
      </c>
      <c r="T287" s="13" t="str">
        <f>[1]РЕЕСТР!W287</f>
        <v>-</v>
      </c>
      <c r="U287" s="17" t="str">
        <f>[1]РЕЕСТР!AA287</f>
        <v>-</v>
      </c>
      <c r="V287" s="18" t="str">
        <f>[1]РЕЕСТР!AB287</f>
        <v>-</v>
      </c>
      <c r="W287" s="15" t="str">
        <f>[1]РЕЕСТР!AC287</f>
        <v>-</v>
      </c>
      <c r="X287" s="13" t="str">
        <f>[1]РЕЕСТР!AD287</f>
        <v>-</v>
      </c>
      <c r="Y287" s="8" t="str">
        <f>[1]РЕЕСТР!AH287</f>
        <v>МО - Администрация города Ханты-Мансийска</v>
      </c>
      <c r="Z287" s="19" t="str">
        <f>[1]РЕЕСТР!AL287</f>
        <v xml:space="preserve">ИЖС ул. Иртышская </v>
      </c>
    </row>
    <row r="288" spans="2:26" ht="45" customHeight="1" x14ac:dyDescent="0.3">
      <c r="B288" s="43">
        <f>[1]РЕЕСТР!B288</f>
        <v>268</v>
      </c>
      <c r="C288" s="44" t="str">
        <f>[1]РЕЕСТР!C288</f>
        <v>ранее существовавшая до 01.01.2019</v>
      </c>
      <c r="D288" s="51">
        <f>[1]РЕЕСТР!D288</f>
        <v>44900</v>
      </c>
      <c r="E288" s="16" t="str">
        <f>[1]РЕЕСТР!E288</f>
        <v>Чехова 64, 66</v>
      </c>
      <c r="F288" s="52" t="str">
        <f>[1]РЕЕСТР!F288</f>
        <v>в рамках проведения инвентаризации 2022 года
не установлен</v>
      </c>
      <c r="G288" s="10" t="str">
        <f>[1]РЕЕСТР!G288</f>
        <v>61.003231</v>
      </c>
      <c r="H288" s="10" t="str">
        <f>[1]РЕЕСТР!H288</f>
        <v>69.047519</v>
      </c>
      <c r="I288" s="53" t="str">
        <f>[1]РЕЕСТР!I288</f>
        <v>в рамках инвентаризации 2022 года
не определена</v>
      </c>
      <c r="J288" s="9" t="str">
        <f>[1]РЕЕСТР!J288</f>
        <v>открытый</v>
      </c>
      <c r="K288" s="11" t="str">
        <f>[1]РЕЕСТР!K288</f>
        <v>бетонная плита</v>
      </c>
      <c r="L288" s="10">
        <f>[1]РЕЕСТР!L288</f>
        <v>12</v>
      </c>
      <c r="M288" s="10" t="str">
        <f>[1]РЕЕСТР!M288</f>
        <v>есть</v>
      </c>
      <c r="N288" s="12" t="str">
        <f>[1]РЕЕСТР!N288</f>
        <v>есть</v>
      </c>
      <c r="O288" s="14">
        <f>[1]РЕЕСТР!O288</f>
        <v>1</v>
      </c>
      <c r="P288" s="15">
        <f>[1]РЕЕСТР!P288</f>
        <v>1.1000000000000001</v>
      </c>
      <c r="Q288" s="13" t="str">
        <f>[1]РЕЕСТР!Q288</f>
        <v>пластик</v>
      </c>
      <c r="R288" s="14">
        <f>[1]РЕЕСТР!U288</f>
        <v>1</v>
      </c>
      <c r="S288" s="15">
        <f>[1]РЕЕСТР!V288</f>
        <v>4</v>
      </c>
      <c r="T288" s="13" t="str">
        <f>[1]РЕЕСТР!W288</f>
        <v>отсек</v>
      </c>
      <c r="U288" s="17" t="str">
        <f>[1]РЕЕСТР!AA288</f>
        <v>-</v>
      </c>
      <c r="V288" s="18" t="str">
        <f>[1]РЕЕСТР!AB288</f>
        <v>-</v>
      </c>
      <c r="W288" s="15" t="str">
        <f>[1]РЕЕСТР!AC288</f>
        <v>-</v>
      </c>
      <c r="X288" s="13" t="str">
        <f>[1]РЕЕСТР!AD288</f>
        <v>-</v>
      </c>
      <c r="Y288" s="8" t="str">
        <f>[1]РЕЕСТР!AH288</f>
        <v>МО - Администрация города Ханты-Мансийска</v>
      </c>
      <c r="Z288" s="19" t="str">
        <f>[1]РЕЕСТР!AL288</f>
        <v>МКД ул. Чехова,64,66</v>
      </c>
    </row>
    <row r="289" spans="2:26" ht="45" customHeight="1" x14ac:dyDescent="0.3">
      <c r="B289" s="43">
        <f>[1]РЕЕСТР!B289</f>
        <v>269</v>
      </c>
      <c r="C289" s="44" t="str">
        <f>[1]РЕЕСТР!C289</f>
        <v>ранее существовавшая до 01.01.2019</v>
      </c>
      <c r="D289" s="51">
        <f>[1]РЕЕСТР!D289</f>
        <v>44900</v>
      </c>
      <c r="E289" s="16" t="str">
        <f>[1]РЕЕСТР!E289</f>
        <v>Чехова 62а, 64</v>
      </c>
      <c r="F289" s="52" t="str">
        <f>[1]РЕЕСТР!F289</f>
        <v>в рамках проведения инвентаризации 2022 года
не установлен</v>
      </c>
      <c r="G289" s="10" t="str">
        <f>[1]РЕЕСТР!G289</f>
        <v>61.003594</v>
      </c>
      <c r="H289" s="10" t="str">
        <f>[1]РЕЕСТР!H289</f>
        <v>69.046223</v>
      </c>
      <c r="I289" s="53" t="str">
        <f>[1]РЕЕСТР!I289</f>
        <v>в рамках инвентаризации 2022 года
не определена</v>
      </c>
      <c r="J289" s="9" t="str">
        <f>[1]РЕЕСТР!J289</f>
        <v>открытый</v>
      </c>
      <c r="K289" s="11" t="str">
        <f>[1]РЕЕСТР!K289</f>
        <v>бетонная плита</v>
      </c>
      <c r="L289" s="10">
        <f>[1]РЕЕСТР!L289</f>
        <v>12</v>
      </c>
      <c r="M289" s="10" t="str">
        <f>[1]РЕЕСТР!M289</f>
        <v>есть</v>
      </c>
      <c r="N289" s="12" t="str">
        <f>[1]РЕЕСТР!N289</f>
        <v>есть</v>
      </c>
      <c r="O289" s="14">
        <f>[1]РЕЕСТР!O289</f>
        <v>2</v>
      </c>
      <c r="P289" s="15">
        <f>[1]РЕЕСТР!P289</f>
        <v>1.1000000000000001</v>
      </c>
      <c r="Q289" s="13" t="str">
        <f>[1]РЕЕСТР!Q289</f>
        <v>пластик</v>
      </c>
      <c r="R289" s="14">
        <f>[1]РЕЕСТР!U289</f>
        <v>1</v>
      </c>
      <c r="S289" s="15">
        <f>[1]РЕЕСТР!V289</f>
        <v>4</v>
      </c>
      <c r="T289" s="13" t="str">
        <f>[1]РЕЕСТР!W289</f>
        <v>отсек</v>
      </c>
      <c r="U289" s="17" t="str">
        <f>[1]РЕЕСТР!AA289</f>
        <v>-</v>
      </c>
      <c r="V289" s="18" t="str">
        <f>[1]РЕЕСТР!AB289</f>
        <v>-</v>
      </c>
      <c r="W289" s="15" t="str">
        <f>[1]РЕЕСТР!AC289</f>
        <v>-</v>
      </c>
      <c r="X289" s="13" t="str">
        <f>[1]РЕЕСТР!AD289</f>
        <v>-</v>
      </c>
      <c r="Y289" s="8" t="str">
        <f>[1]РЕЕСТР!AH289</f>
        <v>МО - Администрация города Ханты-Мансийска</v>
      </c>
      <c r="Z289" s="19" t="str">
        <f>[1]РЕЕСТР!AL289</f>
        <v>МКД ул. Чехова,62,62а,64</v>
      </c>
    </row>
    <row r="290" spans="2:26" ht="45" customHeight="1" x14ac:dyDescent="0.3">
      <c r="B290" s="43">
        <f>[1]РЕЕСТР!B290</f>
        <v>270</v>
      </c>
      <c r="C290" s="44" t="str">
        <f>[1]РЕЕСТР!C290</f>
        <v>ранее существовавшая до 01.01.2019</v>
      </c>
      <c r="D290" s="51">
        <f>[1]РЕЕСТР!D290</f>
        <v>44900</v>
      </c>
      <c r="E290" s="16" t="str">
        <f>[1]РЕЕСТР!E290</f>
        <v>Чехова 63</v>
      </c>
      <c r="F290" s="52" t="str">
        <f>[1]РЕЕСТР!F290</f>
        <v>в рамках проведения инвентаризации 2022 года
не установлен</v>
      </c>
      <c r="G290" s="10" t="str">
        <f>[1]РЕЕСТР!G290</f>
        <v>61.003692</v>
      </c>
      <c r="H290" s="10" t="str">
        <f>[1]РЕЕСТР!H290</f>
        <v>69.045221</v>
      </c>
      <c r="I290" s="53" t="str">
        <f>[1]РЕЕСТР!I290</f>
        <v>в рамках инвентаризации 2022 года
не определена</v>
      </c>
      <c r="J290" s="9" t="str">
        <f>[1]РЕЕСТР!J290</f>
        <v>открытый</v>
      </c>
      <c r="K290" s="11" t="str">
        <f>[1]РЕЕСТР!K290</f>
        <v>бетонная плита</v>
      </c>
      <c r="L290" s="10">
        <f>[1]РЕЕСТР!L290</f>
        <v>12</v>
      </c>
      <c r="M290" s="10" t="str">
        <f>[1]РЕЕСТР!M290</f>
        <v>отсутствует</v>
      </c>
      <c r="N290" s="12" t="str">
        <f>[1]РЕЕСТР!N290</f>
        <v>есть</v>
      </c>
      <c r="O290" s="14">
        <f>[1]РЕЕСТР!O290</f>
        <v>2</v>
      </c>
      <c r="P290" s="15">
        <f>[1]РЕЕСТР!P290</f>
        <v>1.1000000000000001</v>
      </c>
      <c r="Q290" s="13" t="str">
        <f>[1]РЕЕСТР!Q290</f>
        <v>пластик</v>
      </c>
      <c r="R290" s="14" t="str">
        <f>[1]РЕЕСТР!U290</f>
        <v>-</v>
      </c>
      <c r="S290" s="15" t="str">
        <f>[1]РЕЕСТР!V290</f>
        <v>-</v>
      </c>
      <c r="T290" s="13" t="str">
        <f>[1]РЕЕСТР!W290</f>
        <v>-</v>
      </c>
      <c r="U290" s="17" t="str">
        <f>[1]РЕЕСТР!AA290</f>
        <v>-</v>
      </c>
      <c r="V290" s="18" t="str">
        <f>[1]РЕЕСТР!AB290</f>
        <v>-</v>
      </c>
      <c r="W290" s="15" t="str">
        <f>[1]РЕЕСТР!AC290</f>
        <v>-</v>
      </c>
      <c r="X290" s="13" t="str">
        <f>[1]РЕЕСТР!AD290</f>
        <v>-</v>
      </c>
      <c r="Y290" s="8" t="str">
        <f>[1]РЕЕСТР!AH290</f>
        <v>СП МКД</v>
      </c>
      <c r="Z290" s="19" t="str">
        <f>[1]РЕЕСТР!AL290</f>
        <v>МКД ул. Чехова, 63,61</v>
      </c>
    </row>
    <row r="291" spans="2:26" ht="45" customHeight="1" x14ac:dyDescent="0.3">
      <c r="B291" s="43">
        <f>[1]РЕЕСТР!B291</f>
        <v>271</v>
      </c>
      <c r="C291" s="44" t="str">
        <f>[1]РЕЕСТР!C291</f>
        <v>ранее существовавшая до 01.01.2019</v>
      </c>
      <c r="D291" s="51">
        <f>[1]РЕЕСТР!D291</f>
        <v>44900</v>
      </c>
      <c r="E291" s="16" t="str">
        <f>[1]РЕЕСТР!E291</f>
        <v>Чехова 75</v>
      </c>
      <c r="F291" s="52" t="str">
        <f>[1]РЕЕСТР!F291</f>
        <v>в рамках проведения инвентаризации 2022 года
не установлен</v>
      </c>
      <c r="G291" s="10" t="str">
        <f>[1]РЕЕСТР!G291</f>
        <v>61.004712</v>
      </c>
      <c r="H291" s="10" t="str">
        <f>[1]РЕЕСТР!H291</f>
        <v>69.051084</v>
      </c>
      <c r="I291" s="53" t="str">
        <f>[1]РЕЕСТР!I291</f>
        <v>в рамках инвентаризации 2022 года
не определена</v>
      </c>
      <c r="J291" s="9" t="str">
        <f>[1]РЕЕСТР!J291</f>
        <v>открытый</v>
      </c>
      <c r="K291" s="11" t="str">
        <f>[1]РЕЕСТР!K291</f>
        <v>контейнер заглубленного типа</v>
      </c>
      <c r="L291" s="10">
        <f>[1]РЕЕСТР!L291</f>
        <v>6</v>
      </c>
      <c r="M291" s="10" t="str">
        <f>[1]РЕЕСТР!M291</f>
        <v>отсутствует</v>
      </c>
      <c r="N291" s="12" t="str">
        <f>[1]РЕЕСТР!N291</f>
        <v>отсутствует</v>
      </c>
      <c r="O291" s="14">
        <f>[1]РЕЕСТР!O291</f>
        <v>1</v>
      </c>
      <c r="P291" s="15">
        <f>[1]РЕЕСТР!P291</f>
        <v>3</v>
      </c>
      <c r="Q291" s="13" t="str">
        <f>[1]РЕЕСТР!Q291</f>
        <v>пластик</v>
      </c>
      <c r="R291" s="14" t="str">
        <f>[1]РЕЕСТР!U291</f>
        <v>-</v>
      </c>
      <c r="S291" s="15" t="str">
        <f>[1]РЕЕСТР!V291</f>
        <v>-</v>
      </c>
      <c r="T291" s="13" t="str">
        <f>[1]РЕЕСТР!W291</f>
        <v>-</v>
      </c>
      <c r="U291" s="17" t="str">
        <f>[1]РЕЕСТР!AA291</f>
        <v>-</v>
      </c>
      <c r="V291" s="18" t="str">
        <f>[1]РЕЕСТР!AB291</f>
        <v>-</v>
      </c>
      <c r="W291" s="15" t="str">
        <f>[1]РЕЕСТР!AC291</f>
        <v>-</v>
      </c>
      <c r="X291" s="13" t="str">
        <f>[1]РЕЕСТР!AD291</f>
        <v>-</v>
      </c>
      <c r="Y291" s="8" t="str">
        <f>[1]РЕЕСТР!AH291</f>
        <v>СП МКД</v>
      </c>
      <c r="Z291" s="19" t="str">
        <f>[1]РЕЕСТР!AL291</f>
        <v>МКД ул. Чехова 73,73/1,75</v>
      </c>
    </row>
    <row r="292" spans="2:26" ht="45" customHeight="1" x14ac:dyDescent="0.3">
      <c r="B292" s="43">
        <f>[1]РЕЕСТР!B292</f>
        <v>272</v>
      </c>
      <c r="C292" s="44" t="str">
        <f>[1]РЕЕСТР!C292</f>
        <v>ранее существовавшая до 01.01.2019</v>
      </c>
      <c r="D292" s="51">
        <f>[1]РЕЕСТР!D292</f>
        <v>44900</v>
      </c>
      <c r="E292" s="16" t="str">
        <f>[1]РЕЕСТР!E292</f>
        <v>Шевченко  46-48</v>
      </c>
      <c r="F292" s="52" t="str">
        <f>[1]РЕЕСТР!F292</f>
        <v>в рамках проведения инвентаризации 2022 года
не установлен</v>
      </c>
      <c r="G292" s="10" t="str">
        <f>[1]РЕЕСТР!G292</f>
        <v>61.005692</v>
      </c>
      <c r="H292" s="10" t="str">
        <f>[1]РЕЕСТР!H292</f>
        <v>69.051743</v>
      </c>
      <c r="I292" s="53" t="str">
        <f>[1]РЕЕСТР!I292</f>
        <v>в рамках инвентаризации 2022 года
не определена</v>
      </c>
      <c r="J292" s="9" t="str">
        <f>[1]РЕЕСТР!J292</f>
        <v>открытый</v>
      </c>
      <c r="K292" s="11" t="str">
        <f>[1]РЕЕСТР!K292</f>
        <v>бетонная плита</v>
      </c>
      <c r="L292" s="10">
        <f>[1]РЕЕСТР!L292</f>
        <v>12</v>
      </c>
      <c r="M292" s="10" t="str">
        <f>[1]РЕЕСТР!M292</f>
        <v>есть</v>
      </c>
      <c r="N292" s="12" t="str">
        <f>[1]РЕЕСТР!N292</f>
        <v>есть</v>
      </c>
      <c r="O292" s="14">
        <f>[1]РЕЕСТР!O292</f>
        <v>3</v>
      </c>
      <c r="P292" s="15">
        <f>[1]РЕЕСТР!P292</f>
        <v>1.1000000000000001</v>
      </c>
      <c r="Q292" s="13" t="str">
        <f>[1]РЕЕСТР!Q292</f>
        <v>пластик</v>
      </c>
      <c r="R292" s="14">
        <f>[1]РЕЕСТР!U292</f>
        <v>1</v>
      </c>
      <c r="S292" s="15">
        <f>[1]РЕЕСТР!V292</f>
        <v>4</v>
      </c>
      <c r="T292" s="13" t="str">
        <f>[1]РЕЕСТР!W292</f>
        <v>отсек</v>
      </c>
      <c r="U292" s="17" t="str">
        <f>[1]РЕЕСТР!AA292</f>
        <v>-</v>
      </c>
      <c r="V292" s="18" t="str">
        <f>[1]РЕЕСТР!AB292</f>
        <v>-</v>
      </c>
      <c r="W292" s="15" t="str">
        <f>[1]РЕЕСТР!AC292</f>
        <v>-</v>
      </c>
      <c r="X292" s="13" t="str">
        <f>[1]РЕЕСТР!AD292</f>
        <v>-</v>
      </c>
      <c r="Y292" s="8" t="str">
        <f>[1]РЕЕСТР!AH292</f>
        <v>МО - Администрация города Ханты-Мансийска</v>
      </c>
      <c r="Z292" s="19" t="str">
        <f>[1]РЕЕСТР!AL292</f>
        <v>МКД ул. Шевченко, 46,48</v>
      </c>
    </row>
    <row r="293" spans="2:26" ht="45" customHeight="1" x14ac:dyDescent="0.3">
      <c r="B293" s="43">
        <f>[1]РЕЕСТР!B293</f>
        <v>273</v>
      </c>
      <c r="C293" s="44" t="str">
        <f>[1]РЕЕСТР!C293</f>
        <v>ранее существовавшая до 01.01.2019</v>
      </c>
      <c r="D293" s="51">
        <f>[1]РЕЕСТР!D293</f>
        <v>44900</v>
      </c>
      <c r="E293" s="16" t="str">
        <f>[1]РЕЕСТР!E293</f>
        <v>Шевченко 53</v>
      </c>
      <c r="F293" s="52" t="str">
        <f>[1]РЕЕСТР!F293</f>
        <v>в рамках проведения инвентаризации 2022 года
не установлен</v>
      </c>
      <c r="G293" s="10" t="str">
        <f>[1]РЕЕСТР!G293</f>
        <v>61.007150</v>
      </c>
      <c r="H293" s="10" t="str">
        <f>[1]РЕЕСТР!H293</f>
        <v>69.056534</v>
      </c>
      <c r="I293" s="53" t="str">
        <f>[1]РЕЕСТР!I293</f>
        <v>в рамках инвентаризации 2022 года
не определена</v>
      </c>
      <c r="J293" s="9" t="str">
        <f>[1]РЕЕСТР!J293</f>
        <v>открытый</v>
      </c>
      <c r="K293" s="11" t="str">
        <f>[1]РЕЕСТР!K293</f>
        <v>бетонная плита</v>
      </c>
      <c r="L293" s="10">
        <f>[1]РЕЕСТР!L293</f>
        <v>12</v>
      </c>
      <c r="M293" s="10" t="str">
        <f>[1]РЕЕСТР!M293</f>
        <v>есть</v>
      </c>
      <c r="N293" s="12" t="str">
        <f>[1]РЕЕСТР!N293</f>
        <v>есть</v>
      </c>
      <c r="O293" s="14">
        <f>[1]РЕЕСТР!O293</f>
        <v>1</v>
      </c>
      <c r="P293" s="15">
        <f>[1]РЕЕСТР!P293</f>
        <v>1.1000000000000001</v>
      </c>
      <c r="Q293" s="13" t="str">
        <f>[1]РЕЕСТР!Q293</f>
        <v>пластик</v>
      </c>
      <c r="R293" s="14">
        <f>[1]РЕЕСТР!U293</f>
        <v>1</v>
      </c>
      <c r="S293" s="15">
        <f>[1]РЕЕСТР!V293</f>
        <v>4</v>
      </c>
      <c r="T293" s="13" t="str">
        <f>[1]РЕЕСТР!W293</f>
        <v>отсек</v>
      </c>
      <c r="U293" s="17" t="str">
        <f>[1]РЕЕСТР!AA293</f>
        <v>-</v>
      </c>
      <c r="V293" s="18" t="str">
        <f>[1]РЕЕСТР!AB293</f>
        <v>-</v>
      </c>
      <c r="W293" s="15" t="str">
        <f>[1]РЕЕСТР!AC293</f>
        <v>-</v>
      </c>
      <c r="X293" s="13" t="str">
        <f>[1]РЕЕСТР!AD293</f>
        <v>-</v>
      </c>
      <c r="Y293" s="8" t="str">
        <f>[1]РЕЕСТР!AH293</f>
        <v>МО - Администрация города Ханты-Мансийска</v>
      </c>
      <c r="Z293" s="19" t="str">
        <f>[1]РЕЕСТР!AL293</f>
        <v>МКД ул. Шевченко, 53,55</v>
      </c>
    </row>
    <row r="294" spans="2:26" ht="45" customHeight="1" x14ac:dyDescent="0.3">
      <c r="B294" s="43">
        <f>[1]РЕЕСТР!B294</f>
        <v>274</v>
      </c>
      <c r="C294" s="44" t="str">
        <f>[1]РЕЕСТР!C294</f>
        <v>ранее существовавшая до 01.01.2019</v>
      </c>
      <c r="D294" s="51">
        <f>[1]РЕЕСТР!D294</f>
        <v>44900</v>
      </c>
      <c r="E294" s="16" t="str">
        <f>[1]РЕЕСТР!E294</f>
        <v>Шевченко 36</v>
      </c>
      <c r="F294" s="52" t="str">
        <f>[1]РЕЕСТР!F294</f>
        <v>в рамках проведения инвентаризации 2022 года
не установлен</v>
      </c>
      <c r="G294" s="10" t="str">
        <f>[1]РЕЕСТР!G294</f>
        <v>61.005467</v>
      </c>
      <c r="H294" s="10" t="str">
        <f>[1]РЕЕСТР!H294</f>
        <v>69.051355</v>
      </c>
      <c r="I294" s="53" t="str">
        <f>[1]РЕЕСТР!I294</f>
        <v>в рамках инвентаризации 2022 года
не определена</v>
      </c>
      <c r="J294" s="9" t="str">
        <f>[1]РЕЕСТР!J294</f>
        <v>открытый</v>
      </c>
      <c r="K294" s="11" t="str">
        <f>[1]РЕЕСТР!K294</f>
        <v>контейнер заглубленного типа</v>
      </c>
      <c r="L294" s="10">
        <f>[1]РЕЕСТР!L294</f>
        <v>6</v>
      </c>
      <c r="M294" s="10" t="str">
        <f>[1]РЕЕСТР!M294</f>
        <v>отсутствует</v>
      </c>
      <c r="N294" s="12" t="str">
        <f>[1]РЕЕСТР!N294</f>
        <v>отсутствует</v>
      </c>
      <c r="O294" s="14">
        <f>[1]РЕЕСТР!O294</f>
        <v>1</v>
      </c>
      <c r="P294" s="15">
        <f>[1]РЕЕСТР!P294</f>
        <v>3</v>
      </c>
      <c r="Q294" s="13" t="str">
        <f>[1]РЕЕСТР!Q294</f>
        <v>пластик</v>
      </c>
      <c r="R294" s="14" t="str">
        <f>[1]РЕЕСТР!U294</f>
        <v>-</v>
      </c>
      <c r="S294" s="15" t="str">
        <f>[1]РЕЕСТР!V294</f>
        <v>-</v>
      </c>
      <c r="T294" s="13" t="str">
        <f>[1]РЕЕСТР!W294</f>
        <v>-</v>
      </c>
      <c r="U294" s="17" t="str">
        <f>[1]РЕЕСТР!AA294</f>
        <v>-</v>
      </c>
      <c r="V294" s="18" t="str">
        <f>[1]РЕЕСТР!AB294</f>
        <v>-</v>
      </c>
      <c r="W294" s="15" t="str">
        <f>[1]РЕЕСТР!AC294</f>
        <v>-</v>
      </c>
      <c r="X294" s="13" t="str">
        <f>[1]РЕЕСТР!AD294</f>
        <v>-</v>
      </c>
      <c r="Y294" s="8" t="str">
        <f>[1]РЕЕСТР!AH294</f>
        <v>МО - Администрация города Ханты-Мансийска</v>
      </c>
      <c r="Z294" s="19" t="str">
        <f>[1]РЕЕСТР!AL294</f>
        <v xml:space="preserve">МКД ул. Шевченко, 38,40,42,44 </v>
      </c>
    </row>
    <row r="295" spans="2:26" ht="45" customHeight="1" x14ac:dyDescent="0.3">
      <c r="B295" s="43">
        <f>[1]РЕЕСТР!B295</f>
        <v>275</v>
      </c>
      <c r="C295" s="44" t="str">
        <f>[1]РЕЕСТР!C295</f>
        <v>ранее существовавшая до 01.01.2019</v>
      </c>
      <c r="D295" s="51">
        <f>[1]РЕЕСТР!D295</f>
        <v>44900</v>
      </c>
      <c r="E295" s="16" t="str">
        <f>[1]РЕЕСТР!E295</f>
        <v>Шевченко 45</v>
      </c>
      <c r="F295" s="52" t="str">
        <f>[1]РЕЕСТР!F295</f>
        <v>в рамках проведения инвентаризации 2022 года
не установлен</v>
      </c>
      <c r="G295" s="10" t="str">
        <f>[1]РЕЕСТР!G295</f>
        <v>61.005556</v>
      </c>
      <c r="H295" s="10" t="str">
        <f>[1]РЕЕСТР!H295</f>
        <v>69.049076</v>
      </c>
      <c r="I295" s="53" t="str">
        <f>[1]РЕЕСТР!I295</f>
        <v>в рамках инвентаризации 2022 года
не определена</v>
      </c>
      <c r="J295" s="9" t="str">
        <f>[1]РЕЕСТР!J295</f>
        <v>открытый</v>
      </c>
      <c r="K295" s="11" t="str">
        <f>[1]РЕЕСТР!K295</f>
        <v>бетонная плита</v>
      </c>
      <c r="L295" s="10">
        <f>[1]РЕЕСТР!L295</f>
        <v>12</v>
      </c>
      <c r="M295" s="10" t="str">
        <f>[1]РЕЕСТР!M295</f>
        <v>есть</v>
      </c>
      <c r="N295" s="12" t="str">
        <f>[1]РЕЕСТР!N295</f>
        <v>есть</v>
      </c>
      <c r="O295" s="14">
        <f>[1]РЕЕСТР!O295</f>
        <v>2</v>
      </c>
      <c r="P295" s="15">
        <f>[1]РЕЕСТР!P295</f>
        <v>1.1000000000000001</v>
      </c>
      <c r="Q295" s="13" t="str">
        <f>[1]РЕЕСТР!Q295</f>
        <v>пластик</v>
      </c>
      <c r="R295" s="14">
        <f>[1]РЕЕСТР!U295</f>
        <v>1</v>
      </c>
      <c r="S295" s="15">
        <f>[1]РЕЕСТР!V295</f>
        <v>4</v>
      </c>
      <c r="T295" s="13" t="str">
        <f>[1]РЕЕСТР!W295</f>
        <v>отсек</v>
      </c>
      <c r="U295" s="17" t="str">
        <f>[1]РЕЕСТР!AA295</f>
        <v>-</v>
      </c>
      <c r="V295" s="18" t="str">
        <f>[1]РЕЕСТР!AB295</f>
        <v>-</v>
      </c>
      <c r="W295" s="15" t="str">
        <f>[1]РЕЕСТР!AC295</f>
        <v>-</v>
      </c>
      <c r="X295" s="13" t="str">
        <f>[1]РЕЕСТР!AD295</f>
        <v>-</v>
      </c>
      <c r="Y295" s="8" t="str">
        <f>[1]РЕЕСТР!AH295</f>
        <v>МО - Администрация города Ханты-Мансийска</v>
      </c>
      <c r="Z295" s="19" t="str">
        <f>[1]РЕЕСТР!AL295</f>
        <v>МКД ул. Шевченко, 41,43,45</v>
      </c>
    </row>
    <row r="296" spans="2:26" ht="45" customHeight="1" x14ac:dyDescent="0.3">
      <c r="B296" s="43">
        <f>[1]РЕЕСТР!B296</f>
        <v>276</v>
      </c>
      <c r="C296" s="44" t="str">
        <f>[1]РЕЕСТР!C296</f>
        <v>ранее существовавшая до 01.01.2019</v>
      </c>
      <c r="D296" s="51">
        <f>[1]РЕЕСТР!D296</f>
        <v>44900</v>
      </c>
      <c r="E296" s="16" t="str">
        <f>[1]РЕЕСТР!E296</f>
        <v>Шевченко 32</v>
      </c>
      <c r="F296" s="52" t="str">
        <f>[1]РЕЕСТР!F296</f>
        <v>в рамках проведения инвентаризации 2022 года
не установлен</v>
      </c>
      <c r="G296" s="10" t="str">
        <f>[1]РЕЕСТР!G296</f>
        <v>61.005294</v>
      </c>
      <c r="H296" s="10" t="str">
        <f>[1]РЕЕСТР!H296</f>
        <v>69.049742</v>
      </c>
      <c r="I296" s="53" t="str">
        <f>[1]РЕЕСТР!I296</f>
        <v>в рамках инвентаризации 2022 года
не определена</v>
      </c>
      <c r="J296" s="9" t="str">
        <f>[1]РЕЕСТР!J296</f>
        <v>открытый</v>
      </c>
      <c r="K296" s="11" t="str">
        <f>[1]РЕЕСТР!K296</f>
        <v>бетонная плита</v>
      </c>
      <c r="L296" s="10">
        <f>[1]РЕЕСТР!L296</f>
        <v>12</v>
      </c>
      <c r="M296" s="10" t="str">
        <f>[1]РЕЕСТР!M296</f>
        <v>есть</v>
      </c>
      <c r="N296" s="12" t="str">
        <f>[1]РЕЕСТР!N296</f>
        <v>есть</v>
      </c>
      <c r="O296" s="14">
        <f>[1]РЕЕСТР!O296</f>
        <v>2</v>
      </c>
      <c r="P296" s="15">
        <f>[1]РЕЕСТР!P296</f>
        <v>1.1000000000000001</v>
      </c>
      <c r="Q296" s="13" t="str">
        <f>[1]РЕЕСТР!Q296</f>
        <v>пластик</v>
      </c>
      <c r="R296" s="14">
        <f>[1]РЕЕСТР!U296</f>
        <v>1</v>
      </c>
      <c r="S296" s="15">
        <f>[1]РЕЕСТР!V296</f>
        <v>4</v>
      </c>
      <c r="T296" s="13" t="str">
        <f>[1]РЕЕСТР!W296</f>
        <v>отсек</v>
      </c>
      <c r="U296" s="17" t="str">
        <f>[1]РЕЕСТР!AA296</f>
        <v>-</v>
      </c>
      <c r="V296" s="18" t="str">
        <f>[1]РЕЕСТР!AB296</f>
        <v>-</v>
      </c>
      <c r="W296" s="15" t="str">
        <f>[1]РЕЕСТР!AC296</f>
        <v>-</v>
      </c>
      <c r="X296" s="13" t="str">
        <f>[1]РЕЕСТР!AD296</f>
        <v>-</v>
      </c>
      <c r="Y296" s="8" t="str">
        <f>[1]РЕЕСТР!AH296</f>
        <v>МО - Администрация города Ханты-Мансийска</v>
      </c>
      <c r="Z296" s="19" t="str">
        <f>[1]РЕЕСТР!AL296</f>
        <v>МКД ул. Шевченко, 32,34,36</v>
      </c>
    </row>
    <row r="297" spans="2:26" ht="45" customHeight="1" x14ac:dyDescent="0.3">
      <c r="B297" s="43">
        <f>[1]РЕЕСТР!B297</f>
        <v>277</v>
      </c>
      <c r="C297" s="44">
        <f>[1]РЕЕСТР!C297</f>
        <v>44545</v>
      </c>
      <c r="D297" s="51">
        <f>[1]РЕЕСТР!D297</f>
        <v>44900</v>
      </c>
      <c r="E297" s="16" t="str">
        <f>[1]РЕЕСТР!E297</f>
        <v>Павла Моденцова 2</v>
      </c>
      <c r="F297" s="52" t="str">
        <f>[1]РЕЕСТР!F297</f>
        <v>в рамках проведения инвентаризации 2022 года
не установлен</v>
      </c>
      <c r="G297" s="10" t="str">
        <f>[1]РЕЕСТР!G297</f>
        <v>61.015838</v>
      </c>
      <c r="H297" s="10" t="str">
        <f>[1]РЕЕСТР!H297</f>
        <v>69.049473</v>
      </c>
      <c r="I297" s="53" t="str">
        <f>[1]РЕЕСТР!I297</f>
        <v>в рамках инвентаризации 2022 года
не определена</v>
      </c>
      <c r="J297" s="9" t="str">
        <f>[1]РЕЕСТР!J297</f>
        <v>ограниченный</v>
      </c>
      <c r="K297" s="11" t="str">
        <f>[1]РЕЕСТР!K297</f>
        <v>асфальт</v>
      </c>
      <c r="L297" s="10">
        <f>[1]РЕЕСТР!L297</f>
        <v>12</v>
      </c>
      <c r="M297" s="10" t="str">
        <f>[1]РЕЕСТР!M297</f>
        <v>отсутствует</v>
      </c>
      <c r="N297" s="12" t="str">
        <f>[1]РЕЕСТР!N297</f>
        <v>есть</v>
      </c>
      <c r="O297" s="14">
        <f>[1]РЕЕСТР!O297</f>
        <v>3</v>
      </c>
      <c r="P297" s="15">
        <f>[1]РЕЕСТР!P297</f>
        <v>1.1000000000000001</v>
      </c>
      <c r="Q297" s="13" t="str">
        <f>[1]РЕЕСТР!Q297</f>
        <v>пластик</v>
      </c>
      <c r="R297" s="14" t="str">
        <f>[1]РЕЕСТР!U297</f>
        <v>-</v>
      </c>
      <c r="S297" s="15" t="str">
        <f>[1]РЕЕСТР!V297</f>
        <v>-</v>
      </c>
      <c r="T297" s="13" t="str">
        <f>[1]РЕЕСТР!W297</f>
        <v>-</v>
      </c>
      <c r="U297" s="17" t="str">
        <f>[1]РЕЕСТР!AA297</f>
        <v>-</v>
      </c>
      <c r="V297" s="18" t="str">
        <f>[1]РЕЕСТР!AB297</f>
        <v>-</v>
      </c>
      <c r="W297" s="15" t="str">
        <f>[1]РЕЕСТР!AC297</f>
        <v>-</v>
      </c>
      <c r="X297" s="13" t="str">
        <f>[1]РЕЕСТР!AD297</f>
        <v>-</v>
      </c>
      <c r="Y297" s="8" t="str">
        <f>[1]РЕЕСТР!AH297</f>
        <v>ЮЛ - БУ ХМАО-Югры "Юграмегаспорт"</v>
      </c>
      <c r="Z297" s="19" t="str">
        <f>[1]РЕЕСТР!AL297</f>
        <v>БУ ХМАО-Югры "Юграмегаспорт"</v>
      </c>
    </row>
    <row r="298" spans="2:26" ht="56.25" customHeight="1" x14ac:dyDescent="0.3">
      <c r="B298" s="43">
        <f>[1]РЕЕСТР!B298</f>
        <v>278</v>
      </c>
      <c r="C298" s="44" t="str">
        <f>[1]РЕЕСТР!C298</f>
        <v>ранее существовавшая до 01.01.2019</v>
      </c>
      <c r="D298" s="51">
        <f>[1]РЕЕСТР!D298</f>
        <v>44900</v>
      </c>
      <c r="E298" s="16" t="str">
        <f>[1]РЕЕСТР!E298</f>
        <v>Шевченко 35</v>
      </c>
      <c r="F298" s="52" t="str">
        <f>[1]РЕЕСТР!F298</f>
        <v>в рамках проведения инвентаризации 2022 года
не установлен</v>
      </c>
      <c r="G298" s="10" t="str">
        <f>[1]РЕЕСТР!G298</f>
        <v>61.032875</v>
      </c>
      <c r="H298" s="10" t="str">
        <f>[1]РЕЕСТР!H298</f>
        <v>69.153242</v>
      </c>
      <c r="I298" s="53" t="str">
        <f>[1]РЕЕСТР!I298</f>
        <v>в рамках инвентаризации 2022 года
не определена</v>
      </c>
      <c r="J298" s="9" t="str">
        <f>[1]РЕЕСТР!J298</f>
        <v>открытый</v>
      </c>
      <c r="K298" s="11" t="str">
        <f>[1]РЕЕСТР!K298</f>
        <v>бетонная плита</v>
      </c>
      <c r="L298" s="10">
        <f>[1]РЕЕСТР!L298</f>
        <v>6</v>
      </c>
      <c r="M298" s="10" t="str">
        <f>[1]РЕЕСТР!M298</f>
        <v>есть</v>
      </c>
      <c r="N298" s="12" t="str">
        <f>[1]РЕЕСТР!N298</f>
        <v>есть</v>
      </c>
      <c r="O298" s="14">
        <f>[1]РЕЕСТР!O298</f>
        <v>2</v>
      </c>
      <c r="P298" s="15">
        <f>[1]РЕЕСТР!P298</f>
        <v>1.1000000000000001</v>
      </c>
      <c r="Q298" s="13" t="str">
        <f>[1]РЕЕСТР!Q298</f>
        <v>пластик</v>
      </c>
      <c r="R298" s="14" t="str">
        <f>[1]РЕЕСТР!U298</f>
        <v>-</v>
      </c>
      <c r="S298" s="15" t="str">
        <f>[1]РЕЕСТР!V298</f>
        <v>-</v>
      </c>
      <c r="T298" s="13" t="str">
        <f>[1]РЕЕСТР!W298</f>
        <v>-</v>
      </c>
      <c r="U298" s="17" t="str">
        <f>[1]РЕЕСТР!AA298</f>
        <v>пластик</v>
      </c>
      <c r="V298" s="18">
        <f>[1]РЕЕСТР!AB298</f>
        <v>1</v>
      </c>
      <c r="W298" s="15">
        <f>[1]РЕЕСТР!AC298</f>
        <v>1.5</v>
      </c>
      <c r="X298" s="13" t="str">
        <f>[1]РЕЕСТР!AD298</f>
        <v>металлическая сетка ООО "Экобаланс"</v>
      </c>
      <c r="Y298" s="8" t="str">
        <f>[1]РЕЕСТР!AH298</f>
        <v>СП МКД</v>
      </c>
      <c r="Z298" s="19" t="str">
        <f>[1]РЕЕСТР!AL298</f>
        <v>МКД ул. Шевченко, 35,33, ул. Красноармейская, 35,27</v>
      </c>
    </row>
    <row r="299" spans="2:26" ht="56.25" customHeight="1" x14ac:dyDescent="0.3">
      <c r="B299" s="43">
        <f>[1]РЕЕСТР!B299</f>
        <v>278</v>
      </c>
      <c r="C299" s="44">
        <f>[1]РЕЕСТР!C299</f>
        <v>0</v>
      </c>
      <c r="D299" s="51">
        <f>[1]РЕЕСТР!D299</f>
        <v>44900</v>
      </c>
      <c r="E299" s="16">
        <f>[1]РЕЕСТР!E299</f>
        <v>0</v>
      </c>
      <c r="F299" s="52" t="str">
        <f>[1]РЕЕСТР!F299</f>
        <v>в рамках проведения инвентаризации 2022 года
не установлен</v>
      </c>
      <c r="G299" s="10">
        <f>[1]РЕЕСТР!G299</f>
        <v>0</v>
      </c>
      <c r="H299" s="10">
        <f>[1]РЕЕСТР!H299</f>
        <v>0</v>
      </c>
      <c r="I299" s="53" t="str">
        <f>[1]РЕЕСТР!I299</f>
        <v>в рамках инвентаризации 2022 года
не определена</v>
      </c>
      <c r="J299" s="9">
        <f>[1]РЕЕСТР!J299</f>
        <v>0</v>
      </c>
      <c r="K299" s="11">
        <f>[1]РЕЕСТР!K299</f>
        <v>0</v>
      </c>
      <c r="L299" s="10">
        <f>[1]РЕЕСТР!L299</f>
        <v>0</v>
      </c>
      <c r="M299" s="10">
        <f>[1]РЕЕСТР!M299</f>
        <v>0</v>
      </c>
      <c r="N299" s="12">
        <f>[1]РЕЕСТР!N299</f>
        <v>0</v>
      </c>
      <c r="O299" s="14">
        <f>[1]РЕЕСТР!O299</f>
        <v>0</v>
      </c>
      <c r="P299" s="15">
        <f>[1]РЕЕСТР!P299</f>
        <v>0</v>
      </c>
      <c r="Q299" s="13">
        <f>[1]РЕЕСТР!Q299</f>
        <v>0</v>
      </c>
      <c r="R299" s="14">
        <f>[1]РЕЕСТР!U299</f>
        <v>0</v>
      </c>
      <c r="S299" s="15">
        <f>[1]РЕЕСТР!V299</f>
        <v>0</v>
      </c>
      <c r="T299" s="13">
        <f>[1]РЕЕСТР!W299</f>
        <v>0</v>
      </c>
      <c r="U299" s="17" t="str">
        <f>[1]РЕЕСТР!AA299</f>
        <v>бумажные отходы</v>
      </c>
      <c r="V299" s="18">
        <f>[1]РЕЕСТР!AB299</f>
        <v>1</v>
      </c>
      <c r="W299" s="15">
        <f>[1]РЕЕСТР!AC299</f>
        <v>0.75</v>
      </c>
      <c r="X299" s="13" t="str">
        <f>[1]РЕЕСТР!AD299</f>
        <v>контейнер ООО "Экобаланс"</v>
      </c>
      <c r="Y299" s="8">
        <f>[1]РЕЕСТР!AH299</f>
        <v>0</v>
      </c>
      <c r="Z299" s="19">
        <f>[1]РЕЕСТР!AL299</f>
        <v>0</v>
      </c>
    </row>
    <row r="300" spans="2:26" ht="45" customHeight="1" x14ac:dyDescent="0.3">
      <c r="B300" s="43">
        <f>[1]РЕЕСТР!B300</f>
        <v>279</v>
      </c>
      <c r="C300" s="44">
        <f>[1]РЕЕСТР!C300</f>
        <v>0</v>
      </c>
      <c r="D300" s="51">
        <f>[1]РЕЕСТР!D300</f>
        <v>44900</v>
      </c>
      <c r="E300" s="16">
        <f>[1]РЕЕСТР!E300</f>
        <v>0</v>
      </c>
      <c r="F300" s="52" t="str">
        <f>[1]РЕЕСТР!F300</f>
        <v>в рамках проведения инвентаризации 2022 года
не установлен</v>
      </c>
      <c r="G300" s="10">
        <f>[1]РЕЕСТР!G300</f>
        <v>0</v>
      </c>
      <c r="H300" s="10">
        <f>[1]РЕЕСТР!H300</f>
        <v>0</v>
      </c>
      <c r="I300" s="53" t="str">
        <f>[1]РЕЕСТР!I300</f>
        <v>в рамках инвентаризации 2022 года
не определена</v>
      </c>
      <c r="J300" s="9">
        <f>[1]РЕЕСТР!J300</f>
        <v>0</v>
      </c>
      <c r="K300" s="11">
        <f>[1]РЕЕСТР!K300</f>
        <v>0</v>
      </c>
      <c r="L300" s="10">
        <f>[1]РЕЕСТР!L300</f>
        <v>0</v>
      </c>
      <c r="M300" s="10">
        <f>[1]РЕЕСТР!M300</f>
        <v>0</v>
      </c>
      <c r="N300" s="12">
        <f>[1]РЕЕСТР!N300</f>
        <v>0</v>
      </c>
      <c r="O300" s="14">
        <f>[1]РЕЕСТР!O300</f>
        <v>0</v>
      </c>
      <c r="P300" s="15">
        <f>[1]РЕЕСТР!P300</f>
        <v>0</v>
      </c>
      <c r="Q300" s="13">
        <f>[1]РЕЕСТР!Q300</f>
        <v>0</v>
      </c>
      <c r="R300" s="14">
        <f>[1]РЕЕСТР!U300</f>
        <v>0</v>
      </c>
      <c r="S300" s="15">
        <f>[1]РЕЕСТР!V300</f>
        <v>0</v>
      </c>
      <c r="T300" s="13">
        <f>[1]РЕЕСТР!W300</f>
        <v>0</v>
      </c>
      <c r="U300" s="17">
        <f>[1]РЕЕСТР!AA300</f>
        <v>0</v>
      </c>
      <c r="V300" s="18">
        <f>[1]РЕЕСТР!AB300</f>
        <v>0</v>
      </c>
      <c r="W300" s="15">
        <f>[1]РЕЕСТР!AC300</f>
        <v>0</v>
      </c>
      <c r="X300" s="13">
        <f>[1]РЕЕСТР!AD300</f>
        <v>0</v>
      </c>
      <c r="Y300" s="8">
        <f>[1]РЕЕСТР!AH300</f>
        <v>0</v>
      </c>
      <c r="Z300" s="19">
        <f>[1]РЕЕСТР!AL300</f>
        <v>0</v>
      </c>
    </row>
    <row r="301" spans="2:26" ht="56.25" customHeight="1" x14ac:dyDescent="0.3">
      <c r="B301" s="43">
        <f>[1]РЕЕСТР!B301</f>
        <v>280</v>
      </c>
      <c r="C301" s="44" t="str">
        <f>[1]РЕЕСТР!C301</f>
        <v>ранее существовавшая до 01.01.2019</v>
      </c>
      <c r="D301" s="51">
        <f>[1]РЕЕСТР!D301</f>
        <v>44900</v>
      </c>
      <c r="E301" s="16" t="str">
        <f>[1]РЕЕСТР!E301</f>
        <v>Красноармейская 32</v>
      </c>
      <c r="F301" s="52" t="str">
        <f>[1]РЕЕСТР!F301</f>
        <v>в рамках проведения инвентаризации 2022 года
не установлен</v>
      </c>
      <c r="G301" s="10" t="str">
        <f>[1]РЕЕСТР!G301</f>
        <v>61.004199</v>
      </c>
      <c r="H301" s="10" t="str">
        <f>[1]РЕЕСТР!H301</f>
        <v>69.043952</v>
      </c>
      <c r="I301" s="53" t="str">
        <f>[1]РЕЕСТР!I301</f>
        <v>в рамках инвентаризации 2022 года
не определена</v>
      </c>
      <c r="J301" s="9" t="str">
        <f>[1]РЕЕСТР!J301</f>
        <v>открытый</v>
      </c>
      <c r="K301" s="11" t="str">
        <f>[1]РЕЕСТР!K301</f>
        <v>бетонная плита</v>
      </c>
      <c r="L301" s="10">
        <f>[1]РЕЕСТР!L301</f>
        <v>12</v>
      </c>
      <c r="M301" s="10" t="str">
        <f>[1]РЕЕСТР!M301</f>
        <v>есть</v>
      </c>
      <c r="N301" s="12" t="str">
        <f>[1]РЕЕСТР!N301</f>
        <v>есть</v>
      </c>
      <c r="O301" s="14">
        <f>[1]РЕЕСТР!O301</f>
        <v>3</v>
      </c>
      <c r="P301" s="15">
        <f>[1]РЕЕСТР!P301</f>
        <v>1.1000000000000001</v>
      </c>
      <c r="Q301" s="13" t="str">
        <f>[1]РЕЕСТР!Q301</f>
        <v>пластик</v>
      </c>
      <c r="R301" s="14">
        <f>[1]РЕЕСТР!U301</f>
        <v>1</v>
      </c>
      <c r="S301" s="15">
        <f>[1]РЕЕСТР!V301</f>
        <v>4</v>
      </c>
      <c r="T301" s="13" t="str">
        <f>[1]РЕЕСТР!W301</f>
        <v>отсек</v>
      </c>
      <c r="U301" s="17" t="str">
        <f>[1]РЕЕСТР!AA301</f>
        <v>бумажные отходы</v>
      </c>
      <c r="V301" s="18">
        <f>[1]РЕЕСТР!AB301</f>
        <v>1</v>
      </c>
      <c r="W301" s="15">
        <f>[1]РЕЕСТР!AC301</f>
        <v>0.75</v>
      </c>
      <c r="X301" s="13" t="str">
        <f>[1]РЕЕСТР!AD301</f>
        <v>контейнер ООО "Экобаланс"</v>
      </c>
      <c r="Y301" s="8" t="str">
        <f>[1]РЕЕСТР!AH301</f>
        <v>МО - Администрация города Ханты-Мансийска</v>
      </c>
      <c r="Z301" s="19" t="str">
        <f>[1]РЕЕСТР!AL301</f>
        <v>МКД ул.Красноармейская,32,30, ул. Чехова, 51</v>
      </c>
    </row>
    <row r="302" spans="2:26" ht="45" customHeight="1" x14ac:dyDescent="0.3">
      <c r="B302" s="43">
        <f>[1]РЕЕСТР!B302</f>
        <v>281</v>
      </c>
      <c r="C302" s="44" t="str">
        <f>[1]РЕЕСТР!C302</f>
        <v>ранее существовавшая до 01.01.2019</v>
      </c>
      <c r="D302" s="51">
        <f>[1]РЕЕСТР!D302</f>
        <v>44900</v>
      </c>
      <c r="E302" s="16" t="str">
        <f>[1]РЕЕСТР!E302</f>
        <v>Красноармейская 42а</v>
      </c>
      <c r="F302" s="52" t="str">
        <f>[1]РЕЕСТР!F302</f>
        <v>в рамках проведения инвентаризации 2022 года
не установлен</v>
      </c>
      <c r="G302" s="10" t="str">
        <f>[1]РЕЕСТР!G302</f>
        <v>61.001413</v>
      </c>
      <c r="H302" s="10" t="str">
        <f>[1]РЕЕСТР!H302</f>
        <v>69.044288</v>
      </c>
      <c r="I302" s="53" t="str">
        <f>[1]РЕЕСТР!I302</f>
        <v>в рамках инвентаризации 2022 года
не определена</v>
      </c>
      <c r="J302" s="9" t="str">
        <f>[1]РЕЕСТР!J302</f>
        <v>ограниченный</v>
      </c>
      <c r="K302" s="11" t="str">
        <f>[1]РЕЕСТР!K302</f>
        <v>асфальт</v>
      </c>
      <c r="L302" s="10">
        <f>[1]РЕЕСТР!L302</f>
        <v>4</v>
      </c>
      <c r="M302" s="10" t="str">
        <f>[1]РЕЕСТР!M302</f>
        <v>отсутсвует</v>
      </c>
      <c r="N302" s="12" t="str">
        <f>[1]РЕЕСТР!N302</f>
        <v>отсутсвует</v>
      </c>
      <c r="O302" s="14">
        <f>[1]РЕЕСТР!O302</f>
        <v>1</v>
      </c>
      <c r="P302" s="15">
        <f>[1]РЕЕСТР!P302</f>
        <v>0.75</v>
      </c>
      <c r="Q302" s="13" t="str">
        <f>[1]РЕЕСТР!Q302</f>
        <v>металл</v>
      </c>
      <c r="R302" s="14" t="str">
        <f>[1]РЕЕСТР!U302</f>
        <v>-</v>
      </c>
      <c r="S302" s="15" t="str">
        <f>[1]РЕЕСТР!V302</f>
        <v>-</v>
      </c>
      <c r="T302" s="13" t="str">
        <f>[1]РЕЕСТР!W302</f>
        <v>-</v>
      </c>
      <c r="U302" s="17" t="str">
        <f>[1]РЕЕСТР!AA302</f>
        <v>-</v>
      </c>
      <c r="V302" s="18" t="str">
        <f>[1]РЕЕСТР!AB302</f>
        <v>-</v>
      </c>
      <c r="W302" s="15" t="str">
        <f>[1]РЕЕСТР!AC302</f>
        <v>-</v>
      </c>
      <c r="X302" s="13" t="str">
        <f>[1]РЕЕСТР!AD302</f>
        <v>-</v>
      </c>
      <c r="Y302" s="40" t="str">
        <f>[1]РЕЕСТР!AH302</f>
        <v xml:space="preserve">ИП - Набиев Вахид Асадулла Оглы </v>
      </c>
      <c r="Z302" s="19" t="str">
        <f>[1]РЕЕСТР!AL302</f>
        <v>ИП Набиев В.А.</v>
      </c>
    </row>
    <row r="303" spans="2:26" ht="45" customHeight="1" x14ac:dyDescent="0.3">
      <c r="B303" s="43">
        <f>[1]РЕЕСТР!B303</f>
        <v>282</v>
      </c>
      <c r="C303" s="44" t="str">
        <f>[1]РЕЕСТР!C303</f>
        <v>ранее существовавшая до 01.01.2019</v>
      </c>
      <c r="D303" s="51">
        <f>[1]РЕЕСТР!D303</f>
        <v>44900</v>
      </c>
      <c r="E303" s="16" t="str">
        <f>[1]РЕЕСТР!E303</f>
        <v>Красноармейская 41</v>
      </c>
      <c r="F303" s="52" t="str">
        <f>[1]РЕЕСТР!F303</f>
        <v>в рамках проведения инвентаризации 2022 года
не установлен</v>
      </c>
      <c r="G303" s="10" t="str">
        <f>[1]РЕЕСТР!G303</f>
        <v>61.004186</v>
      </c>
      <c r="H303" s="10" t="str">
        <f>[1]РЕЕСТР!H303</f>
        <v>69.044730</v>
      </c>
      <c r="I303" s="53" t="str">
        <f>[1]РЕЕСТР!I303</f>
        <v>в рамках инвентаризации 2022 года
не определена</v>
      </c>
      <c r="J303" s="9" t="str">
        <f>[1]РЕЕСТР!J303</f>
        <v>открытый</v>
      </c>
      <c r="K303" s="11" t="str">
        <f>[1]РЕЕСТР!K303</f>
        <v>бетонная плита</v>
      </c>
      <c r="L303" s="10">
        <f>[1]РЕЕСТР!L303</f>
        <v>12</v>
      </c>
      <c r="M303" s="10" t="str">
        <f>[1]РЕЕСТР!M303</f>
        <v>есть</v>
      </c>
      <c r="N303" s="12" t="str">
        <f>[1]РЕЕСТР!N303</f>
        <v>есть</v>
      </c>
      <c r="O303" s="14">
        <f>[1]РЕЕСТР!O303</f>
        <v>2</v>
      </c>
      <c r="P303" s="15">
        <f>[1]РЕЕСТР!P303</f>
        <v>1.1000000000000001</v>
      </c>
      <c r="Q303" s="13" t="str">
        <f>[1]РЕЕСТР!Q303</f>
        <v>пластик</v>
      </c>
      <c r="R303" s="14">
        <f>[1]РЕЕСТР!U303</f>
        <v>1</v>
      </c>
      <c r="S303" s="15">
        <f>[1]РЕЕСТР!V303</f>
        <v>4</v>
      </c>
      <c r="T303" s="13" t="str">
        <f>[1]РЕЕСТР!W303</f>
        <v>отсек</v>
      </c>
      <c r="U303" s="17" t="str">
        <f>[1]РЕЕСТР!AA303</f>
        <v>-</v>
      </c>
      <c r="V303" s="18" t="str">
        <f>[1]РЕЕСТР!AB303</f>
        <v>-</v>
      </c>
      <c r="W303" s="15" t="str">
        <f>[1]РЕЕСТР!AC303</f>
        <v>-</v>
      </c>
      <c r="X303" s="13" t="str">
        <f>[1]РЕЕСТР!AD303</f>
        <v>-</v>
      </c>
      <c r="Y303" s="8" t="str">
        <f>[1]РЕЕСТР!AH303</f>
        <v>МО - Администрация города Ханты-Мансийска</v>
      </c>
      <c r="Z303" s="19" t="str">
        <f>[1]РЕЕСТР!AL303</f>
        <v>МКД ул.Красноармейская 41, Чехова, 63А, ул. Шевченко, 22</v>
      </c>
    </row>
    <row r="304" spans="2:26" ht="45" customHeight="1" x14ac:dyDescent="0.3">
      <c r="B304" s="43">
        <f>[1]РЕЕСТР!B304</f>
        <v>283</v>
      </c>
      <c r="C304" s="44" t="str">
        <f>[1]РЕЕСТР!C304</f>
        <v>ранее существовавшая до 01.01.2019</v>
      </c>
      <c r="D304" s="51">
        <f>[1]РЕЕСТР!D304</f>
        <v>44900</v>
      </c>
      <c r="E304" s="16" t="str">
        <f>[1]РЕЕСТР!E304</f>
        <v>Патриса Лумумбы 57</v>
      </c>
      <c r="F304" s="52" t="str">
        <f>[1]РЕЕСТР!F304</f>
        <v>в рамках проведения инвентаризации 2022 года
не установлен</v>
      </c>
      <c r="G304" s="10" t="str">
        <f>[1]РЕЕСТР!G304</f>
        <v>61.002027</v>
      </c>
      <c r="H304" s="10" t="str">
        <f>[1]РЕЕСТР!H304</f>
        <v>69.048765</v>
      </c>
      <c r="I304" s="53" t="str">
        <f>[1]РЕЕСТР!I304</f>
        <v>в рамках инвентаризации 2022 года
не определена</v>
      </c>
      <c r="J304" s="9" t="str">
        <f>[1]РЕЕСТР!J304</f>
        <v>открытый</v>
      </c>
      <c r="K304" s="11" t="str">
        <f>[1]РЕЕСТР!K304</f>
        <v>бетонная плита</v>
      </c>
      <c r="L304" s="10">
        <f>[1]РЕЕСТР!L304</f>
        <v>12</v>
      </c>
      <c r="M304" s="10" t="str">
        <f>[1]РЕЕСТР!M304</f>
        <v>есть</v>
      </c>
      <c r="N304" s="12" t="str">
        <f>[1]РЕЕСТР!N304</f>
        <v>есть</v>
      </c>
      <c r="O304" s="14">
        <f>[1]РЕЕСТР!O304</f>
        <v>2</v>
      </c>
      <c r="P304" s="15">
        <f>[1]РЕЕСТР!P304</f>
        <v>1.1000000000000001</v>
      </c>
      <c r="Q304" s="13" t="str">
        <f>[1]РЕЕСТР!Q304</f>
        <v>пластик</v>
      </c>
      <c r="R304" s="14">
        <f>[1]РЕЕСТР!U304</f>
        <v>1</v>
      </c>
      <c r="S304" s="15">
        <f>[1]РЕЕСТР!V304</f>
        <v>4</v>
      </c>
      <c r="T304" s="13" t="str">
        <f>[1]РЕЕСТР!W304</f>
        <v>отсек</v>
      </c>
      <c r="U304" s="17" t="str">
        <f>[1]РЕЕСТР!AA304</f>
        <v>-</v>
      </c>
      <c r="V304" s="18" t="str">
        <f>[1]РЕЕСТР!AB304</f>
        <v>-</v>
      </c>
      <c r="W304" s="15" t="str">
        <f>[1]РЕЕСТР!AC304</f>
        <v>-</v>
      </c>
      <c r="X304" s="13" t="str">
        <f>[1]РЕЕСТР!AD304</f>
        <v>-</v>
      </c>
      <c r="Y304" s="8" t="str">
        <f>[1]РЕЕСТР!AH304</f>
        <v>МО - Администрация города Ханты-Мансийска</v>
      </c>
      <c r="Z304" s="19" t="str">
        <f>[1]РЕЕСТР!AL304</f>
        <v>МКД ул.Патриса Лумумбы,57,57а,57б, ул. Чехова 66а</v>
      </c>
    </row>
    <row r="305" spans="2:26" ht="56.25" customHeight="1" x14ac:dyDescent="0.3">
      <c r="B305" s="43">
        <f>[1]РЕЕСТР!B305</f>
        <v>284</v>
      </c>
      <c r="C305" s="44" t="str">
        <f>[1]РЕЕСТР!C305</f>
        <v>ранее существовавшая до 01.01.2019</v>
      </c>
      <c r="D305" s="51">
        <f>[1]РЕЕСТР!D305</f>
        <v>44900</v>
      </c>
      <c r="E305" s="16" t="str">
        <f>[1]РЕЕСТР!E305</f>
        <v>Калинина 18</v>
      </c>
      <c r="F305" s="52" t="str">
        <f>[1]РЕЕСТР!F305</f>
        <v>в рамках проведения инвентаризации 2022 года
не установлен</v>
      </c>
      <c r="G305" s="10" t="str">
        <f>[1]РЕЕСТР!G305</f>
        <v>61.001745</v>
      </c>
      <c r="H305" s="10" t="str">
        <f>[1]РЕЕСТР!H305</f>
        <v>69.035148</v>
      </c>
      <c r="I305" s="53" t="str">
        <f>[1]РЕЕСТР!I305</f>
        <v>в рамках инвентаризации 2022 года
не определена</v>
      </c>
      <c r="J305" s="9" t="str">
        <f>[1]РЕЕСТР!J305</f>
        <v>открытый</v>
      </c>
      <c r="K305" s="11" t="str">
        <f>[1]РЕЕСТР!K305</f>
        <v>бетонная плита</v>
      </c>
      <c r="L305" s="10">
        <f>[1]РЕЕСТР!L305</f>
        <v>12</v>
      </c>
      <c r="M305" s="10" t="str">
        <f>[1]РЕЕСТР!M305</f>
        <v>есть</v>
      </c>
      <c r="N305" s="12" t="str">
        <f>[1]РЕЕСТР!N305</f>
        <v>есть</v>
      </c>
      <c r="O305" s="14">
        <f>[1]РЕЕСТР!O305</f>
        <v>3</v>
      </c>
      <c r="P305" s="15">
        <f>[1]РЕЕСТР!P305</f>
        <v>1.1000000000000001</v>
      </c>
      <c r="Q305" s="13" t="str">
        <f>[1]РЕЕСТР!Q305</f>
        <v>пластик</v>
      </c>
      <c r="R305" s="14">
        <f>[1]РЕЕСТР!U305</f>
        <v>1</v>
      </c>
      <c r="S305" s="15">
        <f>[1]РЕЕСТР!V305</f>
        <v>4</v>
      </c>
      <c r="T305" s="13" t="str">
        <f>[1]РЕЕСТР!W305</f>
        <v>отсек</v>
      </c>
      <c r="U305" s="17" t="str">
        <f>[1]РЕЕСТР!AA305</f>
        <v>пластик</v>
      </c>
      <c r="V305" s="18">
        <f>[1]РЕЕСТР!AB305</f>
        <v>1</v>
      </c>
      <c r="W305" s="15">
        <f>[1]РЕЕСТР!AC305</f>
        <v>1</v>
      </c>
      <c r="X305" s="13" t="str">
        <f>[1]РЕЕСТР!AD305</f>
        <v>металлическая сетка АО "РЭС-Сервис"</v>
      </c>
      <c r="Y305" s="8" t="str">
        <f>[1]РЕЕСТР!AH305</f>
        <v>МО - Администрация города Ханты-Мансийска</v>
      </c>
      <c r="Z305" s="19" t="str">
        <f>[1]РЕЕСТР!AL305</f>
        <v>МКД ул. Маяковского 13, Калинина 18, Чехова 26</v>
      </c>
    </row>
    <row r="306" spans="2:26" ht="94.5" customHeight="1" x14ac:dyDescent="0.3">
      <c r="B306" s="43">
        <f>[1]РЕЕСТР!B306</f>
        <v>285</v>
      </c>
      <c r="C306" s="44" t="str">
        <f>[1]РЕЕСТР!C306</f>
        <v>ранее существовавшая до 01.01.2019</v>
      </c>
      <c r="D306" s="51">
        <f>[1]РЕЕСТР!D306</f>
        <v>44900</v>
      </c>
      <c r="E306" s="16" t="str">
        <f>[1]РЕЕСТР!E306</f>
        <v>Калинина 26</v>
      </c>
      <c r="F306" s="52" t="str">
        <f>[1]РЕЕСТР!F306</f>
        <v>в рамках проведения инвентаризации 2022 года
не установлен</v>
      </c>
      <c r="G306" s="10" t="str">
        <f>[1]РЕЕСТР!G306</f>
        <v>61.005141</v>
      </c>
      <c r="H306" s="10" t="str">
        <f>[1]РЕЕСТР!H306</f>
        <v>69.034437</v>
      </c>
      <c r="I306" s="53" t="str">
        <f>[1]РЕЕСТР!I306</f>
        <v>в рамках инвентаризации 2022 года
не определена</v>
      </c>
      <c r="J306" s="9" t="str">
        <f>[1]РЕЕСТР!J306</f>
        <v>открытый</v>
      </c>
      <c r="K306" s="11" t="str">
        <f>[1]РЕЕСТР!K306</f>
        <v>контейнер заглубленного типа</v>
      </c>
      <c r="L306" s="10">
        <f>[1]РЕЕСТР!L306</f>
        <v>4</v>
      </c>
      <c r="M306" s="10" t="str">
        <f>[1]РЕЕСТР!M306</f>
        <v>отсутсвует</v>
      </c>
      <c r="N306" s="12" t="str">
        <f>[1]РЕЕСТР!N306</f>
        <v>отсутсвует</v>
      </c>
      <c r="O306" s="14">
        <f>[1]РЕЕСТР!O306</f>
        <v>1</v>
      </c>
      <c r="P306" s="15">
        <f>[1]РЕЕСТР!P306</f>
        <v>3</v>
      </c>
      <c r="Q306" s="13" t="str">
        <f>[1]РЕЕСТР!Q306</f>
        <v>пластик</v>
      </c>
      <c r="R306" s="14" t="str">
        <f>[1]РЕЕСТР!U306</f>
        <v>-</v>
      </c>
      <c r="S306" s="15" t="str">
        <f>[1]РЕЕСТР!V306</f>
        <v>-</v>
      </c>
      <c r="T306" s="13" t="str">
        <f>[1]РЕЕСТР!W306</f>
        <v>-</v>
      </c>
      <c r="U306" s="17" t="str">
        <f>[1]РЕЕСТР!AA306</f>
        <v>пластик</v>
      </c>
      <c r="V306" s="18">
        <f>[1]РЕЕСТР!AB306</f>
        <v>1</v>
      </c>
      <c r="W306" s="15">
        <f>[1]РЕЕСТР!AC306</f>
        <v>1</v>
      </c>
      <c r="X306" s="13" t="str">
        <f>[1]РЕЕСТР!AD306</f>
        <v>металлическая сетка АО "РЭС-Сервис"</v>
      </c>
      <c r="Y306" s="8" t="str">
        <f>[1]РЕЕСТР!AH306</f>
        <v>МО - Администрация города Ханты-Мансийска</v>
      </c>
      <c r="Z306" s="19" t="str">
        <f>[1]РЕЕСТР!AL306</f>
        <v>МКД ул. Калинина 26,22,22а, БУ ХМАО-Югры "Ханты-Мансийский комплексный центр социального обслуживания населения", МКУ "Служба муниципального заказа в ЖКХ"</v>
      </c>
    </row>
    <row r="307" spans="2:26" ht="56.25" customHeight="1" x14ac:dyDescent="0.3">
      <c r="B307" s="43">
        <f>[1]РЕЕСТР!B307</f>
        <v>286</v>
      </c>
      <c r="C307" s="44" t="str">
        <f>[1]РЕЕСТР!C307</f>
        <v>ранее существовавшая до 01.01.2019</v>
      </c>
      <c r="D307" s="51">
        <f>[1]РЕЕСТР!D307</f>
        <v>44900</v>
      </c>
      <c r="E307" s="16" t="str">
        <f>[1]РЕЕСТР!E307</f>
        <v>Маяковского 7</v>
      </c>
      <c r="F307" s="52" t="str">
        <f>[1]РЕЕСТР!F307</f>
        <v>в рамках проведения инвентаризации 2022 года
не установлен</v>
      </c>
      <c r="G307" s="10" t="str">
        <f>[1]РЕЕСТР!G307</f>
        <v>61.003444</v>
      </c>
      <c r="H307" s="10" t="str">
        <f>[1]РЕЕСТР!H307</f>
        <v>69.034272</v>
      </c>
      <c r="I307" s="53" t="str">
        <f>[1]РЕЕСТР!I307</f>
        <v>в рамках инвентаризации 2022 года
не определена</v>
      </c>
      <c r="J307" s="9" t="str">
        <f>[1]РЕЕСТР!J307</f>
        <v>открытый</v>
      </c>
      <c r="K307" s="11" t="str">
        <f>[1]РЕЕСТР!K307</f>
        <v>бетонная плита</v>
      </c>
      <c r="L307" s="10">
        <f>[1]РЕЕСТР!L307</f>
        <v>12</v>
      </c>
      <c r="M307" s="10" t="str">
        <f>[1]РЕЕСТР!M307</f>
        <v>есть</v>
      </c>
      <c r="N307" s="12" t="str">
        <f>[1]РЕЕСТР!N307</f>
        <v>есть</v>
      </c>
      <c r="O307" s="14">
        <f>[1]РЕЕСТР!O307</f>
        <v>3</v>
      </c>
      <c r="P307" s="15">
        <f>[1]РЕЕСТР!P307</f>
        <v>1.1000000000000001</v>
      </c>
      <c r="Q307" s="13" t="str">
        <f>[1]РЕЕСТР!Q307</f>
        <v>пластик</v>
      </c>
      <c r="R307" s="14">
        <f>[1]РЕЕСТР!U307</f>
        <v>1</v>
      </c>
      <c r="S307" s="15">
        <f>[1]РЕЕСТР!V307</f>
        <v>4</v>
      </c>
      <c r="T307" s="13" t="str">
        <f>[1]РЕЕСТР!W307</f>
        <v>отсек</v>
      </c>
      <c r="U307" s="17" t="str">
        <f>[1]РЕЕСТР!AA307</f>
        <v>пластик</v>
      </c>
      <c r="V307" s="18">
        <f>[1]РЕЕСТР!AB307</f>
        <v>1</v>
      </c>
      <c r="W307" s="15">
        <f>[1]РЕЕСТР!AC307</f>
        <v>1</v>
      </c>
      <c r="X307" s="13" t="str">
        <f>[1]РЕЕСТР!AD307</f>
        <v>металлическая сетка АО "РЭС-Сервис"</v>
      </c>
      <c r="Y307" s="8" t="str">
        <f>[1]РЕЕСТР!AH307</f>
        <v>СП МКД</v>
      </c>
      <c r="Z307" s="19" t="str">
        <f>[1]РЕЕСТР!AL307</f>
        <v>МКД ул.Маяковского 7, 9, ул. Чехова 23</v>
      </c>
    </row>
    <row r="308" spans="2:26" ht="56.25" customHeight="1" x14ac:dyDescent="0.3">
      <c r="B308" s="43">
        <f>[1]РЕЕСТР!B308</f>
        <v>286</v>
      </c>
      <c r="C308" s="44">
        <f>[1]РЕЕСТР!C308</f>
        <v>0</v>
      </c>
      <c r="D308" s="51">
        <f>[1]РЕЕСТР!D308</f>
        <v>44900</v>
      </c>
      <c r="E308" s="16">
        <f>[1]РЕЕСТР!E308</f>
        <v>0</v>
      </c>
      <c r="F308" s="52" t="str">
        <f>[1]РЕЕСТР!F308</f>
        <v>в рамках проведения инвентаризации 2022 года
не установлен</v>
      </c>
      <c r="G308" s="10">
        <f>[1]РЕЕСТР!G308</f>
        <v>0</v>
      </c>
      <c r="H308" s="10">
        <f>[1]РЕЕСТР!H308</f>
        <v>0</v>
      </c>
      <c r="I308" s="53" t="str">
        <f>[1]РЕЕСТР!I308</f>
        <v>в рамках инвентаризации 2022 года
не определена</v>
      </c>
      <c r="J308" s="9">
        <f>[1]РЕЕСТР!J308</f>
        <v>0</v>
      </c>
      <c r="K308" s="11">
        <f>[1]РЕЕСТР!K308</f>
        <v>0</v>
      </c>
      <c r="L308" s="10">
        <f>[1]РЕЕСТР!L308</f>
        <v>0</v>
      </c>
      <c r="M308" s="10">
        <f>[1]РЕЕСТР!M308</f>
        <v>0</v>
      </c>
      <c r="N308" s="12">
        <f>[1]РЕЕСТР!N308</f>
        <v>0</v>
      </c>
      <c r="O308" s="14">
        <f>[1]РЕЕСТР!O308</f>
        <v>0</v>
      </c>
      <c r="P308" s="15">
        <f>[1]РЕЕСТР!P308</f>
        <v>0</v>
      </c>
      <c r="Q308" s="13">
        <f>[1]РЕЕСТР!Q308</f>
        <v>0</v>
      </c>
      <c r="R308" s="14">
        <f>[1]РЕЕСТР!U308</f>
        <v>0</v>
      </c>
      <c r="S308" s="15">
        <f>[1]РЕЕСТР!V308</f>
        <v>0</v>
      </c>
      <c r="T308" s="13">
        <f>[1]РЕЕСТР!W308</f>
        <v>0</v>
      </c>
      <c r="U308" s="17" t="str">
        <f>[1]РЕЕСТР!AA308</f>
        <v>бумажные отходы</v>
      </c>
      <c r="V308" s="18">
        <f>[1]РЕЕСТР!AB308</f>
        <v>1</v>
      </c>
      <c r="W308" s="15">
        <f>[1]РЕЕСТР!AC308</f>
        <v>0.75</v>
      </c>
      <c r="X308" s="13" t="str">
        <f>[1]РЕЕСТР!AD308</f>
        <v>контейнер ООО "Экобаланс"</v>
      </c>
      <c r="Y308" s="8">
        <f>[1]РЕЕСТР!AH308</f>
        <v>0</v>
      </c>
      <c r="Z308" s="19">
        <f>[1]РЕЕСТР!AL308</f>
        <v>0</v>
      </c>
    </row>
    <row r="309" spans="2:26" ht="45" customHeight="1" x14ac:dyDescent="0.3">
      <c r="B309" s="43">
        <f>[1]РЕЕСТР!B309</f>
        <v>287</v>
      </c>
      <c r="C309" s="44" t="str">
        <f>[1]РЕЕСТР!C309</f>
        <v>ранее существовавшая до 01.01.2019</v>
      </c>
      <c r="D309" s="51">
        <f>[1]РЕЕСТР!D309</f>
        <v>44900</v>
      </c>
      <c r="E309" s="16" t="str">
        <f>[1]РЕЕСТР!E309</f>
        <v>Островского  3</v>
      </c>
      <c r="F309" s="52" t="str">
        <f>[1]РЕЕСТР!F309</f>
        <v>в рамках проведения инвентаризации 2022 года
не установлен</v>
      </c>
      <c r="G309" s="10" t="str">
        <f>[1]РЕЕСТР!G309</f>
        <v>61.004959</v>
      </c>
      <c r="H309" s="10" t="str">
        <f>[1]РЕЕСТР!H309</f>
        <v>69.035732</v>
      </c>
      <c r="I309" s="53" t="str">
        <f>[1]РЕЕСТР!I309</f>
        <v>в рамках инвентаризации 2022 года
не определена</v>
      </c>
      <c r="J309" s="9" t="str">
        <f>[1]РЕЕСТР!J309</f>
        <v>открытый</v>
      </c>
      <c r="K309" s="11" t="str">
        <f>[1]РЕЕСТР!K309</f>
        <v>бетонная плита</v>
      </c>
      <c r="L309" s="10">
        <f>[1]РЕЕСТР!L309</f>
        <v>8</v>
      </c>
      <c r="M309" s="10" t="str">
        <f>[1]РЕЕСТР!M309</f>
        <v>отсутсвует</v>
      </c>
      <c r="N309" s="12" t="str">
        <f>[1]РЕЕСТР!N309</f>
        <v>есть</v>
      </c>
      <c r="O309" s="14">
        <f>[1]РЕЕСТР!O309</f>
        <v>1</v>
      </c>
      <c r="P309" s="15">
        <f>[1]РЕЕСТР!P309</f>
        <v>1.1000000000000001</v>
      </c>
      <c r="Q309" s="13" t="str">
        <f>[1]РЕЕСТР!Q309</f>
        <v>пластик</v>
      </c>
      <c r="R309" s="14">
        <f>[1]РЕЕСТР!U309</f>
        <v>1</v>
      </c>
      <c r="S309" s="15">
        <f>[1]РЕЕСТР!V309</f>
        <v>4</v>
      </c>
      <c r="T309" s="13" t="str">
        <f>[1]РЕЕСТР!W309</f>
        <v>отсек</v>
      </c>
      <c r="U309" s="17" t="str">
        <f>[1]РЕЕСТР!AA309</f>
        <v>-</v>
      </c>
      <c r="V309" s="18" t="str">
        <f>[1]РЕЕСТР!AB309</f>
        <v>-</v>
      </c>
      <c r="W309" s="15" t="str">
        <f>[1]РЕЕСТР!AC309</f>
        <v>-</v>
      </c>
      <c r="X309" s="13" t="str">
        <f>[1]РЕЕСТР!AD309</f>
        <v>-</v>
      </c>
      <c r="Y309" s="8" t="str">
        <f>[1]РЕЕСТР!AH309</f>
        <v>СП МКД</v>
      </c>
      <c r="Z309" s="19" t="str">
        <f>[1]РЕЕСТР!AL309</f>
        <v>МКД ул. Островского 3,6, Маяковского 4,6, Мира 25</v>
      </c>
    </row>
    <row r="310" spans="2:26" ht="45" customHeight="1" x14ac:dyDescent="0.3">
      <c r="B310" s="43">
        <f>[1]РЕЕСТР!B310</f>
        <v>288</v>
      </c>
      <c r="C310" s="44" t="str">
        <f>[1]РЕЕСТР!C310</f>
        <v>ранее существовавшая до 01.01.2019</v>
      </c>
      <c r="D310" s="51">
        <f>[1]РЕЕСТР!D310</f>
        <v>44900</v>
      </c>
      <c r="E310" s="16" t="str">
        <f>[1]РЕЕСТР!E310</f>
        <v>Островского 38</v>
      </c>
      <c r="F310" s="52" t="str">
        <f>[1]РЕЕСТР!F310</f>
        <v>в рамках проведения инвентаризации 2022 года
не установлен</v>
      </c>
      <c r="G310" s="10" t="str">
        <f>[1]РЕЕСТР!G310</f>
        <v>61.001308</v>
      </c>
      <c r="H310" s="10" t="str">
        <f>[1]РЕЕСТР!H310</f>
        <v>69.038876</v>
      </c>
      <c r="I310" s="53" t="str">
        <f>[1]РЕЕСТР!I310</f>
        <v>в рамках инвентаризации 2022 года
не определена</v>
      </c>
      <c r="J310" s="9" t="str">
        <f>[1]РЕЕСТР!J310</f>
        <v>открытый</v>
      </c>
      <c r="K310" s="11" t="str">
        <f>[1]РЕЕСТР!K310</f>
        <v>бетонная плита</v>
      </c>
      <c r="L310" s="10">
        <f>[1]РЕЕСТР!L310</f>
        <v>12</v>
      </c>
      <c r="M310" s="10" t="str">
        <f>[1]РЕЕСТР!M310</f>
        <v>есть</v>
      </c>
      <c r="N310" s="12" t="str">
        <f>[1]РЕЕСТР!N310</f>
        <v>есть</v>
      </c>
      <c r="O310" s="14">
        <f>[1]РЕЕСТР!O310</f>
        <v>2</v>
      </c>
      <c r="P310" s="15">
        <f>[1]РЕЕСТР!P310</f>
        <v>1.1000000000000001</v>
      </c>
      <c r="Q310" s="13" t="str">
        <f>[1]РЕЕСТР!Q310</f>
        <v>пластик</v>
      </c>
      <c r="R310" s="14">
        <f>[1]РЕЕСТР!U310</f>
        <v>1</v>
      </c>
      <c r="S310" s="15">
        <f>[1]РЕЕСТР!V310</f>
        <v>4</v>
      </c>
      <c r="T310" s="13" t="str">
        <f>[1]РЕЕСТР!W310</f>
        <v>отсек</v>
      </c>
      <c r="U310" s="17" t="str">
        <f>[1]РЕЕСТР!AA310</f>
        <v>-</v>
      </c>
      <c r="V310" s="18" t="str">
        <f>[1]РЕЕСТР!AB310</f>
        <v>-</v>
      </c>
      <c r="W310" s="15" t="str">
        <f>[1]РЕЕСТР!AC310</f>
        <v>-</v>
      </c>
      <c r="X310" s="13" t="str">
        <f>[1]РЕЕСТР!AD310</f>
        <v>-</v>
      </c>
      <c r="Y310" s="8" t="str">
        <f>[1]РЕЕСТР!AH310</f>
        <v>МО - Администрация города Ханты-Мансийска</v>
      </c>
      <c r="Z310" s="19" t="str">
        <f>[1]РЕЕСТР!AL310</f>
        <v>МКД ул.Островского, 38</v>
      </c>
    </row>
    <row r="311" spans="2:26" ht="56.25" customHeight="1" x14ac:dyDescent="0.3">
      <c r="B311" s="43">
        <f>[1]РЕЕСТР!B311</f>
        <v>289</v>
      </c>
      <c r="C311" s="44" t="str">
        <f>[1]РЕЕСТР!C311</f>
        <v>ранее существовавшая до 01.01.2019</v>
      </c>
      <c r="D311" s="51">
        <f>[1]РЕЕСТР!D311</f>
        <v>44900</v>
      </c>
      <c r="E311" s="16" t="str">
        <f>[1]РЕЕСТР!E311</f>
        <v>Менделеева 3а</v>
      </c>
      <c r="F311" s="52" t="str">
        <f>[1]РЕЕСТР!F311</f>
        <v>в рамках проведения инвентаризации 2022 года
не установлен</v>
      </c>
      <c r="G311" s="10" t="str">
        <f>[1]РЕЕСТР!G311</f>
        <v>61.006799</v>
      </c>
      <c r="H311" s="10" t="str">
        <f>[1]РЕЕСТР!H311</f>
        <v>69.046117</v>
      </c>
      <c r="I311" s="53" t="str">
        <f>[1]РЕЕСТР!I311</f>
        <v>в рамках инвентаризации 2022 года
не определена</v>
      </c>
      <c r="J311" s="9" t="str">
        <f>[1]РЕЕСТР!J311</f>
        <v>открытый</v>
      </c>
      <c r="K311" s="11" t="str">
        <f>[1]РЕЕСТР!K311</f>
        <v>контейнер заглубленного типа</v>
      </c>
      <c r="L311" s="10">
        <f>[1]РЕЕСТР!L311</f>
        <v>4</v>
      </c>
      <c r="M311" s="10" t="str">
        <f>[1]РЕЕСТР!M311</f>
        <v>отсутсвует</v>
      </c>
      <c r="N311" s="12" t="str">
        <f>[1]РЕЕСТР!N311</f>
        <v>отсутсвует</v>
      </c>
      <c r="O311" s="14">
        <f>[1]РЕЕСТР!O311</f>
        <v>2</v>
      </c>
      <c r="P311" s="15">
        <f>[1]РЕЕСТР!P311</f>
        <v>3</v>
      </c>
      <c r="Q311" s="13" t="str">
        <f>[1]РЕЕСТР!Q311</f>
        <v>пластик</v>
      </c>
      <c r="R311" s="14" t="str">
        <f>[1]РЕЕСТР!U311</f>
        <v>-</v>
      </c>
      <c r="S311" s="15" t="str">
        <f>[1]РЕЕСТР!V311</f>
        <v>-</v>
      </c>
      <c r="T311" s="13" t="str">
        <f>[1]РЕЕСТР!W311</f>
        <v>-</v>
      </c>
      <c r="U311" s="17" t="str">
        <f>[1]РЕЕСТР!AA311</f>
        <v>пластик</v>
      </c>
      <c r="V311" s="18">
        <f>[1]РЕЕСТР!AB311</f>
        <v>1</v>
      </c>
      <c r="W311" s="15">
        <f>[1]РЕЕСТР!AC311</f>
        <v>1</v>
      </c>
      <c r="X311" s="13" t="str">
        <f>[1]РЕЕСТР!AD311</f>
        <v>металлическая сетка АО "РЭС-Сервис"</v>
      </c>
      <c r="Y311" s="8" t="str">
        <f>[1]РЕЕСТР!AH311</f>
        <v>СП МКД</v>
      </c>
      <c r="Z311" s="19" t="str">
        <f>[1]РЕЕСТР!AL311</f>
        <v>МКД ул.Менделеева 3а, 7</v>
      </c>
    </row>
    <row r="312" spans="2:26" ht="56.25" customHeight="1" x14ac:dyDescent="0.3">
      <c r="B312" s="43">
        <f>[1]РЕЕСТР!B312</f>
        <v>289</v>
      </c>
      <c r="C312" s="44">
        <f>[1]РЕЕСТР!C312</f>
        <v>0</v>
      </c>
      <c r="D312" s="51">
        <f>[1]РЕЕСТР!D312</f>
        <v>44900</v>
      </c>
      <c r="E312" s="16">
        <f>[1]РЕЕСТР!E312</f>
        <v>0</v>
      </c>
      <c r="F312" s="52" t="str">
        <f>[1]РЕЕСТР!F312</f>
        <v>в рамках проведения инвентаризации 2022 года
не установлен</v>
      </c>
      <c r="G312" s="10">
        <f>[1]РЕЕСТР!G312</f>
        <v>0</v>
      </c>
      <c r="H312" s="10">
        <f>[1]РЕЕСТР!H312</f>
        <v>0</v>
      </c>
      <c r="I312" s="53" t="str">
        <f>[1]РЕЕСТР!I312</f>
        <v>в рамках инвентаризации 2022 года
не определена</v>
      </c>
      <c r="J312" s="9">
        <f>[1]РЕЕСТР!J312</f>
        <v>0</v>
      </c>
      <c r="K312" s="11">
        <f>[1]РЕЕСТР!K312</f>
        <v>0</v>
      </c>
      <c r="L312" s="10">
        <f>[1]РЕЕСТР!L312</f>
        <v>0</v>
      </c>
      <c r="M312" s="10">
        <f>[1]РЕЕСТР!M312</f>
        <v>0</v>
      </c>
      <c r="N312" s="12">
        <f>[1]РЕЕСТР!N312</f>
        <v>0</v>
      </c>
      <c r="O312" s="14">
        <f>[1]РЕЕСТР!O312</f>
        <v>0</v>
      </c>
      <c r="P312" s="15">
        <f>[1]РЕЕСТР!P312</f>
        <v>0</v>
      </c>
      <c r="Q312" s="13">
        <f>[1]РЕЕСТР!Q312</f>
        <v>0</v>
      </c>
      <c r="R312" s="14">
        <f>[1]РЕЕСТР!U312</f>
        <v>0</v>
      </c>
      <c r="S312" s="15">
        <f>[1]РЕЕСТР!V312</f>
        <v>0</v>
      </c>
      <c r="T312" s="13">
        <f>[1]РЕЕСТР!W312</f>
        <v>0</v>
      </c>
      <c r="U312" s="17" t="str">
        <f>[1]РЕЕСТР!AA312</f>
        <v>бумажные отходы</v>
      </c>
      <c r="V312" s="18">
        <f>[1]РЕЕСТР!AB312</f>
        <v>1</v>
      </c>
      <c r="W312" s="15">
        <f>[1]РЕЕСТР!AC312</f>
        <v>0.75</v>
      </c>
      <c r="X312" s="13" t="str">
        <f>[1]РЕЕСТР!AD312</f>
        <v>контейнер ООО "Экобаланс"</v>
      </c>
      <c r="Y312" s="8">
        <f>[1]РЕЕСТР!AH312</f>
        <v>0</v>
      </c>
      <c r="Z312" s="19">
        <f>[1]РЕЕСТР!AL312</f>
        <v>0</v>
      </c>
    </row>
    <row r="313" spans="2:26" ht="45" customHeight="1" x14ac:dyDescent="0.3">
      <c r="B313" s="43">
        <f>[1]РЕЕСТР!B313</f>
        <v>290</v>
      </c>
      <c r="C313" s="44" t="str">
        <f>[1]РЕЕСТР!C313</f>
        <v>ранее существовавшая до 01.01.2019</v>
      </c>
      <c r="D313" s="51">
        <f>[1]РЕЕСТР!D313</f>
        <v>44900</v>
      </c>
      <c r="E313" s="16" t="str">
        <f>[1]РЕЕСТР!E313</f>
        <v>Горная 3</v>
      </c>
      <c r="F313" s="52" t="str">
        <f>[1]РЕЕСТР!F313</f>
        <v>в рамках проведения инвентаризации 2022 года
не установлен</v>
      </c>
      <c r="G313" s="10" t="str">
        <f>[1]РЕЕСТР!G313</f>
        <v>61.022890</v>
      </c>
      <c r="H313" s="10" t="str">
        <f>[1]РЕЕСТР!H313</f>
        <v>69.143420</v>
      </c>
      <c r="I313" s="53" t="str">
        <f>[1]РЕЕСТР!I313</f>
        <v>в рамках инвентаризации 2022 года
не определена</v>
      </c>
      <c r="J313" s="9" t="str">
        <f>[1]РЕЕСТР!J313</f>
        <v>открытый</v>
      </c>
      <c r="K313" s="11" t="str">
        <f>[1]РЕЕСТР!K313</f>
        <v>бетонная плита</v>
      </c>
      <c r="L313" s="10">
        <f>[1]РЕЕСТР!L313</f>
        <v>12</v>
      </c>
      <c r="M313" s="10" t="str">
        <f>[1]РЕЕСТР!M313</f>
        <v>есть</v>
      </c>
      <c r="N313" s="12" t="str">
        <f>[1]РЕЕСТР!N313</f>
        <v>есть</v>
      </c>
      <c r="O313" s="14">
        <f>[1]РЕЕСТР!O313</f>
        <v>2</v>
      </c>
      <c r="P313" s="15">
        <f>[1]РЕЕСТР!P313</f>
        <v>1.1000000000000001</v>
      </c>
      <c r="Q313" s="13" t="str">
        <f>[1]РЕЕСТР!Q313</f>
        <v>пластик</v>
      </c>
      <c r="R313" s="14">
        <f>[1]РЕЕСТР!U313</f>
        <v>1</v>
      </c>
      <c r="S313" s="15">
        <f>[1]РЕЕСТР!V313</f>
        <v>4</v>
      </c>
      <c r="T313" s="13" t="str">
        <f>[1]РЕЕСТР!W313</f>
        <v>отсек</v>
      </c>
      <c r="U313" s="17" t="str">
        <f>[1]РЕЕСТР!AA313</f>
        <v>-</v>
      </c>
      <c r="V313" s="18" t="str">
        <f>[1]РЕЕСТР!AB313</f>
        <v>-</v>
      </c>
      <c r="W313" s="15" t="str">
        <f>[1]РЕЕСТР!AC313</f>
        <v>-</v>
      </c>
      <c r="X313" s="13" t="str">
        <f>[1]РЕЕСТР!AD313</f>
        <v>-</v>
      </c>
      <c r="Y313" s="8" t="str">
        <f>[1]РЕЕСТР!AH313</f>
        <v>МО - Администрация города Ханты-Мансийска</v>
      </c>
      <c r="Z313" s="19" t="str">
        <f>[1]РЕЕСТР!AL313</f>
        <v>МКД ул. Горная 3,2,4,5,6,8, ИЖС по ул. Горная</v>
      </c>
    </row>
    <row r="314" spans="2:26" ht="45" customHeight="1" x14ac:dyDescent="0.3">
      <c r="B314" s="43">
        <f>[1]РЕЕСТР!B314</f>
        <v>291</v>
      </c>
      <c r="C314" s="44" t="str">
        <f>[1]РЕЕСТР!C314</f>
        <v>ранее существовавшая до 01.01.2019</v>
      </c>
      <c r="D314" s="51">
        <f>[1]РЕЕСТР!D314</f>
        <v>44900</v>
      </c>
      <c r="E314" s="16" t="str">
        <f>[1]РЕЕСТР!E314</f>
        <v>Горная 19</v>
      </c>
      <c r="F314" s="52" t="str">
        <f>[1]РЕЕСТР!F314</f>
        <v>в рамках проведения инвентаризации 2022 года
не установлен</v>
      </c>
      <c r="G314" s="10" t="str">
        <f>[1]РЕЕСТР!G314</f>
        <v>61.022189</v>
      </c>
      <c r="H314" s="10" t="str">
        <f>[1]РЕЕСТР!H314</f>
        <v>69.146045</v>
      </c>
      <c r="I314" s="53" t="str">
        <f>[1]РЕЕСТР!I314</f>
        <v>в рамках инвентаризации 2022 года
не определена</v>
      </c>
      <c r="J314" s="9" t="str">
        <f>[1]РЕЕСТР!J314</f>
        <v>открытый</v>
      </c>
      <c r="K314" s="11" t="str">
        <f>[1]РЕЕСТР!K314</f>
        <v>бетонная плита</v>
      </c>
      <c r="L314" s="10">
        <f>[1]РЕЕСТР!L314</f>
        <v>12</v>
      </c>
      <c r="M314" s="10" t="str">
        <f>[1]РЕЕСТР!M314</f>
        <v>есть</v>
      </c>
      <c r="N314" s="12" t="str">
        <f>[1]РЕЕСТР!N314</f>
        <v>есть</v>
      </c>
      <c r="O314" s="14">
        <f>[1]РЕЕСТР!O314</f>
        <v>2</v>
      </c>
      <c r="P314" s="15">
        <f>[1]РЕЕСТР!P314</f>
        <v>1.1000000000000001</v>
      </c>
      <c r="Q314" s="13" t="str">
        <f>[1]РЕЕСТР!Q314</f>
        <v>пластик</v>
      </c>
      <c r="R314" s="14">
        <f>[1]РЕЕСТР!U314</f>
        <v>1</v>
      </c>
      <c r="S314" s="15">
        <f>[1]РЕЕСТР!V314</f>
        <v>4</v>
      </c>
      <c r="T314" s="13" t="str">
        <f>[1]РЕЕСТР!W314</f>
        <v>отсек</v>
      </c>
      <c r="U314" s="17" t="str">
        <f>[1]РЕЕСТР!AA314</f>
        <v>-</v>
      </c>
      <c r="V314" s="18" t="str">
        <f>[1]РЕЕСТР!AB314</f>
        <v>-</v>
      </c>
      <c r="W314" s="15" t="str">
        <f>[1]РЕЕСТР!AC314</f>
        <v>-</v>
      </c>
      <c r="X314" s="13" t="str">
        <f>[1]РЕЕСТР!AD314</f>
        <v>-</v>
      </c>
      <c r="Y314" s="8" t="str">
        <f>[1]РЕЕСТР!AH314</f>
        <v>МО - Администрация города Ханты-Мансийска</v>
      </c>
      <c r="Z314" s="19" t="str">
        <f>[1]РЕЕСТР!AL314</f>
        <v>МКД ул. Горная 19,7,10,12,14,16, 19, ИЖС по ул. Горная</v>
      </c>
    </row>
    <row r="315" spans="2:26" ht="56.25" customHeight="1" x14ac:dyDescent="0.3">
      <c r="B315" s="43">
        <f>[1]РЕЕСТР!B315</f>
        <v>292</v>
      </c>
      <c r="C315" s="44" t="str">
        <f>[1]РЕЕСТР!C315</f>
        <v>ранее существовавшая до 01.01.2019</v>
      </c>
      <c r="D315" s="51">
        <f>[1]РЕЕСТР!D315</f>
        <v>44900</v>
      </c>
      <c r="E315" s="16" t="str">
        <f>[1]РЕЕСТР!E315</f>
        <v>Уральская 10а</v>
      </c>
      <c r="F315" s="52" t="str">
        <f>[1]РЕЕСТР!F315</f>
        <v>в рамках проведения инвентаризации 2022 года
не установлен</v>
      </c>
      <c r="G315" s="10" t="str">
        <f>[1]РЕЕСТР!G315</f>
        <v>61.029626</v>
      </c>
      <c r="H315" s="10" t="str">
        <f>[1]РЕЕСТР!H315</f>
        <v>69.044234</v>
      </c>
      <c r="I315" s="53" t="str">
        <f>[1]РЕЕСТР!I315</f>
        <v>в рамках инвентаризации 2022 года
не определена</v>
      </c>
      <c r="J315" s="9" t="str">
        <f>[1]РЕЕСТР!J315</f>
        <v>открытый</v>
      </c>
      <c r="K315" s="11" t="str">
        <f>[1]РЕЕСТР!K315</f>
        <v>бетонная плита</v>
      </c>
      <c r="L315" s="10">
        <f>[1]РЕЕСТР!L315</f>
        <v>12</v>
      </c>
      <c r="M315" s="10" t="str">
        <f>[1]РЕЕСТР!M315</f>
        <v>есть</v>
      </c>
      <c r="N315" s="12" t="str">
        <f>[1]РЕЕСТР!N315</f>
        <v>есть</v>
      </c>
      <c r="O315" s="14">
        <f>[1]РЕЕСТР!O315</f>
        <v>2</v>
      </c>
      <c r="P315" s="15">
        <f>[1]РЕЕСТР!P315</f>
        <v>1.1000000000000001</v>
      </c>
      <c r="Q315" s="13" t="str">
        <f>[1]РЕЕСТР!Q315</f>
        <v>пластик</v>
      </c>
      <c r="R315" s="14">
        <f>[1]РЕЕСТР!U315</f>
        <v>1</v>
      </c>
      <c r="S315" s="15">
        <f>[1]РЕЕСТР!V315</f>
        <v>4</v>
      </c>
      <c r="T315" s="13" t="str">
        <f>[1]РЕЕСТР!W315</f>
        <v>отсек</v>
      </c>
      <c r="U315" s="17" t="str">
        <f>[1]РЕЕСТР!AA315</f>
        <v>1, 2 класс опасности</v>
      </c>
      <c r="V315" s="18">
        <f>[1]РЕЕСТР!AB315</f>
        <v>1</v>
      </c>
      <c r="W315" s="15">
        <f>[1]РЕЕСТР!AC315</f>
        <v>0.3</v>
      </c>
      <c r="X315" s="13" t="str">
        <f>[1]РЕЕСТР!AD315</f>
        <v>металлический контейнер (3 секции)</v>
      </c>
      <c r="Y315" s="8" t="str">
        <f>[1]РЕЕСТР!AH315</f>
        <v>МО - Администрация города Ханты-Мансийска</v>
      </c>
      <c r="Z315" s="19" t="str">
        <f>[1]РЕЕСТР!AL315</f>
        <v>МКД ул. Уральская 10, 10а</v>
      </c>
    </row>
    <row r="316" spans="2:26" ht="56.25" customHeight="1" x14ac:dyDescent="0.3">
      <c r="B316" s="43">
        <f>[1]РЕЕСТР!B316</f>
        <v>293</v>
      </c>
      <c r="C316" s="44" t="str">
        <f>[1]РЕЕСТР!C316</f>
        <v>ранее существовавшая до 01.01.2019</v>
      </c>
      <c r="D316" s="51">
        <f>[1]РЕЕСТР!D316</f>
        <v>44900</v>
      </c>
      <c r="E316" s="16" t="str">
        <f>[1]РЕЕСТР!E316</f>
        <v>Молодежная 5</v>
      </c>
      <c r="F316" s="52" t="str">
        <f>[1]РЕЕСТР!F316</f>
        <v>в рамках проведения инвентаризации 2022 года
не установлен</v>
      </c>
      <c r="G316" s="10" t="str">
        <f>[1]РЕЕСТР!G316</f>
        <v>61.028779</v>
      </c>
      <c r="H316" s="10" t="str">
        <f>[1]РЕЕСТР!H316</f>
        <v>69.039404</v>
      </c>
      <c r="I316" s="53" t="str">
        <f>[1]РЕЕСТР!I316</f>
        <v>в рамках инвентаризации 2022 года
не определена</v>
      </c>
      <c r="J316" s="9" t="str">
        <f>[1]РЕЕСТР!J316</f>
        <v>открытый</v>
      </c>
      <c r="K316" s="11" t="str">
        <f>[1]РЕЕСТР!K316</f>
        <v>бетонная плита</v>
      </c>
      <c r="L316" s="10">
        <f>[1]РЕЕСТР!L316</f>
        <v>12</v>
      </c>
      <c r="M316" s="10" t="str">
        <f>[1]РЕЕСТР!M316</f>
        <v>есть</v>
      </c>
      <c r="N316" s="12" t="str">
        <f>[1]РЕЕСТР!N316</f>
        <v>есть</v>
      </c>
      <c r="O316" s="14">
        <f>[1]РЕЕСТР!O316</f>
        <v>4</v>
      </c>
      <c r="P316" s="15">
        <f>[1]РЕЕСТР!P316</f>
        <v>1.1000000000000001</v>
      </c>
      <c r="Q316" s="13" t="str">
        <f>[1]РЕЕСТР!Q316</f>
        <v>пластик</v>
      </c>
      <c r="R316" s="14">
        <f>[1]РЕЕСТР!U316</f>
        <v>1</v>
      </c>
      <c r="S316" s="15">
        <f>[1]РЕЕСТР!V316</f>
        <v>4</v>
      </c>
      <c r="T316" s="13" t="str">
        <f>[1]РЕЕСТР!W316</f>
        <v>отсек</v>
      </c>
      <c r="U316" s="17" t="str">
        <f>[1]РЕЕСТР!AA316</f>
        <v>пластик</v>
      </c>
      <c r="V316" s="18">
        <f>[1]РЕЕСТР!AB316</f>
        <v>1</v>
      </c>
      <c r="W316" s="15">
        <f>[1]РЕЕСТР!AC316</f>
        <v>1</v>
      </c>
      <c r="X316" s="13" t="str">
        <f>[1]РЕЕСТР!AD316</f>
        <v>металлическая сетка АО "РЭС-Сервис"</v>
      </c>
      <c r="Y316" s="8" t="str">
        <f>[1]РЕЕСТР!AH316</f>
        <v>МО - Администрация города Ханты-Мансийска</v>
      </c>
      <c r="Z316" s="19" t="str">
        <f>[1]РЕЕСТР!AL316</f>
        <v>МКД ул. Молодежная 5,7</v>
      </c>
    </row>
    <row r="317" spans="2:26" ht="56.25" customHeight="1" x14ac:dyDescent="0.3">
      <c r="B317" s="43">
        <f>[1]РЕЕСТР!B317</f>
        <v>294</v>
      </c>
      <c r="C317" s="44" t="str">
        <f>[1]РЕЕСТР!C317</f>
        <v>ранее существовавшая до 01.01.2019</v>
      </c>
      <c r="D317" s="51">
        <f>[1]РЕЕСТР!D317</f>
        <v>44900</v>
      </c>
      <c r="E317" s="16" t="str">
        <f>[1]РЕЕСТР!E317</f>
        <v>Кооперативная 36б</v>
      </c>
      <c r="F317" s="52" t="str">
        <f>[1]РЕЕСТР!F317</f>
        <v>в рамках проведения инвентаризации 2022 года
не установлен</v>
      </c>
      <c r="G317" s="10" t="str">
        <f>[1]РЕЕСТР!G317</f>
        <v>61.042236</v>
      </c>
      <c r="H317" s="10" t="str">
        <f>[1]РЕЕСТР!H317</f>
        <v>69.072428</v>
      </c>
      <c r="I317" s="53" t="str">
        <f>[1]РЕЕСТР!I317</f>
        <v>в рамках инвентаризации 2022 года
не определена</v>
      </c>
      <c r="J317" s="9" t="str">
        <f>[1]РЕЕСТР!J317</f>
        <v>открытый</v>
      </c>
      <c r="K317" s="11" t="str">
        <f>[1]РЕЕСТР!K317</f>
        <v>бетонная плита</v>
      </c>
      <c r="L317" s="10">
        <f>[1]РЕЕСТР!L317</f>
        <v>12</v>
      </c>
      <c r="M317" s="10" t="str">
        <f>[1]РЕЕСТР!M317</f>
        <v>есть</v>
      </c>
      <c r="N317" s="12" t="str">
        <f>[1]РЕЕСТР!N317</f>
        <v>есть</v>
      </c>
      <c r="O317" s="14">
        <f>[1]РЕЕСТР!O317</f>
        <v>2</v>
      </c>
      <c r="P317" s="15">
        <f>[1]РЕЕСТР!P317</f>
        <v>1.1000000000000001</v>
      </c>
      <c r="Q317" s="13" t="str">
        <f>[1]РЕЕСТР!Q317</f>
        <v>пластик</v>
      </c>
      <c r="R317" s="14">
        <f>[1]РЕЕСТР!U317</f>
        <v>1</v>
      </c>
      <c r="S317" s="15">
        <f>[1]РЕЕСТР!V317</f>
        <v>4</v>
      </c>
      <c r="T317" s="13" t="str">
        <f>[1]РЕЕСТР!W317</f>
        <v>отсек</v>
      </c>
      <c r="U317" s="17" t="str">
        <f>[1]РЕЕСТР!AA317</f>
        <v>1, 2 класс опасности</v>
      </c>
      <c r="V317" s="18">
        <f>[1]РЕЕСТР!AB317</f>
        <v>1</v>
      </c>
      <c r="W317" s="15">
        <f>[1]РЕЕСТР!AC317</f>
        <v>0.3</v>
      </c>
      <c r="X317" s="13" t="str">
        <f>[1]РЕЕСТР!AD317</f>
        <v>металлический контейнер (3 секции)</v>
      </c>
      <c r="Y317" s="8" t="str">
        <f>[1]РЕЕСТР!AH317</f>
        <v>МО - Администрация города Ханты-Мансийска</v>
      </c>
      <c r="Z317" s="19" t="str">
        <f>[1]РЕЕСТР!AL317</f>
        <v>МКД ул. Кооперативная 36б</v>
      </c>
    </row>
    <row r="318" spans="2:26" ht="56.25" customHeight="1" x14ac:dyDescent="0.3">
      <c r="B318" s="43">
        <f>[1]РЕЕСТР!B318</f>
        <v>294</v>
      </c>
      <c r="C318" s="44">
        <f>[1]РЕЕСТР!C318</f>
        <v>0</v>
      </c>
      <c r="D318" s="51">
        <f>[1]РЕЕСТР!D318</f>
        <v>44900</v>
      </c>
      <c r="E318" s="16">
        <f>[1]РЕЕСТР!E318</f>
        <v>0</v>
      </c>
      <c r="F318" s="52" t="str">
        <f>[1]РЕЕСТР!F318</f>
        <v>в рамках проведения инвентаризации 2022 года
не установлен</v>
      </c>
      <c r="G318" s="10">
        <f>[1]РЕЕСТР!G318</f>
        <v>0</v>
      </c>
      <c r="H318" s="10">
        <f>[1]РЕЕСТР!H318</f>
        <v>0</v>
      </c>
      <c r="I318" s="53" t="str">
        <f>[1]РЕЕСТР!I318</f>
        <v>в рамках инвентаризации 2022 года
не определена</v>
      </c>
      <c r="J318" s="9">
        <f>[1]РЕЕСТР!J318</f>
        <v>0</v>
      </c>
      <c r="K318" s="11">
        <f>[1]РЕЕСТР!K318</f>
        <v>0</v>
      </c>
      <c r="L318" s="10">
        <f>[1]РЕЕСТР!L318</f>
        <v>0</v>
      </c>
      <c r="M318" s="10">
        <f>[1]РЕЕСТР!M318</f>
        <v>0</v>
      </c>
      <c r="N318" s="12">
        <f>[1]РЕЕСТР!N318</f>
        <v>0</v>
      </c>
      <c r="O318" s="14">
        <f>[1]РЕЕСТР!O318</f>
        <v>0</v>
      </c>
      <c r="P318" s="15">
        <f>[1]РЕЕСТР!P318</f>
        <v>0</v>
      </c>
      <c r="Q318" s="13">
        <f>[1]РЕЕСТР!Q318</f>
        <v>0</v>
      </c>
      <c r="R318" s="14">
        <f>[1]РЕЕСТР!U318</f>
        <v>0</v>
      </c>
      <c r="S318" s="15">
        <f>[1]РЕЕСТР!V318</f>
        <v>0</v>
      </c>
      <c r="T318" s="13">
        <f>[1]РЕЕСТР!W318</f>
        <v>0</v>
      </c>
      <c r="U318" s="17" t="str">
        <f>[1]РЕЕСТР!AA318</f>
        <v>пластик</v>
      </c>
      <c r="V318" s="18">
        <f>[1]РЕЕСТР!AB318</f>
        <v>1</v>
      </c>
      <c r="W318" s="15">
        <f>[1]РЕЕСТР!AC318</f>
        <v>1</v>
      </c>
      <c r="X318" s="13" t="str">
        <f>[1]РЕЕСТР!AD318</f>
        <v>металлическая сетка АО "РЭС-Сервис"</v>
      </c>
      <c r="Y318" s="8">
        <f>[1]РЕЕСТР!AH318</f>
        <v>0</v>
      </c>
      <c r="Z318" s="19">
        <f>[1]РЕЕСТР!AL318</f>
        <v>0</v>
      </c>
    </row>
    <row r="319" spans="2:26" ht="45" customHeight="1" x14ac:dyDescent="0.3">
      <c r="B319" s="43">
        <f>[1]РЕЕСТР!B319</f>
        <v>295</v>
      </c>
      <c r="C319" s="44" t="str">
        <f>[1]РЕЕСТР!C319</f>
        <v>ранее существовавшая до 01.01.2019</v>
      </c>
      <c r="D319" s="51">
        <f>[1]РЕЕСТР!D319</f>
        <v>44900</v>
      </c>
      <c r="E319" s="16" t="str">
        <f>[1]РЕЕСТР!E319</f>
        <v>Кооперативная 57</v>
      </c>
      <c r="F319" s="52" t="str">
        <f>[1]РЕЕСТР!F319</f>
        <v>в рамках проведения инвентаризации 2022 года
не установлен</v>
      </c>
      <c r="G319" s="10" t="str">
        <f>[1]РЕЕСТР!G319</f>
        <v>61.041392</v>
      </c>
      <c r="H319" s="10" t="str">
        <f>[1]РЕЕСТР!H319</f>
        <v>69.066213</v>
      </c>
      <c r="I319" s="53" t="str">
        <f>[1]РЕЕСТР!I319</f>
        <v>в рамках инвентаризации 2022 года
не определена</v>
      </c>
      <c r="J319" s="9" t="str">
        <f>[1]РЕЕСТР!J319</f>
        <v>открытый</v>
      </c>
      <c r="K319" s="11" t="str">
        <f>[1]РЕЕСТР!K319</f>
        <v>бетонная плита</v>
      </c>
      <c r="L319" s="10">
        <f>[1]РЕЕСТР!L319</f>
        <v>12</v>
      </c>
      <c r="M319" s="10" t="str">
        <f>[1]РЕЕСТР!M319</f>
        <v>есть</v>
      </c>
      <c r="N319" s="12" t="str">
        <f>[1]РЕЕСТР!N319</f>
        <v>есть</v>
      </c>
      <c r="O319" s="14">
        <f>[1]РЕЕСТР!O319</f>
        <v>2</v>
      </c>
      <c r="P319" s="15">
        <f>[1]РЕЕСТР!P319</f>
        <v>1.1000000000000001</v>
      </c>
      <c r="Q319" s="13" t="str">
        <f>[1]РЕЕСТР!Q319</f>
        <v>пластик</v>
      </c>
      <c r="R319" s="14">
        <f>[1]РЕЕСТР!U319</f>
        <v>1</v>
      </c>
      <c r="S319" s="15">
        <f>[1]РЕЕСТР!V319</f>
        <v>4</v>
      </c>
      <c r="T319" s="13" t="str">
        <f>[1]РЕЕСТР!W319</f>
        <v>отсек</v>
      </c>
      <c r="U319" s="17" t="str">
        <f>[1]РЕЕСТР!AA319</f>
        <v>-</v>
      </c>
      <c r="V319" s="18" t="str">
        <f>[1]РЕЕСТР!AB319</f>
        <v>-</v>
      </c>
      <c r="W319" s="15" t="str">
        <f>[1]РЕЕСТР!AC319</f>
        <v>-</v>
      </c>
      <c r="X319" s="13" t="str">
        <f>[1]РЕЕСТР!AD319</f>
        <v>-</v>
      </c>
      <c r="Y319" s="8" t="str">
        <f>[1]РЕЕСТР!AH319</f>
        <v>МО - Администрация города Ханты-Мансийска</v>
      </c>
      <c r="Z319" s="19" t="str">
        <f>[1]РЕЕСТР!AL319</f>
        <v>МКД ул. Кооперативная 57,44,50,55</v>
      </c>
    </row>
    <row r="320" spans="2:26" ht="45" customHeight="1" x14ac:dyDescent="0.3">
      <c r="B320" s="43">
        <f>[1]РЕЕСТР!B320</f>
        <v>296</v>
      </c>
      <c r="C320" s="44" t="str">
        <f>[1]РЕЕСТР!C320</f>
        <v>ранее существовавшая до 01.01.2019</v>
      </c>
      <c r="D320" s="51">
        <f>[1]РЕЕСТР!D320</f>
        <v>44900</v>
      </c>
      <c r="E320" s="16" t="str">
        <f>[1]РЕЕСТР!E320</f>
        <v>Парковая 24</v>
      </c>
      <c r="F320" s="52" t="str">
        <f>[1]РЕЕСТР!F320</f>
        <v>в рамках проведения инвентаризации 2022 года
не установлен</v>
      </c>
      <c r="G320" s="10" t="str">
        <f>[1]РЕЕСТР!G320</f>
        <v>61.000450</v>
      </c>
      <c r="H320" s="10" t="str">
        <f>[1]РЕЕСТР!H320</f>
        <v>69.050971</v>
      </c>
      <c r="I320" s="53" t="str">
        <f>[1]РЕЕСТР!I320</f>
        <v>в рамках инвентаризации 2022 года
не определена</v>
      </c>
      <c r="J320" s="9" t="str">
        <f>[1]РЕЕСТР!J320</f>
        <v>открытый</v>
      </c>
      <c r="K320" s="11" t="str">
        <f>[1]РЕЕСТР!K320</f>
        <v>асфальт</v>
      </c>
      <c r="L320" s="10">
        <f>[1]РЕЕСТР!L320</f>
        <v>4</v>
      </c>
      <c r="M320" s="10" t="str">
        <f>[1]РЕЕСТР!M320</f>
        <v>отсутсвует</v>
      </c>
      <c r="N320" s="12" t="str">
        <f>[1]РЕЕСТР!N320</f>
        <v>отсутсвует</v>
      </c>
      <c r="O320" s="14">
        <f>[1]РЕЕСТР!O320</f>
        <v>1</v>
      </c>
      <c r="P320" s="15">
        <f>[1]РЕЕСТР!P320</f>
        <v>1.1000000000000001</v>
      </c>
      <c r="Q320" s="13" t="str">
        <f>[1]РЕЕСТР!Q320</f>
        <v>металл</v>
      </c>
      <c r="R320" s="14" t="str">
        <f>[1]РЕЕСТР!U320</f>
        <v>-</v>
      </c>
      <c r="S320" s="15" t="str">
        <f>[1]РЕЕСТР!V320</f>
        <v>-</v>
      </c>
      <c r="T320" s="13" t="str">
        <f>[1]РЕЕСТР!W320</f>
        <v>-</v>
      </c>
      <c r="U320" s="17" t="str">
        <f>[1]РЕЕСТР!AA320</f>
        <v>-</v>
      </c>
      <c r="V320" s="18" t="str">
        <f>[1]РЕЕСТР!AB320</f>
        <v>-</v>
      </c>
      <c r="W320" s="15" t="str">
        <f>[1]РЕЕСТР!AC320</f>
        <v>-</v>
      </c>
      <c r="X320" s="13" t="str">
        <f>[1]РЕЕСТР!AD320</f>
        <v>-</v>
      </c>
      <c r="Y320" s="8" t="str">
        <f>[1]РЕЕСТР!AH320</f>
        <v>ЮЛ - БУ ХМАО-Югры"Окружная клиническая больница"</v>
      </c>
      <c r="Z320" s="19" t="str">
        <f>[1]РЕЕСТР!AL320</f>
        <v>БУ ХМАО-Югры"ОКБ"</v>
      </c>
    </row>
    <row r="321" spans="2:26" ht="63" customHeight="1" x14ac:dyDescent="0.3">
      <c r="B321" s="43">
        <f>[1]РЕЕСТР!B321</f>
        <v>297</v>
      </c>
      <c r="C321" s="44" t="str">
        <f>[1]РЕЕСТР!C321</f>
        <v>ранее существовавшая до 01.01.2019</v>
      </c>
      <c r="D321" s="51">
        <f>[1]РЕЕСТР!D321</f>
        <v>44900</v>
      </c>
      <c r="E321" s="16" t="str">
        <f>[1]РЕЕСТР!E321</f>
        <v>Новаторов 11</v>
      </c>
      <c r="F321" s="52" t="str">
        <f>[1]РЕЕСТР!F321</f>
        <v>в рамках проведения инвентаризации 2022 года
не установлен</v>
      </c>
      <c r="G321" s="10" t="str">
        <f>[1]РЕЕСТР!G321</f>
        <v>61.039042</v>
      </c>
      <c r="H321" s="10" t="str">
        <f>[1]РЕЕСТР!H321</f>
        <v>69.070651</v>
      </c>
      <c r="I321" s="53" t="str">
        <f>[1]РЕЕСТР!I321</f>
        <v>в рамках инвентаризации 2022 года
не определена</v>
      </c>
      <c r="J321" s="9" t="str">
        <f>[1]РЕЕСТР!J321</f>
        <v>открытый</v>
      </c>
      <c r="K321" s="11" t="str">
        <f>[1]РЕЕСТР!K321</f>
        <v>бетонная плита</v>
      </c>
      <c r="L321" s="10">
        <f>[1]РЕЕСТР!L321</f>
        <v>12</v>
      </c>
      <c r="M321" s="10" t="str">
        <f>[1]РЕЕСТР!M321</f>
        <v>есть</v>
      </c>
      <c r="N321" s="12" t="str">
        <f>[1]РЕЕСТР!N321</f>
        <v>есть</v>
      </c>
      <c r="O321" s="14">
        <f>[1]РЕЕСТР!O321</f>
        <v>2</v>
      </c>
      <c r="P321" s="15">
        <f>[1]РЕЕСТР!P321</f>
        <v>1.1000000000000001</v>
      </c>
      <c r="Q321" s="13" t="str">
        <f>[1]РЕЕСТР!Q321</f>
        <v>пластик</v>
      </c>
      <c r="R321" s="14">
        <f>[1]РЕЕСТР!U321</f>
        <v>1</v>
      </c>
      <c r="S321" s="15">
        <f>[1]РЕЕСТР!V321</f>
        <v>4</v>
      </c>
      <c r="T321" s="13" t="str">
        <f>[1]РЕЕСТР!W321</f>
        <v>отсек</v>
      </c>
      <c r="U321" s="17" t="str">
        <f>[1]РЕЕСТР!AA321</f>
        <v>-</v>
      </c>
      <c r="V321" s="18" t="str">
        <f>[1]РЕЕСТР!AB321</f>
        <v>-</v>
      </c>
      <c r="W321" s="15" t="str">
        <f>[1]РЕЕСТР!AC321</f>
        <v>-</v>
      </c>
      <c r="X321" s="13" t="str">
        <f>[1]РЕЕСТР!AD321</f>
        <v>-</v>
      </c>
      <c r="Y321" s="8" t="str">
        <f>[1]РЕЕСТР!AH321</f>
        <v>МО - Администрация города Ханты-Мансийска</v>
      </c>
      <c r="Z321" s="19" t="str">
        <f>[1]РЕЕСТР!AL321</f>
        <v>ИЖС ул. Новаторов, пер. Дачный 1,2,3,4,5,6,7,8,9,10, пер.Юганский 3,4,5,6,7,10, ул.Аграрная 9,11,12,14,16</v>
      </c>
    </row>
    <row r="322" spans="2:26" ht="45" customHeight="1" x14ac:dyDescent="0.3">
      <c r="B322" s="43">
        <f>[1]РЕЕСТР!B322</f>
        <v>298</v>
      </c>
      <c r="C322" s="44" t="str">
        <f>[1]РЕЕСТР!C322</f>
        <v>ранее существовавшая до 01.01.2019</v>
      </c>
      <c r="D322" s="51">
        <f>[1]РЕЕСТР!D322</f>
        <v>44900</v>
      </c>
      <c r="E322" s="16" t="str">
        <f>[1]РЕЕСТР!E322</f>
        <v>Ленина 113</v>
      </c>
      <c r="F322" s="52" t="str">
        <f>[1]РЕЕСТР!F322</f>
        <v>в рамках проведения инвентаризации 2022 года
не установлен</v>
      </c>
      <c r="G322" s="10" t="str">
        <f>[1]РЕЕСТР!G322</f>
        <v>61.008792</v>
      </c>
      <c r="H322" s="10" t="str">
        <f>[1]РЕЕСТР!H322</f>
        <v>69.045887</v>
      </c>
      <c r="I322" s="53" t="str">
        <f>[1]РЕЕСТР!I322</f>
        <v>в рамках инвентаризации 2022 года
не определена</v>
      </c>
      <c r="J322" s="9" t="str">
        <f>[1]РЕЕСТР!J322</f>
        <v>открытый</v>
      </c>
      <c r="K322" s="11" t="str">
        <f>[1]РЕЕСТР!K322</f>
        <v>бетонная плита</v>
      </c>
      <c r="L322" s="10">
        <f>[1]РЕЕСТР!L322</f>
        <v>12</v>
      </c>
      <c r="M322" s="10" t="str">
        <f>[1]РЕЕСТР!M322</f>
        <v>есть</v>
      </c>
      <c r="N322" s="12" t="str">
        <f>[1]РЕЕСТР!N322</f>
        <v>есть</v>
      </c>
      <c r="O322" s="14">
        <f>[1]РЕЕСТР!O322</f>
        <v>3</v>
      </c>
      <c r="P322" s="15">
        <f>[1]РЕЕСТР!P322</f>
        <v>1.1000000000000001</v>
      </c>
      <c r="Q322" s="13" t="str">
        <f>[1]РЕЕСТР!Q322</f>
        <v>пластик</v>
      </c>
      <c r="R322" s="14">
        <f>[1]РЕЕСТР!U322</f>
        <v>1</v>
      </c>
      <c r="S322" s="15">
        <f>[1]РЕЕСТР!V322</f>
        <v>4</v>
      </c>
      <c r="T322" s="13" t="str">
        <f>[1]РЕЕСТР!W322</f>
        <v>отсек</v>
      </c>
      <c r="U322" s="17" t="str">
        <f>[1]РЕЕСТР!AA322</f>
        <v>-</v>
      </c>
      <c r="V322" s="18" t="str">
        <f>[1]РЕЕСТР!AB322</f>
        <v>-</v>
      </c>
      <c r="W322" s="15" t="str">
        <f>[1]РЕЕСТР!AC322</f>
        <v>-</v>
      </c>
      <c r="X322" s="13" t="str">
        <f>[1]РЕЕСТР!AD322</f>
        <v>-</v>
      </c>
      <c r="Y322" s="8" t="str">
        <f>[1]РЕЕСТР!AH322</f>
        <v>СП МКД</v>
      </c>
      <c r="Z322" s="19" t="str">
        <f>[1]РЕЕСТР!AL322</f>
        <v>МКД ул. Ленина 111,113</v>
      </c>
    </row>
    <row r="323" spans="2:26" ht="45" customHeight="1" x14ac:dyDescent="0.3">
      <c r="B323" s="43">
        <f>[1]РЕЕСТР!B323</f>
        <v>299</v>
      </c>
      <c r="C323" s="44" t="str">
        <f>[1]РЕЕСТР!C323</f>
        <v>ранее существовавшая до 01.01.2019</v>
      </c>
      <c r="D323" s="51">
        <f>[1]РЕЕСТР!D323</f>
        <v>44900</v>
      </c>
      <c r="E323" s="16" t="str">
        <f>[1]РЕЕСТР!E323</f>
        <v>Ленина 115, 117</v>
      </c>
      <c r="F323" s="52" t="str">
        <f>[1]РЕЕСТР!F323</f>
        <v>в рамках проведения инвентаризации 2022 года
не установлен</v>
      </c>
      <c r="G323" s="10" t="str">
        <f>[1]РЕЕСТР!G323</f>
        <v>61.009272</v>
      </c>
      <c r="H323" s="10" t="str">
        <f>[1]РЕЕСТР!H323</f>
        <v>69.047890</v>
      </c>
      <c r="I323" s="53" t="str">
        <f>[1]РЕЕСТР!I323</f>
        <v>в рамках инвентаризации 2022 года
не определена</v>
      </c>
      <c r="J323" s="9" t="str">
        <f>[1]РЕЕСТР!J323</f>
        <v>открытый</v>
      </c>
      <c r="K323" s="11" t="str">
        <f>[1]РЕЕСТР!K323</f>
        <v>бетонная плита</v>
      </c>
      <c r="L323" s="10">
        <f>[1]РЕЕСТР!L323</f>
        <v>12</v>
      </c>
      <c r="M323" s="10" t="str">
        <f>[1]РЕЕСТР!M323</f>
        <v>есть</v>
      </c>
      <c r="N323" s="12" t="str">
        <f>[1]РЕЕСТР!N323</f>
        <v>есть</v>
      </c>
      <c r="O323" s="14">
        <f>[1]РЕЕСТР!O323</f>
        <v>2</v>
      </c>
      <c r="P323" s="15">
        <f>[1]РЕЕСТР!P323</f>
        <v>1.1000000000000001</v>
      </c>
      <c r="Q323" s="13" t="str">
        <f>[1]РЕЕСТР!Q323</f>
        <v>пластик</v>
      </c>
      <c r="R323" s="14">
        <f>[1]РЕЕСТР!U323</f>
        <v>1</v>
      </c>
      <c r="S323" s="15">
        <f>[1]РЕЕСТР!V323</f>
        <v>4</v>
      </c>
      <c r="T323" s="13" t="str">
        <f>[1]РЕЕСТР!W323</f>
        <v>отсек</v>
      </c>
      <c r="U323" s="17" t="str">
        <f>[1]РЕЕСТР!AA323</f>
        <v>-</v>
      </c>
      <c r="V323" s="18" t="str">
        <f>[1]РЕЕСТР!AB323</f>
        <v>-</v>
      </c>
      <c r="W323" s="15" t="str">
        <f>[1]РЕЕСТР!AC323</f>
        <v>-</v>
      </c>
      <c r="X323" s="13" t="str">
        <f>[1]РЕЕСТР!AD323</f>
        <v>-</v>
      </c>
      <c r="Y323" s="8" t="str">
        <f>[1]РЕЕСТР!AH323</f>
        <v>СП МКД</v>
      </c>
      <c r="Z323" s="19" t="str">
        <f>[1]РЕЕСТР!AL323</f>
        <v>МКД ул. Ленина 115, 117</v>
      </c>
    </row>
    <row r="324" spans="2:26" ht="45" customHeight="1" x14ac:dyDescent="0.3">
      <c r="B324" s="43">
        <f>[1]РЕЕСТР!B324</f>
        <v>300</v>
      </c>
      <c r="C324" s="44" t="str">
        <f>[1]РЕЕСТР!C324</f>
        <v>ранее существовавшая до 01.01.2019</v>
      </c>
      <c r="D324" s="51">
        <f>[1]РЕЕСТР!D324</f>
        <v>44900</v>
      </c>
      <c r="E324" s="16" t="str">
        <f>[1]РЕЕСТР!E324</f>
        <v>Грибная 8</v>
      </c>
      <c r="F324" s="52" t="str">
        <f>[1]РЕЕСТР!F324</f>
        <v>в рамках проведения инвентаризации 2022 года
не установлен</v>
      </c>
      <c r="G324" s="10" t="str">
        <f>[1]РЕЕСТР!G324</f>
        <v xml:space="preserve">61.030808 </v>
      </c>
      <c r="H324" s="10" t="str">
        <f>[1]РЕЕСТР!H324</f>
        <v>69.158020</v>
      </c>
      <c r="I324" s="53" t="str">
        <f>[1]РЕЕСТР!I324</f>
        <v>в рамках инвентаризации 2022 года
не определена</v>
      </c>
      <c r="J324" s="9" t="str">
        <f>[1]РЕЕСТР!J324</f>
        <v>открытый</v>
      </c>
      <c r="K324" s="11" t="str">
        <f>[1]РЕЕСТР!K324</f>
        <v>бетонная плита</v>
      </c>
      <c r="L324" s="10">
        <f>[1]РЕЕСТР!L324</f>
        <v>12</v>
      </c>
      <c r="M324" s="10" t="str">
        <f>[1]РЕЕСТР!M324</f>
        <v>есть</v>
      </c>
      <c r="N324" s="12" t="str">
        <f>[1]РЕЕСТР!N324</f>
        <v>есть</v>
      </c>
      <c r="O324" s="14">
        <f>[1]РЕЕСТР!O324</f>
        <v>2</v>
      </c>
      <c r="P324" s="15">
        <f>[1]РЕЕСТР!P324</f>
        <v>1.1000000000000001</v>
      </c>
      <c r="Q324" s="13" t="str">
        <f>[1]РЕЕСТР!Q324</f>
        <v>пластик</v>
      </c>
      <c r="R324" s="14">
        <f>[1]РЕЕСТР!U324</f>
        <v>1</v>
      </c>
      <c r="S324" s="15">
        <f>[1]РЕЕСТР!V324</f>
        <v>4</v>
      </c>
      <c r="T324" s="13" t="str">
        <f>[1]РЕЕСТР!W324</f>
        <v>отсек</v>
      </c>
      <c r="U324" s="17" t="str">
        <f>[1]РЕЕСТР!AA324</f>
        <v>-</v>
      </c>
      <c r="V324" s="18" t="str">
        <f>[1]РЕЕСТР!AB324</f>
        <v>-</v>
      </c>
      <c r="W324" s="15" t="str">
        <f>[1]РЕЕСТР!AC324</f>
        <v>-</v>
      </c>
      <c r="X324" s="13" t="str">
        <f>[1]РЕЕСТР!AD324</f>
        <v>-</v>
      </c>
      <c r="Y324" s="8" t="str">
        <f>[1]РЕЕСТР!AH324</f>
        <v>МО - Администрация города Ханты-Мансийска</v>
      </c>
      <c r="Z324" s="19" t="str">
        <f>[1]РЕЕСТР!AL324</f>
        <v>ИЖС ул. Грибная</v>
      </c>
    </row>
    <row r="325" spans="2:26" ht="45" customHeight="1" x14ac:dyDescent="0.3">
      <c r="B325" s="43">
        <f>[1]РЕЕСТР!B325</f>
        <v>301</v>
      </c>
      <c r="C325" s="44" t="str">
        <f>[1]РЕЕСТР!C325</f>
        <v>ранее существовавшая до 01.01.2019</v>
      </c>
      <c r="D325" s="51">
        <f>[1]РЕЕСТР!D325</f>
        <v>44900</v>
      </c>
      <c r="E325" s="16" t="str">
        <f>[1]РЕЕСТР!E325</f>
        <v>Дзержинского 23</v>
      </c>
      <c r="F325" s="52" t="str">
        <f>[1]РЕЕСТР!F325</f>
        <v>в рамках проведения инвентаризации 2022 года
не установлен</v>
      </c>
      <c r="G325" s="10" t="str">
        <f>[1]РЕЕСТР!G325</f>
        <v xml:space="preserve">61.006852 </v>
      </c>
      <c r="H325" s="10" t="str">
        <f>[1]РЕЕСТР!H325</f>
        <v>69.021898</v>
      </c>
      <c r="I325" s="53" t="str">
        <f>[1]РЕЕСТР!I325</f>
        <v>в рамках инвентаризации 2022 года
не определена</v>
      </c>
      <c r="J325" s="9" t="str">
        <f>[1]РЕЕСТР!J325</f>
        <v>ограниченный</v>
      </c>
      <c r="K325" s="11" t="str">
        <f>[1]РЕЕСТР!K325</f>
        <v>бетонная плита</v>
      </c>
      <c r="L325" s="10">
        <f>[1]РЕЕСТР!L325</f>
        <v>4</v>
      </c>
      <c r="M325" s="10" t="str">
        <f>[1]РЕЕСТР!M325</f>
        <v>отсутсвует</v>
      </c>
      <c r="N325" s="12" t="str">
        <f>[1]РЕЕСТР!N325</f>
        <v>отсутсвует</v>
      </c>
      <c r="O325" s="14">
        <f>[1]РЕЕСТР!O325</f>
        <v>2</v>
      </c>
      <c r="P325" s="15">
        <f>[1]РЕЕСТР!P325</f>
        <v>0.75</v>
      </c>
      <c r="Q325" s="13" t="str">
        <f>[1]РЕЕСТР!Q325</f>
        <v>металл</v>
      </c>
      <c r="R325" s="14" t="str">
        <f>[1]РЕЕСТР!U325</f>
        <v>-</v>
      </c>
      <c r="S325" s="15" t="str">
        <f>[1]РЕЕСТР!V325</f>
        <v>-</v>
      </c>
      <c r="T325" s="13" t="str">
        <f>[1]РЕЕСТР!W325</f>
        <v>-</v>
      </c>
      <c r="U325" s="17" t="str">
        <f>[1]РЕЕСТР!AA325</f>
        <v>-</v>
      </c>
      <c r="V325" s="18" t="str">
        <f>[1]РЕЕСТР!AB325</f>
        <v>-</v>
      </c>
      <c r="W325" s="15" t="str">
        <f>[1]РЕЕСТР!AC325</f>
        <v>-</v>
      </c>
      <c r="X325" s="13" t="str">
        <f>[1]РЕЕСТР!AD325</f>
        <v>-</v>
      </c>
      <c r="Y325" s="8" t="str">
        <f>[1]РЕЕСТР!AH325</f>
        <v>ЮЛ - Муниципальное предприятие "Жилищно-коммунальное управление"</v>
      </c>
      <c r="Z325" s="19" t="str">
        <f>[1]РЕЕСТР!AL325</f>
        <v>Городская баня №1</v>
      </c>
    </row>
    <row r="326" spans="2:26" ht="45" customHeight="1" x14ac:dyDescent="0.3">
      <c r="B326" s="43">
        <f>[1]РЕЕСТР!B326</f>
        <v>302</v>
      </c>
      <c r="C326" s="44" t="str">
        <f>[1]РЕЕСТР!C326</f>
        <v>ранее существовавшая до 01.01.2019</v>
      </c>
      <c r="D326" s="51">
        <f>[1]РЕЕСТР!D326</f>
        <v>44900</v>
      </c>
      <c r="E326" s="16" t="str">
        <f>[1]РЕЕСТР!E326</f>
        <v>Механизаторов 4</v>
      </c>
      <c r="F326" s="52" t="str">
        <f>[1]РЕЕСТР!F326</f>
        <v>в рамках проведения инвентаризации 2022 года
не установлен</v>
      </c>
      <c r="G326" s="10" t="str">
        <f>[1]РЕЕСТР!G326</f>
        <v>60.999369</v>
      </c>
      <c r="H326" s="10" t="str">
        <f>[1]РЕЕСТР!H326</f>
        <v>69.000414</v>
      </c>
      <c r="I326" s="53" t="str">
        <f>[1]РЕЕСТР!I326</f>
        <v>в рамках инвентаризации 2022 года
не определена</v>
      </c>
      <c r="J326" s="9" t="str">
        <f>[1]РЕЕСТР!J326</f>
        <v>открытый</v>
      </c>
      <c r="K326" s="11" t="str">
        <f>[1]РЕЕСТР!K326</f>
        <v>бетонная плита</v>
      </c>
      <c r="L326" s="10">
        <f>[1]РЕЕСТР!L326</f>
        <v>8</v>
      </c>
      <c r="M326" s="10" t="str">
        <f>[1]РЕЕСТР!M326</f>
        <v>отсутствует</v>
      </c>
      <c r="N326" s="12" t="str">
        <f>[1]РЕЕСТР!N326</f>
        <v>отсутствует</v>
      </c>
      <c r="O326" s="14">
        <f>[1]РЕЕСТР!O326</f>
        <v>2</v>
      </c>
      <c r="P326" s="15">
        <f>[1]РЕЕСТР!P326</f>
        <v>0.75</v>
      </c>
      <c r="Q326" s="13" t="str">
        <f>[1]РЕЕСТР!Q326</f>
        <v>металл</v>
      </c>
      <c r="R326" s="14" t="str">
        <f>[1]РЕЕСТР!U326</f>
        <v>-</v>
      </c>
      <c r="S326" s="15" t="str">
        <f>[1]РЕЕСТР!V326</f>
        <v>-</v>
      </c>
      <c r="T326" s="13" t="str">
        <f>[1]РЕЕСТР!W326</f>
        <v>-</v>
      </c>
      <c r="U326" s="17" t="str">
        <f>[1]РЕЕСТР!AA326</f>
        <v>-</v>
      </c>
      <c r="V326" s="18" t="str">
        <f>[1]РЕЕСТР!AB326</f>
        <v>-</v>
      </c>
      <c r="W326" s="15" t="str">
        <f>[1]РЕЕСТР!AC326</f>
        <v>-</v>
      </c>
      <c r="X326" s="13" t="str">
        <f>[1]РЕЕСТР!AD326</f>
        <v>-</v>
      </c>
      <c r="Y326" s="8" t="str">
        <f>[1]РЕЕСТР!AH326</f>
        <v>СП МКД</v>
      </c>
      <c r="Z326" s="19" t="str">
        <f>[1]РЕЕСТР!AL326</f>
        <v>МКД ул. Механизаторов 2,4</v>
      </c>
    </row>
    <row r="327" spans="2:26" ht="45" customHeight="1" x14ac:dyDescent="0.3">
      <c r="B327" s="43">
        <f>[1]РЕЕСТР!B327</f>
        <v>303</v>
      </c>
      <c r="C327" s="44" t="str">
        <f>[1]РЕЕСТР!C327</f>
        <v>ранее существовавшая до 01.01.2019</v>
      </c>
      <c r="D327" s="51">
        <f>[1]РЕЕСТР!D327</f>
        <v>44900</v>
      </c>
      <c r="E327" s="16" t="str">
        <f>[1]РЕЕСТР!E327</f>
        <v>Собянина 7</v>
      </c>
      <c r="F327" s="52" t="str">
        <f>[1]РЕЕСТР!F327</f>
        <v>в рамках проведения инвентаризации 2022 года
не установлен</v>
      </c>
      <c r="G327" s="10" t="str">
        <f>[1]РЕЕСТР!G327</f>
        <v>60.999794</v>
      </c>
      <c r="H327" s="10" t="str">
        <f>[1]РЕЕСТР!H327</f>
        <v>69.001838</v>
      </c>
      <c r="I327" s="53" t="str">
        <f>[1]РЕЕСТР!I327</f>
        <v>в рамках инвентаризации 2022 года
не определена</v>
      </c>
      <c r="J327" s="9" t="str">
        <f>[1]РЕЕСТР!J327</f>
        <v>открытый</v>
      </c>
      <c r="K327" s="11" t="str">
        <f>[1]РЕЕСТР!K327</f>
        <v>бетонная плита</v>
      </c>
      <c r="L327" s="10">
        <f>[1]РЕЕСТР!L327</f>
        <v>6</v>
      </c>
      <c r="M327" s="10" t="str">
        <f>[1]РЕЕСТР!M327</f>
        <v>отсутствует</v>
      </c>
      <c r="N327" s="12" t="str">
        <f>[1]РЕЕСТР!N327</f>
        <v>отсутствует</v>
      </c>
      <c r="O327" s="14">
        <f>[1]РЕЕСТР!O327</f>
        <v>2</v>
      </c>
      <c r="P327" s="15">
        <f>[1]РЕЕСТР!P327</f>
        <v>0.75</v>
      </c>
      <c r="Q327" s="13" t="str">
        <f>[1]РЕЕСТР!Q327</f>
        <v>металл</v>
      </c>
      <c r="R327" s="14" t="str">
        <f>[1]РЕЕСТР!U327</f>
        <v>-</v>
      </c>
      <c r="S327" s="15" t="str">
        <f>[1]РЕЕСТР!V327</f>
        <v>-</v>
      </c>
      <c r="T327" s="13" t="str">
        <f>[1]РЕЕСТР!W327</f>
        <v>-</v>
      </c>
      <c r="U327" s="17" t="str">
        <f>[1]РЕЕСТР!AA327</f>
        <v>-</v>
      </c>
      <c r="V327" s="18" t="str">
        <f>[1]РЕЕСТР!AB327</f>
        <v>-</v>
      </c>
      <c r="W327" s="15" t="str">
        <f>[1]РЕЕСТР!AC327</f>
        <v>-</v>
      </c>
      <c r="X327" s="13" t="str">
        <f>[1]РЕЕСТР!AD327</f>
        <v>-</v>
      </c>
      <c r="Y327" s="8" t="str">
        <f>[1]РЕЕСТР!AH327</f>
        <v>СП МКД</v>
      </c>
      <c r="Z327" s="19" t="str">
        <f>[1]РЕЕСТР!AL327</f>
        <v>МКД ул. Собянина 7</v>
      </c>
    </row>
    <row r="328" spans="2:26" ht="45" customHeight="1" x14ac:dyDescent="0.3">
      <c r="B328" s="43">
        <f>[1]РЕЕСТР!B328</f>
        <v>304</v>
      </c>
      <c r="C328" s="44" t="str">
        <f>[1]РЕЕСТР!C328</f>
        <v>ранее существовавшая до 01.01.2019</v>
      </c>
      <c r="D328" s="51">
        <f>[1]РЕЕСТР!D328</f>
        <v>44900</v>
      </c>
      <c r="E328" s="16" t="str">
        <f>[1]РЕЕСТР!E328</f>
        <v>Пионерская 3</v>
      </c>
      <c r="F328" s="52" t="str">
        <f>[1]РЕЕСТР!F328</f>
        <v>в рамках проведения инвентаризации 2022 года
не установлен</v>
      </c>
      <c r="G328" s="10" t="str">
        <f>[1]РЕЕСТР!G328</f>
        <v>61.001364</v>
      </c>
      <c r="H328" s="10" t="str">
        <f>[1]РЕЕСТР!H328</f>
        <v>69.003954</v>
      </c>
      <c r="I328" s="53" t="str">
        <f>[1]РЕЕСТР!I328</f>
        <v>в рамках инвентаризации 2022 года
не определена</v>
      </c>
      <c r="J328" s="9" t="str">
        <f>[1]РЕЕСТР!J328</f>
        <v>открытый</v>
      </c>
      <c r="K328" s="11" t="str">
        <f>[1]РЕЕСТР!K328</f>
        <v>бетонная плита</v>
      </c>
      <c r="L328" s="10">
        <f>[1]РЕЕСТР!L328</f>
        <v>12</v>
      </c>
      <c r="M328" s="10" t="str">
        <f>[1]РЕЕСТР!M328</f>
        <v>есть</v>
      </c>
      <c r="N328" s="12" t="str">
        <f>[1]РЕЕСТР!N328</f>
        <v>есть</v>
      </c>
      <c r="O328" s="14">
        <f>[1]РЕЕСТР!O328</f>
        <v>2</v>
      </c>
      <c r="P328" s="15">
        <f>[1]РЕЕСТР!P328</f>
        <v>1.1000000000000001</v>
      </c>
      <c r="Q328" s="13" t="str">
        <f>[1]РЕЕСТР!Q328</f>
        <v>пластик</v>
      </c>
      <c r="R328" s="14">
        <f>[1]РЕЕСТР!U328</f>
        <v>1</v>
      </c>
      <c r="S328" s="15">
        <f>[1]РЕЕСТР!V328</f>
        <v>4</v>
      </c>
      <c r="T328" s="13" t="str">
        <f>[1]РЕЕСТР!W328</f>
        <v>отсек</v>
      </c>
      <c r="U328" s="17" t="str">
        <f>[1]РЕЕСТР!AA328</f>
        <v>-</v>
      </c>
      <c r="V328" s="18" t="str">
        <f>[1]РЕЕСТР!AB328</f>
        <v>-</v>
      </c>
      <c r="W328" s="15" t="str">
        <f>[1]РЕЕСТР!AC328</f>
        <v>-</v>
      </c>
      <c r="X328" s="13" t="str">
        <f>[1]РЕЕСТР!AD328</f>
        <v>-</v>
      </c>
      <c r="Y328" s="8" t="str">
        <f>[1]РЕЕСТР!AH328</f>
        <v>МО - Администрация города Ханты-Мансийска</v>
      </c>
      <c r="Z328" s="19" t="str">
        <f>[1]РЕЕСТР!AL328</f>
        <v>МКД ул. Пионерская 3,5,7,9</v>
      </c>
    </row>
    <row r="329" spans="2:26" ht="45" x14ac:dyDescent="0.3">
      <c r="B329" s="43">
        <f>[1]РЕЕСТР!B329</f>
        <v>305</v>
      </c>
      <c r="C329" s="44" t="str">
        <f>[1]РЕЕСТР!C329</f>
        <v>ранее существовавшая до 01.01.2019</v>
      </c>
      <c r="D329" s="51">
        <f>[1]РЕЕСТР!D329</f>
        <v>44900</v>
      </c>
      <c r="E329" s="16" t="str">
        <f>[1]РЕЕСТР!E329</f>
        <v>Рознина 30</v>
      </c>
      <c r="F329" s="52" t="str">
        <f>[1]РЕЕСТР!F329</f>
        <v>в рамках проведения инвентаризации 2022 года
не установлен</v>
      </c>
      <c r="G329" s="10" t="str">
        <f>[1]РЕЕСТР!G329</f>
        <v>61.002279</v>
      </c>
      <c r="H329" s="10" t="str">
        <f>[1]РЕЕСТР!H329</f>
        <v>69.001903</v>
      </c>
      <c r="I329" s="53" t="str">
        <f>[1]РЕЕСТР!I329</f>
        <v>в рамках инвентаризации 2022 года
не определена</v>
      </c>
      <c r="J329" s="9" t="str">
        <f>[1]РЕЕСТР!J329</f>
        <v>открытый</v>
      </c>
      <c r="K329" s="11" t="str">
        <f>[1]РЕЕСТР!K329</f>
        <v>бетонная плита</v>
      </c>
      <c r="L329" s="10">
        <f>[1]РЕЕСТР!L329</f>
        <v>8</v>
      </c>
      <c r="M329" s="10" t="str">
        <f>[1]РЕЕСТР!M329</f>
        <v>отсутствует</v>
      </c>
      <c r="N329" s="12" t="str">
        <f>[1]РЕЕСТР!N329</f>
        <v>отсутствует</v>
      </c>
      <c r="O329" s="14">
        <f>[1]РЕЕСТР!O329</f>
        <v>4</v>
      </c>
      <c r="P329" s="15">
        <f>[1]РЕЕСТР!P329</f>
        <v>0.75</v>
      </c>
      <c r="Q329" s="13" t="str">
        <f>[1]РЕЕСТР!Q329</f>
        <v>металл</v>
      </c>
      <c r="R329" s="14" t="str">
        <f>[1]РЕЕСТР!U329</f>
        <v>-</v>
      </c>
      <c r="S329" s="15" t="str">
        <f>[1]РЕЕСТР!V329</f>
        <v>-</v>
      </c>
      <c r="T329" s="13" t="str">
        <f>[1]РЕЕСТР!W329</f>
        <v>-</v>
      </c>
      <c r="U329" s="17" t="str">
        <f>[1]РЕЕСТР!AA329</f>
        <v>-</v>
      </c>
      <c r="V329" s="18" t="str">
        <f>[1]РЕЕСТР!AB329</f>
        <v>-</v>
      </c>
      <c r="W329" s="15" t="str">
        <f>[1]РЕЕСТР!AC329</f>
        <v>-</v>
      </c>
      <c r="X329" s="13" t="str">
        <f>[1]РЕЕСТР!AD329</f>
        <v>-</v>
      </c>
      <c r="Y329" s="8" t="str">
        <f>[1]РЕЕСТР!AH329</f>
        <v>СП МКД</v>
      </c>
      <c r="Z329" s="19" t="str">
        <f>[1]РЕЕСТР!AL329</f>
        <v>МКД ул. Рознина 30,26,28,32,34,36</v>
      </c>
    </row>
    <row r="330" spans="2:26" ht="56.25" customHeight="1" x14ac:dyDescent="0.3">
      <c r="B330" s="43">
        <f>[1]РЕЕСТР!B330</f>
        <v>306</v>
      </c>
      <c r="C330" s="44" t="str">
        <f>[1]РЕЕСТР!C330</f>
        <v>ранее существовавшая до 01.01.2019</v>
      </c>
      <c r="D330" s="51">
        <f>[1]РЕЕСТР!D330</f>
        <v>44900</v>
      </c>
      <c r="E330" s="16" t="str">
        <f>[1]РЕЕСТР!E330</f>
        <v>Сирина 68б</v>
      </c>
      <c r="F330" s="52" t="str">
        <f>[1]РЕЕСТР!F330</f>
        <v>в рамках проведения инвентаризации 2022 года
не установлен</v>
      </c>
      <c r="G330" s="10" t="str">
        <f>[1]РЕЕСТР!G330</f>
        <v>61.004316</v>
      </c>
      <c r="H330" s="10" t="str">
        <f>[1]РЕЕСТР!H330</f>
        <v>68.996765</v>
      </c>
      <c r="I330" s="53" t="str">
        <f>[1]РЕЕСТР!I330</f>
        <v>в рамках инвентаризации 2022 года
не определена</v>
      </c>
      <c r="J330" s="9" t="str">
        <f>[1]РЕЕСТР!J330</f>
        <v>открытый</v>
      </c>
      <c r="K330" s="11" t="str">
        <f>[1]РЕЕСТР!K330</f>
        <v>бетонная плита</v>
      </c>
      <c r="L330" s="10">
        <f>[1]РЕЕСТР!L330</f>
        <v>6</v>
      </c>
      <c r="M330" s="10" t="str">
        <f>[1]РЕЕСТР!M330</f>
        <v>отсутствует</v>
      </c>
      <c r="N330" s="12" t="str">
        <f>[1]РЕЕСТР!N330</f>
        <v>есть</v>
      </c>
      <c r="O330" s="14">
        <f>[1]РЕЕСТР!O330</f>
        <v>4</v>
      </c>
      <c r="P330" s="15">
        <f>[1]РЕЕСТР!P330</f>
        <v>1.1000000000000001</v>
      </c>
      <c r="Q330" s="13" t="str">
        <f>[1]РЕЕСТР!Q330</f>
        <v>пластик</v>
      </c>
      <c r="R330" s="14" t="str">
        <f>[1]РЕЕСТР!U330</f>
        <v>-</v>
      </c>
      <c r="S330" s="15" t="str">
        <f>[1]РЕЕСТР!V330</f>
        <v>-</v>
      </c>
      <c r="T330" s="13" t="str">
        <f>[1]РЕЕСТР!W330</f>
        <v>-</v>
      </c>
      <c r="U330" s="17" t="str">
        <f>[1]РЕЕСТР!AA330</f>
        <v>пластик</v>
      </c>
      <c r="V330" s="18">
        <f>[1]РЕЕСТР!AB330</f>
        <v>1</v>
      </c>
      <c r="W330" s="15">
        <f>[1]РЕЕСТР!AC330</f>
        <v>1</v>
      </c>
      <c r="X330" s="13" t="str">
        <f>[1]РЕЕСТР!AD330</f>
        <v>металлическая сетка АО "РЭС-Сервис"</v>
      </c>
      <c r="Y330" s="8" t="str">
        <f>[1]РЕЕСТР!AH330</f>
        <v>СП МКД</v>
      </c>
      <c r="Z330" s="19" t="str">
        <f>[1]РЕЕСТР!AL330</f>
        <v>МКД ул. Сирина 68б</v>
      </c>
    </row>
    <row r="331" spans="2:26" ht="45" customHeight="1" x14ac:dyDescent="0.3">
      <c r="B331" s="43">
        <f>[1]РЕЕСТР!B331</f>
        <v>307</v>
      </c>
      <c r="C331" s="44" t="str">
        <f>[1]РЕЕСТР!C331</f>
        <v>ранее существовавшая до 01.01.2019</v>
      </c>
      <c r="D331" s="51">
        <f>[1]РЕЕСТР!D331</f>
        <v>44900</v>
      </c>
      <c r="E331" s="16" t="str">
        <f>[1]РЕЕСТР!E331</f>
        <v>Коминтерна 24</v>
      </c>
      <c r="F331" s="52" t="str">
        <f>[1]РЕЕСТР!F331</f>
        <v>в рамках проведения инвентаризации 2022 года
не установлен</v>
      </c>
      <c r="G331" s="10" t="str">
        <f>[1]РЕЕСТР!G331</f>
        <v>61.003818</v>
      </c>
      <c r="H331" s="10" t="str">
        <f>[1]РЕЕСТР!H331</f>
        <v>69.010903</v>
      </c>
      <c r="I331" s="53" t="str">
        <f>[1]РЕЕСТР!I331</f>
        <v>в рамках инвентаризации 2022 года
не определена</v>
      </c>
      <c r="J331" s="9" t="str">
        <f>[1]РЕЕСТР!J331</f>
        <v>открытый</v>
      </c>
      <c r="K331" s="11" t="str">
        <f>[1]РЕЕСТР!K331</f>
        <v>грунт</v>
      </c>
      <c r="L331" s="10">
        <f>[1]РЕЕСТР!L331</f>
        <v>2</v>
      </c>
      <c r="M331" s="10" t="str">
        <f>[1]РЕЕСТР!M331</f>
        <v>отсутствует</v>
      </c>
      <c r="N331" s="12" t="str">
        <f>[1]РЕЕСТР!N331</f>
        <v>отсутствует</v>
      </c>
      <c r="O331" s="14">
        <f>[1]РЕЕСТР!O331</f>
        <v>1</v>
      </c>
      <c r="P331" s="15">
        <f>[1]РЕЕСТР!P331</f>
        <v>1.1000000000000001</v>
      </c>
      <c r="Q331" s="13" t="str">
        <f>[1]РЕЕСТР!Q331</f>
        <v>пластик</v>
      </c>
      <c r="R331" s="14" t="str">
        <f>[1]РЕЕСТР!U331</f>
        <v>-</v>
      </c>
      <c r="S331" s="15" t="str">
        <f>[1]РЕЕСТР!V331</f>
        <v>-</v>
      </c>
      <c r="T331" s="13" t="str">
        <f>[1]РЕЕСТР!W331</f>
        <v>-</v>
      </c>
      <c r="U331" s="17" t="str">
        <f>[1]РЕЕСТР!AA331</f>
        <v>-</v>
      </c>
      <c r="V331" s="18" t="str">
        <f>[1]РЕЕСТР!AB331</f>
        <v>-</v>
      </c>
      <c r="W331" s="15" t="str">
        <f>[1]РЕЕСТР!AC331</f>
        <v>-</v>
      </c>
      <c r="X331" s="13" t="str">
        <f>[1]РЕЕСТР!AD331</f>
        <v>-</v>
      </c>
      <c r="Y331" s="8" t="str">
        <f>[1]РЕЕСТР!AH331</f>
        <v>МО - Администрация города Ханты-Мансийска</v>
      </c>
      <c r="Z331" s="19" t="str">
        <f>[1]РЕЕСТР!AL331</f>
        <v>МКД ул. Коминтерна 24</v>
      </c>
    </row>
    <row r="332" spans="2:26" ht="45" customHeight="1" x14ac:dyDescent="0.3">
      <c r="B332" s="43">
        <f>[1]РЕЕСТР!B332</f>
        <v>308</v>
      </c>
      <c r="C332" s="44" t="str">
        <f>[1]РЕЕСТР!C332</f>
        <v>ранее существовавшая до 01.01.2019</v>
      </c>
      <c r="D332" s="51">
        <f>[1]РЕЕСТР!D332</f>
        <v>44900</v>
      </c>
      <c r="E332" s="16" t="str">
        <f>[1]РЕЕСТР!E332</f>
        <v>Пушкина 18</v>
      </c>
      <c r="F332" s="52" t="str">
        <f>[1]РЕЕСТР!F332</f>
        <v>в рамках проведения инвентаризации 2022 года
не установлен</v>
      </c>
      <c r="G332" s="10" t="str">
        <f>[1]РЕЕСТР!G332</f>
        <v>61.001337</v>
      </c>
      <c r="H332" s="10" t="str">
        <f>[1]РЕЕСТР!H332</f>
        <v>69.011606</v>
      </c>
      <c r="I332" s="53" t="str">
        <f>[1]РЕЕСТР!I332</f>
        <v>в рамках инвентаризации 2022 года
не определена</v>
      </c>
      <c r="J332" s="9" t="str">
        <f>[1]РЕЕСТР!J332</f>
        <v>открытый</v>
      </c>
      <c r="K332" s="11" t="str">
        <f>[1]РЕЕСТР!K332</f>
        <v>бетонная плита</v>
      </c>
      <c r="L332" s="10">
        <f>[1]РЕЕСТР!L332</f>
        <v>12</v>
      </c>
      <c r="M332" s="10" t="str">
        <f>[1]РЕЕСТР!M332</f>
        <v>есть</v>
      </c>
      <c r="N332" s="12" t="str">
        <f>[1]РЕЕСТР!N332</f>
        <v>есть</v>
      </c>
      <c r="O332" s="14">
        <f>[1]РЕЕСТР!O332</f>
        <v>3</v>
      </c>
      <c r="P332" s="15">
        <f>[1]РЕЕСТР!P332</f>
        <v>1.1000000000000001</v>
      </c>
      <c r="Q332" s="13" t="str">
        <f>[1]РЕЕСТР!Q332</f>
        <v>пластик</v>
      </c>
      <c r="R332" s="14">
        <f>[1]РЕЕСТР!U332</f>
        <v>1</v>
      </c>
      <c r="S332" s="15">
        <f>[1]РЕЕСТР!V332</f>
        <v>4</v>
      </c>
      <c r="T332" s="13" t="str">
        <f>[1]РЕЕСТР!W332</f>
        <v>отсек</v>
      </c>
      <c r="U332" s="17" t="str">
        <f>[1]РЕЕСТР!AA332</f>
        <v>-</v>
      </c>
      <c r="V332" s="18" t="str">
        <f>[1]РЕЕСТР!AB332</f>
        <v>-</v>
      </c>
      <c r="W332" s="15" t="str">
        <f>[1]РЕЕСТР!AC332</f>
        <v>-</v>
      </c>
      <c r="X332" s="13" t="str">
        <f>[1]РЕЕСТР!AD332</f>
        <v>-</v>
      </c>
      <c r="Y332" s="8" t="str">
        <f>[1]РЕЕСТР!AH332</f>
        <v>МО - Администрация города Ханты-Мансийска</v>
      </c>
      <c r="Z332" s="19" t="str">
        <f>[1]РЕЕСТР!AL332</f>
        <v>МКД ул. Пушкина 18,20, Большая Логовая 39</v>
      </c>
    </row>
    <row r="333" spans="2:26" ht="45" customHeight="1" x14ac:dyDescent="0.3">
      <c r="B333" s="43">
        <f>[1]РЕЕСТР!B333</f>
        <v>309</v>
      </c>
      <c r="C333" s="44" t="str">
        <f>[1]РЕЕСТР!C333</f>
        <v>ранее существовавшая до 01.01.2019</v>
      </c>
      <c r="D333" s="51">
        <f>[1]РЕЕСТР!D333</f>
        <v>44900</v>
      </c>
      <c r="E333" s="16" t="str">
        <f>[1]РЕЕСТР!E333</f>
        <v>Пискунова 4</v>
      </c>
      <c r="F333" s="52" t="str">
        <f>[1]РЕЕСТР!F333</f>
        <v>в рамках проведения инвентаризации 2022 года
не установлен</v>
      </c>
      <c r="G333" s="10" t="str">
        <f>[1]РЕЕСТР!G333</f>
        <v>60.999689</v>
      </c>
      <c r="H333" s="10" t="str">
        <f>[1]РЕЕСТР!H333</f>
        <v>69.019272</v>
      </c>
      <c r="I333" s="53" t="str">
        <f>[1]РЕЕСТР!I333</f>
        <v>в рамках инвентаризации 2022 года
не определена</v>
      </c>
      <c r="J333" s="9" t="str">
        <f>[1]РЕЕСТР!J333</f>
        <v>ограниченный</v>
      </c>
      <c r="K333" s="11" t="str">
        <f>[1]РЕЕСТР!K333</f>
        <v>бетонная плита</v>
      </c>
      <c r="L333" s="10">
        <f>[1]РЕЕСТР!L333</f>
        <v>4</v>
      </c>
      <c r="M333" s="10" t="str">
        <f>[1]РЕЕСТР!M333</f>
        <v>отсутствует</v>
      </c>
      <c r="N333" s="12" t="str">
        <f>[1]РЕЕСТР!N333</f>
        <v>есть</v>
      </c>
      <c r="O333" s="14">
        <f>[1]РЕЕСТР!O333</f>
        <v>1</v>
      </c>
      <c r="P333" s="15">
        <f>[1]РЕЕСТР!P333</f>
        <v>0.75</v>
      </c>
      <c r="Q333" s="13" t="str">
        <f>[1]РЕЕСТР!Q333</f>
        <v>металл</v>
      </c>
      <c r="R333" s="14" t="str">
        <f>[1]РЕЕСТР!U333</f>
        <v>-</v>
      </c>
      <c r="S333" s="15" t="str">
        <f>[1]РЕЕСТР!V333</f>
        <v>-</v>
      </c>
      <c r="T333" s="13" t="str">
        <f>[1]РЕЕСТР!W333</f>
        <v>-</v>
      </c>
      <c r="U333" s="17" t="str">
        <f>[1]РЕЕСТР!AA333</f>
        <v>-</v>
      </c>
      <c r="V333" s="18" t="str">
        <f>[1]РЕЕСТР!AB333</f>
        <v>-</v>
      </c>
      <c r="W333" s="15" t="str">
        <f>[1]РЕЕСТР!AC333</f>
        <v>-</v>
      </c>
      <c r="X333" s="13" t="str">
        <f>[1]РЕЕСТР!AD333</f>
        <v>-</v>
      </c>
      <c r="Y333" s="8" t="str">
        <f>[1]РЕЕСТР!AH333</f>
        <v>СП МКД</v>
      </c>
      <c r="Z333" s="19" t="str">
        <f>[1]РЕЕСТР!AL333</f>
        <v>МКД ул. Пискунова, 4</v>
      </c>
    </row>
    <row r="334" spans="2:26" ht="45" customHeight="1" x14ac:dyDescent="0.3">
      <c r="B334" s="43">
        <f>[1]РЕЕСТР!B334</f>
        <v>310</v>
      </c>
      <c r="C334" s="44" t="str">
        <f>[1]РЕЕСТР!C334</f>
        <v>ранее существовавшая до 01.01.2019</v>
      </c>
      <c r="D334" s="51">
        <f>[1]РЕЕСТР!D334</f>
        <v>44900</v>
      </c>
      <c r="E334" s="16" t="str">
        <f>[1]РЕЕСТР!E334</f>
        <v xml:space="preserve">Карла Маркса 19 </v>
      </c>
      <c r="F334" s="52" t="str">
        <f>[1]РЕЕСТР!F334</f>
        <v>в рамках проведения инвентаризации 2022 года
не установлен</v>
      </c>
      <c r="G334" s="10" t="str">
        <f>[1]РЕЕСТР!G334</f>
        <v>61.005910</v>
      </c>
      <c r="H334" s="10" t="str">
        <f>[1]РЕЕСТР!H334</f>
        <v>69.017254</v>
      </c>
      <c r="I334" s="53" t="str">
        <f>[1]РЕЕСТР!I334</f>
        <v>в рамках инвентаризации 2022 года
не определена</v>
      </c>
      <c r="J334" s="9" t="str">
        <f>[1]РЕЕСТР!J334</f>
        <v>открытый</v>
      </c>
      <c r="K334" s="11" t="str">
        <f>[1]РЕЕСТР!K334</f>
        <v>бетонная плита</v>
      </c>
      <c r="L334" s="10">
        <f>[1]РЕЕСТР!L334</f>
        <v>6</v>
      </c>
      <c r="M334" s="10" t="str">
        <f>[1]РЕЕСТР!M334</f>
        <v>отсутствует</v>
      </c>
      <c r="N334" s="12" t="str">
        <f>[1]РЕЕСТР!N334</f>
        <v>есть</v>
      </c>
      <c r="O334" s="14">
        <f>[1]РЕЕСТР!O334</f>
        <v>1</v>
      </c>
      <c r="P334" s="15">
        <f>[1]РЕЕСТР!P334</f>
        <v>1.1000000000000001</v>
      </c>
      <c r="Q334" s="13" t="str">
        <f>[1]РЕЕСТР!Q334</f>
        <v>пластик</v>
      </c>
      <c r="R334" s="14" t="str">
        <f>[1]РЕЕСТР!U334</f>
        <v>-</v>
      </c>
      <c r="S334" s="15" t="str">
        <f>[1]РЕЕСТР!V334</f>
        <v>-</v>
      </c>
      <c r="T334" s="13" t="str">
        <f>[1]РЕЕСТР!W334</f>
        <v>-</v>
      </c>
      <c r="U334" s="17" t="str">
        <f>[1]РЕЕСТР!AA334</f>
        <v>-</v>
      </c>
      <c r="V334" s="18" t="str">
        <f>[1]РЕЕСТР!AB334</f>
        <v>-</v>
      </c>
      <c r="W334" s="15" t="str">
        <f>[1]РЕЕСТР!AC334</f>
        <v>-</v>
      </c>
      <c r="X334" s="13" t="str">
        <f>[1]РЕЕСТР!AD334</f>
        <v>-</v>
      </c>
      <c r="Y334" s="8" t="str">
        <f>[1]РЕЕСТР!AH334</f>
        <v>СП МКД</v>
      </c>
      <c r="Z334" s="19" t="str">
        <f>[1]РЕЕСТР!AL334</f>
        <v>МКД ул. Карла Маркса 19</v>
      </c>
    </row>
    <row r="335" spans="2:26" ht="45" customHeight="1" x14ac:dyDescent="0.3">
      <c r="B335" s="43">
        <f>[1]РЕЕСТР!B335</f>
        <v>311</v>
      </c>
      <c r="C335" s="44" t="str">
        <f>[1]РЕЕСТР!C335</f>
        <v>ранее существовавшая до 01.01.2019</v>
      </c>
      <c r="D335" s="51">
        <f>[1]РЕЕСТР!D335</f>
        <v>44900</v>
      </c>
      <c r="E335" s="16" t="str">
        <f>[1]РЕЕСТР!E335</f>
        <v>Пионерская 90</v>
      </c>
      <c r="F335" s="52" t="str">
        <f>[1]РЕЕСТР!F335</f>
        <v>в рамках проведения инвентаризации 2022 года
не установлен</v>
      </c>
      <c r="G335" s="10" t="str">
        <f>[1]РЕЕСТР!G335</f>
        <v>61.010651</v>
      </c>
      <c r="H335" s="10" t="str">
        <f>[1]РЕЕСТР!H335</f>
        <v>69.027666</v>
      </c>
      <c r="I335" s="53" t="str">
        <f>[1]РЕЕСТР!I335</f>
        <v>в рамках инвентаризации 2022 года
не определена</v>
      </c>
      <c r="J335" s="9" t="str">
        <f>[1]РЕЕСТР!J335</f>
        <v>открытый</v>
      </c>
      <c r="K335" s="11" t="str">
        <f>[1]РЕЕСТР!K335</f>
        <v>бетонная плита</v>
      </c>
      <c r="L335" s="10">
        <f>[1]РЕЕСТР!L335</f>
        <v>12</v>
      </c>
      <c r="M335" s="10" t="str">
        <f>[1]РЕЕСТР!M335</f>
        <v>есть</v>
      </c>
      <c r="N335" s="12" t="str">
        <f>[1]РЕЕСТР!N335</f>
        <v>есть</v>
      </c>
      <c r="O335" s="14">
        <f>[1]РЕЕСТР!O335</f>
        <v>2</v>
      </c>
      <c r="P335" s="15">
        <f>[1]РЕЕСТР!P335</f>
        <v>1.1000000000000001</v>
      </c>
      <c r="Q335" s="13" t="str">
        <f>[1]РЕЕСТР!Q335</f>
        <v>пластик</v>
      </c>
      <c r="R335" s="14">
        <f>[1]РЕЕСТР!U335</f>
        <v>1</v>
      </c>
      <c r="S335" s="15">
        <f>[1]РЕЕСТР!V335</f>
        <v>4</v>
      </c>
      <c r="T335" s="13" t="str">
        <f>[1]РЕЕСТР!W335</f>
        <v>отсек</v>
      </c>
      <c r="U335" s="17" t="str">
        <f>[1]РЕЕСТР!AA335</f>
        <v>-</v>
      </c>
      <c r="V335" s="18" t="str">
        <f>[1]РЕЕСТР!AB335</f>
        <v>-</v>
      </c>
      <c r="W335" s="15" t="str">
        <f>[1]РЕЕСТР!AC335</f>
        <v>-</v>
      </c>
      <c r="X335" s="13" t="str">
        <f>[1]РЕЕСТР!AD335</f>
        <v>-</v>
      </c>
      <c r="Y335" s="8" t="str">
        <f>[1]РЕЕСТР!AH335</f>
        <v>МО - Администрация города Ханты-Мансийска</v>
      </c>
      <c r="Z335" s="19" t="str">
        <f>[1]РЕЕСТР!AL335</f>
        <v>МКД ул. Пионерская 90</v>
      </c>
    </row>
    <row r="336" spans="2:26" ht="45" customHeight="1" x14ac:dyDescent="0.3">
      <c r="B336" s="43">
        <f>[1]РЕЕСТР!B336</f>
        <v>312</v>
      </c>
      <c r="C336" s="44">
        <f>[1]РЕЕСТР!C336</f>
        <v>0</v>
      </c>
      <c r="D336" s="51">
        <f>[1]РЕЕСТР!D336</f>
        <v>44900</v>
      </c>
      <c r="E336" s="16">
        <f>[1]РЕЕСТР!E336</f>
        <v>0</v>
      </c>
      <c r="F336" s="52" t="str">
        <f>[1]РЕЕСТР!F336</f>
        <v>в рамках проведения инвентаризации 2022 года
не установлен</v>
      </c>
      <c r="G336" s="10">
        <f>[1]РЕЕСТР!G336</f>
        <v>0</v>
      </c>
      <c r="H336" s="10">
        <f>[1]РЕЕСТР!H336</f>
        <v>0</v>
      </c>
      <c r="I336" s="53" t="str">
        <f>[1]РЕЕСТР!I336</f>
        <v>в рамках инвентаризации 2022 года
не определена</v>
      </c>
      <c r="J336" s="9">
        <f>[1]РЕЕСТР!J336</f>
        <v>0</v>
      </c>
      <c r="K336" s="11">
        <f>[1]РЕЕСТР!K336</f>
        <v>0</v>
      </c>
      <c r="L336" s="10">
        <f>[1]РЕЕСТР!L336</f>
        <v>0</v>
      </c>
      <c r="M336" s="10">
        <f>[1]РЕЕСТР!M336</f>
        <v>0</v>
      </c>
      <c r="N336" s="12">
        <f>[1]РЕЕСТР!N336</f>
        <v>0</v>
      </c>
      <c r="O336" s="14">
        <f>[1]РЕЕСТР!O336</f>
        <v>0</v>
      </c>
      <c r="P336" s="15">
        <f>[1]РЕЕСТР!P336</f>
        <v>0</v>
      </c>
      <c r="Q336" s="13">
        <f>[1]РЕЕСТР!Q336</f>
        <v>0</v>
      </c>
      <c r="R336" s="14">
        <f>[1]РЕЕСТР!U336</f>
        <v>0</v>
      </c>
      <c r="S336" s="15">
        <f>[1]РЕЕСТР!V336</f>
        <v>0</v>
      </c>
      <c r="T336" s="13">
        <f>[1]РЕЕСТР!W336</f>
        <v>0</v>
      </c>
      <c r="U336" s="17">
        <f>[1]РЕЕСТР!AA336</f>
        <v>0</v>
      </c>
      <c r="V336" s="18">
        <f>[1]РЕЕСТР!AB336</f>
        <v>0</v>
      </c>
      <c r="W336" s="15">
        <f>[1]РЕЕСТР!AC336</f>
        <v>0</v>
      </c>
      <c r="X336" s="13">
        <f>[1]РЕЕСТР!AD336</f>
        <v>0</v>
      </c>
      <c r="Y336" s="8">
        <f>[1]РЕЕСТР!AH336</f>
        <v>0</v>
      </c>
      <c r="Z336" s="19">
        <f>[1]РЕЕСТР!AL336</f>
        <v>0</v>
      </c>
    </row>
    <row r="337" spans="2:26" ht="45" customHeight="1" x14ac:dyDescent="0.3">
      <c r="B337" s="43">
        <f>[1]РЕЕСТР!B337</f>
        <v>313</v>
      </c>
      <c r="C337" s="44" t="str">
        <f>[1]РЕЕСТР!C337</f>
        <v>ранее существовавшая до 01.01.2019</v>
      </c>
      <c r="D337" s="51">
        <f>[1]РЕЕСТР!D337</f>
        <v>44900</v>
      </c>
      <c r="E337" s="16" t="str">
        <f>[1]РЕЕСТР!E337</f>
        <v>Механизаторов 10</v>
      </c>
      <c r="F337" s="52" t="str">
        <f>[1]РЕЕСТР!F337</f>
        <v>в рамках проведения инвентаризации 2022 года
не установлен</v>
      </c>
      <c r="G337" s="10" t="str">
        <f>[1]РЕЕСТР!G337</f>
        <v>60.998519</v>
      </c>
      <c r="H337" s="10" t="str">
        <f>[1]РЕЕСТР!H337</f>
        <v>68.998730</v>
      </c>
      <c r="I337" s="53" t="str">
        <f>[1]РЕЕСТР!I337</f>
        <v>в рамках инвентаризации 2022 года
не определена</v>
      </c>
      <c r="J337" s="9" t="str">
        <f>[1]РЕЕСТР!J337</f>
        <v>открытый</v>
      </c>
      <c r="K337" s="11" t="str">
        <f>[1]РЕЕСТР!K337</f>
        <v>бетонная плита</v>
      </c>
      <c r="L337" s="10">
        <f>[1]РЕЕСТР!L337</f>
        <v>6</v>
      </c>
      <c r="M337" s="10" t="str">
        <f>[1]РЕЕСТР!M337</f>
        <v>есть</v>
      </c>
      <c r="N337" s="12" t="str">
        <f>[1]РЕЕСТР!N337</f>
        <v>есть</v>
      </c>
      <c r="O337" s="14">
        <f>[1]РЕЕСТР!O337</f>
        <v>2</v>
      </c>
      <c r="P337" s="15">
        <f>[1]РЕЕСТР!P337</f>
        <v>1.1000000000000001</v>
      </c>
      <c r="Q337" s="13" t="str">
        <f>[1]РЕЕСТР!Q337</f>
        <v>пластик</v>
      </c>
      <c r="R337" s="14" t="str">
        <f>[1]РЕЕСТР!U337</f>
        <v>-</v>
      </c>
      <c r="S337" s="15" t="str">
        <f>[1]РЕЕСТР!V337</f>
        <v>-</v>
      </c>
      <c r="T337" s="13" t="str">
        <f>[1]РЕЕСТР!W337</f>
        <v>-</v>
      </c>
      <c r="U337" s="17" t="str">
        <f>[1]РЕЕСТР!AA337</f>
        <v>-</v>
      </c>
      <c r="V337" s="18" t="str">
        <f>[1]РЕЕСТР!AB337</f>
        <v>-</v>
      </c>
      <c r="W337" s="15" t="str">
        <f>[1]РЕЕСТР!AC337</f>
        <v>-</v>
      </c>
      <c r="X337" s="13" t="str">
        <f>[1]РЕЕСТР!AD337</f>
        <v>-</v>
      </c>
      <c r="Y337" s="8" t="str">
        <f>[1]РЕЕСТР!AH337</f>
        <v>МО - Администрация города Ханты-Мансийска</v>
      </c>
      <c r="Z337" s="19" t="str">
        <f>[1]РЕЕСТР!AL337</f>
        <v>МКД ул. Механизаторов 10,8</v>
      </c>
    </row>
    <row r="338" spans="2:26" ht="45" customHeight="1" x14ac:dyDescent="0.3">
      <c r="B338" s="43">
        <f>[1]РЕЕСТР!B338</f>
        <v>314</v>
      </c>
      <c r="C338" s="44" t="str">
        <f>[1]РЕЕСТР!C338</f>
        <v>ранее существовавшая до 01.01.2019</v>
      </c>
      <c r="D338" s="51">
        <f>[1]РЕЕСТР!D338</f>
        <v>44900</v>
      </c>
      <c r="E338" s="16" t="str">
        <f>[1]РЕЕСТР!E338</f>
        <v>Собянина 5</v>
      </c>
      <c r="F338" s="52" t="str">
        <f>[1]РЕЕСТР!F338</f>
        <v>в рамках проведения инвентаризации 2022 года
не установлен</v>
      </c>
      <c r="G338" s="10" t="str">
        <f>[1]РЕЕСТР!G338</f>
        <v>61.000271</v>
      </c>
      <c r="H338" s="10" t="str">
        <f>[1]РЕЕСТР!H338</f>
        <v>69.001014</v>
      </c>
      <c r="I338" s="53" t="str">
        <f>[1]РЕЕСТР!I338</f>
        <v>в рамках инвентаризации 2022 года
не определена</v>
      </c>
      <c r="J338" s="9" t="str">
        <f>[1]РЕЕСТР!J338</f>
        <v>открытый</v>
      </c>
      <c r="K338" s="11" t="str">
        <f>[1]РЕЕСТР!K338</f>
        <v>бетонная плита</v>
      </c>
      <c r="L338" s="10">
        <f>[1]РЕЕСТР!L338</f>
        <v>8</v>
      </c>
      <c r="M338" s="10" t="str">
        <f>[1]РЕЕСТР!M338</f>
        <v>есть</v>
      </c>
      <c r="N338" s="12" t="str">
        <f>[1]РЕЕСТР!N338</f>
        <v>есть</v>
      </c>
      <c r="O338" s="14">
        <f>[1]РЕЕСТР!O338</f>
        <v>2</v>
      </c>
      <c r="P338" s="15">
        <f>[1]РЕЕСТР!P338</f>
        <v>1.1000000000000001</v>
      </c>
      <c r="Q338" s="13" t="str">
        <f>[1]РЕЕСТР!Q338</f>
        <v>пластик</v>
      </c>
      <c r="R338" s="14" t="str">
        <f>[1]РЕЕСТР!U338</f>
        <v>-</v>
      </c>
      <c r="S338" s="15" t="str">
        <f>[1]РЕЕСТР!V338</f>
        <v>-</v>
      </c>
      <c r="T338" s="13" t="str">
        <f>[1]РЕЕСТР!W338</f>
        <v>-</v>
      </c>
      <c r="U338" s="17" t="str">
        <f>[1]РЕЕСТР!AA338</f>
        <v>-</v>
      </c>
      <c r="V338" s="18" t="str">
        <f>[1]РЕЕСТР!AB338</f>
        <v>-</v>
      </c>
      <c r="W338" s="15" t="str">
        <f>[1]РЕЕСТР!AC338</f>
        <v>-</v>
      </c>
      <c r="X338" s="13" t="str">
        <f>[1]РЕЕСТР!AD338</f>
        <v>-</v>
      </c>
      <c r="Y338" s="8" t="str">
        <f>[1]РЕЕСТР!AH338</f>
        <v>СП МКД</v>
      </c>
      <c r="Z338" s="19" t="str">
        <f>[1]РЕЕСТР!AL338</f>
        <v>МКД ул. Собянина 5, Обская 14,18</v>
      </c>
    </row>
    <row r="339" spans="2:26" ht="45" x14ac:dyDescent="0.3">
      <c r="B339" s="43">
        <f>[1]РЕЕСТР!B339</f>
        <v>315</v>
      </c>
      <c r="C339" s="44" t="str">
        <f>[1]РЕЕСТР!C339</f>
        <v>ранее существовавшая до 01.01.2019</v>
      </c>
      <c r="D339" s="51">
        <f>[1]РЕЕСТР!D339</f>
        <v>44900</v>
      </c>
      <c r="E339" s="16" t="str">
        <f>[1]РЕЕСТР!E339</f>
        <v xml:space="preserve">Рознина 23 </v>
      </c>
      <c r="F339" s="52" t="str">
        <f>[1]РЕЕСТР!F339</f>
        <v>в рамках проведения инвентаризации 2022 года
не установлен</v>
      </c>
      <c r="G339" s="10" t="str">
        <f>[1]РЕЕСТР!G339</f>
        <v>61.000626</v>
      </c>
      <c r="H339" s="10" t="str">
        <f>[1]РЕЕСТР!H339</f>
        <v>68.999999</v>
      </c>
      <c r="I339" s="53" t="str">
        <f>[1]РЕЕСТР!I339</f>
        <v>в рамках инвентаризации 2022 года
не определена</v>
      </c>
      <c r="J339" s="9" t="str">
        <f>[1]РЕЕСТР!J339</f>
        <v>открытый</v>
      </c>
      <c r="K339" s="11" t="str">
        <f>[1]РЕЕСТР!K339</f>
        <v>бетонная плита</v>
      </c>
      <c r="L339" s="10">
        <f>[1]РЕЕСТР!L339</f>
        <v>6</v>
      </c>
      <c r="M339" s="10" t="str">
        <f>[1]РЕЕСТР!M339</f>
        <v>есть</v>
      </c>
      <c r="N339" s="12" t="str">
        <f>[1]РЕЕСТР!N339</f>
        <v>есть</v>
      </c>
      <c r="O339" s="14">
        <f>[1]РЕЕСТР!O339</f>
        <v>2</v>
      </c>
      <c r="P339" s="15">
        <f>[1]РЕЕСТР!P339</f>
        <v>1.1000000000000001</v>
      </c>
      <c r="Q339" s="13" t="str">
        <f>[1]РЕЕСТР!Q339</f>
        <v>пластик</v>
      </c>
      <c r="R339" s="14">
        <f>[1]РЕЕСТР!U339</f>
        <v>1</v>
      </c>
      <c r="S339" s="15">
        <f>[1]РЕЕСТР!V339</f>
        <v>4</v>
      </c>
      <c r="T339" s="13" t="str">
        <f>[1]РЕЕСТР!W339</f>
        <v>отсек</v>
      </c>
      <c r="U339" s="17" t="str">
        <f>[1]РЕЕСТР!AA339</f>
        <v>-</v>
      </c>
      <c r="V339" s="18" t="str">
        <f>[1]РЕЕСТР!AB339</f>
        <v>-</v>
      </c>
      <c r="W339" s="15" t="str">
        <f>[1]РЕЕСТР!AC339</f>
        <v>-</v>
      </c>
      <c r="X339" s="13" t="str">
        <f>[1]РЕЕСТР!AD339</f>
        <v>-</v>
      </c>
      <c r="Y339" s="8" t="str">
        <f>[1]РЕЕСТР!AH339</f>
        <v>СП МКД</v>
      </c>
      <c r="Z339" s="19" t="str">
        <f>[1]РЕЕСТР!AL339</f>
        <v>МКД ул.Рознина 23</v>
      </c>
    </row>
    <row r="340" spans="2:26" ht="45" customHeight="1" x14ac:dyDescent="0.3">
      <c r="B340" s="43">
        <f>[1]РЕЕСТР!B340</f>
        <v>316</v>
      </c>
      <c r="C340" s="44" t="str">
        <f>[1]РЕЕСТР!C340</f>
        <v>ранее существовавшая до 01.01.2019</v>
      </c>
      <c r="D340" s="51">
        <f>[1]РЕЕСТР!D340</f>
        <v>44900</v>
      </c>
      <c r="E340" s="16" t="str">
        <f>[1]РЕЕСТР!E340</f>
        <v>Промышленная 3</v>
      </c>
      <c r="F340" s="52" t="str">
        <f>[1]РЕЕСТР!F340</f>
        <v>в рамках проведения инвентаризации 2022 года
не установлен</v>
      </c>
      <c r="G340" s="10" t="str">
        <f>[1]РЕЕСТР!G340</f>
        <v>61.003474</v>
      </c>
      <c r="H340" s="10" t="str">
        <f>[1]РЕЕСТР!H340</f>
        <v>68.999495</v>
      </c>
      <c r="I340" s="53" t="str">
        <f>[1]РЕЕСТР!I340</f>
        <v>в рамках инвентаризации 2022 года
не определена</v>
      </c>
      <c r="J340" s="9" t="str">
        <f>[1]РЕЕСТР!J340</f>
        <v>открытый</v>
      </c>
      <c r="K340" s="11" t="str">
        <f>[1]РЕЕСТР!K340</f>
        <v>бетонная плита</v>
      </c>
      <c r="L340" s="10">
        <f>[1]РЕЕСТР!L340</f>
        <v>6</v>
      </c>
      <c r="M340" s="10" t="str">
        <f>[1]РЕЕСТР!M340</f>
        <v>есть</v>
      </c>
      <c r="N340" s="12" t="str">
        <f>[1]РЕЕСТР!N340</f>
        <v>есть</v>
      </c>
      <c r="O340" s="14">
        <f>[1]РЕЕСТР!O340</f>
        <v>3</v>
      </c>
      <c r="P340" s="15">
        <f>[1]РЕЕСТР!P340</f>
        <v>1.1000000000000001</v>
      </c>
      <c r="Q340" s="13" t="str">
        <f>[1]РЕЕСТР!Q340</f>
        <v>пластик</v>
      </c>
      <c r="R340" s="14">
        <f>[1]РЕЕСТР!U340</f>
        <v>1</v>
      </c>
      <c r="S340" s="15">
        <f>[1]РЕЕСТР!V340</f>
        <v>4</v>
      </c>
      <c r="T340" s="13" t="str">
        <f>[1]РЕЕСТР!W340</f>
        <v>отсек</v>
      </c>
      <c r="U340" s="17" t="str">
        <f>[1]РЕЕСТР!AA340</f>
        <v>-</v>
      </c>
      <c r="V340" s="18" t="str">
        <f>[1]РЕЕСТР!AB340</f>
        <v>-</v>
      </c>
      <c r="W340" s="15" t="str">
        <f>[1]РЕЕСТР!AC340</f>
        <v>-</v>
      </c>
      <c r="X340" s="13" t="str">
        <f>[1]РЕЕСТР!AD340</f>
        <v>-</v>
      </c>
      <c r="Y340" s="8" t="str">
        <f>[1]РЕЕСТР!AH340</f>
        <v>МО - Администрация города Ханты-Мансийска</v>
      </c>
      <c r="Z340" s="19" t="str">
        <f>[1]РЕЕСТР!AL340</f>
        <v xml:space="preserve"> МКД ул.Промышленная 1,3,5,7, Обская 29</v>
      </c>
    </row>
    <row r="341" spans="2:26" ht="47.25" customHeight="1" x14ac:dyDescent="0.3">
      <c r="B341" s="43">
        <f>[1]РЕЕСТР!B341</f>
        <v>317</v>
      </c>
      <c r="C341" s="44" t="str">
        <f>[1]РЕЕСТР!C341</f>
        <v>ранее существовавшая до 01.01.2019</v>
      </c>
      <c r="D341" s="51">
        <f>[1]РЕЕСТР!D341</f>
        <v>44900</v>
      </c>
      <c r="E341" s="16" t="str">
        <f>[1]РЕЕСТР!E341</f>
        <v>Сирина 51а</v>
      </c>
      <c r="F341" s="52" t="str">
        <f>[1]РЕЕСТР!F341</f>
        <v>в рамках проведения инвентаризации 2022 года
не установлен</v>
      </c>
      <c r="G341" s="10" t="str">
        <f>[1]РЕЕСТР!G341</f>
        <v>61.003532</v>
      </c>
      <c r="H341" s="10" t="str">
        <f>[1]РЕЕСТР!H341</f>
        <v>69.003117</v>
      </c>
      <c r="I341" s="53" t="str">
        <f>[1]РЕЕСТР!I341</f>
        <v>в рамках инвентаризации 2022 года
не определена</v>
      </c>
      <c r="J341" s="9" t="str">
        <f>[1]РЕЕСТР!J341</f>
        <v>ограниченный</v>
      </c>
      <c r="K341" s="11" t="str">
        <f>[1]РЕЕСТР!K341</f>
        <v>бетонная плита</v>
      </c>
      <c r="L341" s="10">
        <f>[1]РЕЕСТР!L341</f>
        <v>6</v>
      </c>
      <c r="M341" s="10" t="str">
        <f>[1]РЕЕСТР!M341</f>
        <v>есть</v>
      </c>
      <c r="N341" s="12" t="str">
        <f>[1]РЕЕСТР!N341</f>
        <v>есть</v>
      </c>
      <c r="O341" s="14">
        <f>[1]РЕЕСТР!O341</f>
        <v>2</v>
      </c>
      <c r="P341" s="15">
        <f>[1]РЕЕСТР!P341</f>
        <v>0.75</v>
      </c>
      <c r="Q341" s="13" t="str">
        <f>[1]РЕЕСТР!Q341</f>
        <v>металл</v>
      </c>
      <c r="R341" s="14" t="str">
        <f>[1]РЕЕСТР!U341</f>
        <v>-</v>
      </c>
      <c r="S341" s="15" t="str">
        <f>[1]РЕЕСТР!V341</f>
        <v>-</v>
      </c>
      <c r="T341" s="13" t="str">
        <f>[1]РЕЕСТР!W341</f>
        <v>-</v>
      </c>
      <c r="U341" s="17" t="str">
        <f>[1]РЕЕСТР!AA341</f>
        <v>-</v>
      </c>
      <c r="V341" s="18" t="str">
        <f>[1]РЕЕСТР!AB341</f>
        <v>-</v>
      </c>
      <c r="W341" s="15" t="str">
        <f>[1]РЕЕСТР!AC341</f>
        <v>-</v>
      </c>
      <c r="X341" s="13" t="str">
        <f>[1]РЕЕСТР!AD341</f>
        <v>-</v>
      </c>
      <c r="Y341" s="8" t="str">
        <f>[1]РЕЕСТР!AH341</f>
        <v>ЮЛ -АУ ХМАО-Югры "Ханты-Мансийский Технолого-педагогический колледж"</v>
      </c>
      <c r="Z341" s="19" t="str">
        <f>[1]РЕЕСТР!AL341</f>
        <v>АУ ХМАО-Югры "Ханты-Мансийский Технолого-педагогический колледж"</v>
      </c>
    </row>
    <row r="342" spans="2:26" ht="45" customHeight="1" x14ac:dyDescent="0.3">
      <c r="B342" s="43">
        <f>[1]РЕЕСТР!B342</f>
        <v>318</v>
      </c>
      <c r="C342" s="44" t="str">
        <f>[1]РЕЕСТР!C342</f>
        <v>ранее существовавшая до 01.01.2019</v>
      </c>
      <c r="D342" s="51">
        <f>[1]РЕЕСТР!D342</f>
        <v>44900</v>
      </c>
      <c r="E342" s="16" t="str">
        <f>[1]РЕЕСТР!E342</f>
        <v>Пушкина  12, 16</v>
      </c>
      <c r="F342" s="52" t="str">
        <f>[1]РЕЕСТР!F342</f>
        <v>в рамках проведения инвентаризации 2022 года
не установлен</v>
      </c>
      <c r="G342" s="10" t="str">
        <f>[1]РЕЕСТР!G342</f>
        <v>61.001981</v>
      </c>
      <c r="H342" s="10" t="str">
        <f>[1]РЕЕСТР!H342</f>
        <v>69.012537</v>
      </c>
      <c r="I342" s="53" t="str">
        <f>[1]РЕЕСТР!I342</f>
        <v>в рамках инвентаризации 2022 года
не определена</v>
      </c>
      <c r="J342" s="9" t="str">
        <f>[1]РЕЕСТР!J342</f>
        <v>открытый</v>
      </c>
      <c r="K342" s="11" t="str">
        <f>[1]РЕЕСТР!K342</f>
        <v>бетонная плита</v>
      </c>
      <c r="L342" s="10">
        <f>[1]РЕЕСТР!L342</f>
        <v>6</v>
      </c>
      <c r="M342" s="10" t="str">
        <f>[1]РЕЕСТР!M342</f>
        <v>есть</v>
      </c>
      <c r="N342" s="12" t="str">
        <f>[1]РЕЕСТР!N342</f>
        <v>есть</v>
      </c>
      <c r="O342" s="14">
        <f>[1]РЕЕСТР!O342</f>
        <v>2</v>
      </c>
      <c r="P342" s="15">
        <f>[1]РЕЕСТР!P342</f>
        <v>1.1000000000000001</v>
      </c>
      <c r="Q342" s="13" t="str">
        <f>[1]РЕЕСТР!Q342</f>
        <v>пластик</v>
      </c>
      <c r="R342" s="14">
        <f>[1]РЕЕСТР!U342</f>
        <v>1</v>
      </c>
      <c r="S342" s="15">
        <f>[1]РЕЕСТР!V342</f>
        <v>4</v>
      </c>
      <c r="T342" s="13" t="str">
        <f>[1]РЕЕСТР!W342</f>
        <v>отсек</v>
      </c>
      <c r="U342" s="17" t="str">
        <f>[1]РЕЕСТР!AA342</f>
        <v>-</v>
      </c>
      <c r="V342" s="18" t="str">
        <f>[1]РЕЕСТР!AB342</f>
        <v>-</v>
      </c>
      <c r="W342" s="15" t="str">
        <f>[1]РЕЕСТР!AC342</f>
        <v>-</v>
      </c>
      <c r="X342" s="13" t="str">
        <f>[1]РЕЕСТР!AD342</f>
        <v>-</v>
      </c>
      <c r="Y342" s="8" t="str">
        <f>[1]РЕЕСТР!AH342</f>
        <v>МО - Администрация города Ханты-Мансийска</v>
      </c>
      <c r="Z342" s="19" t="str">
        <f>[1]РЕЕСТР!AL342</f>
        <v>МКД ул.Пушкина 12, 12а, 15а, 16</v>
      </c>
    </row>
    <row r="343" spans="2:26" ht="56.25" customHeight="1" x14ac:dyDescent="0.3">
      <c r="B343" s="43">
        <f>[1]РЕЕСТР!B343</f>
        <v>319</v>
      </c>
      <c r="C343" s="44" t="str">
        <f>[1]РЕЕСТР!C343</f>
        <v>ранее существовавшая до 01.01.2019</v>
      </c>
      <c r="D343" s="51">
        <f>[1]РЕЕСТР!D343</f>
        <v>44900</v>
      </c>
      <c r="E343" s="16" t="str">
        <f>[1]РЕЕСТР!E343</f>
        <v>Лопарева 14,12</v>
      </c>
      <c r="F343" s="52" t="str">
        <f>[1]РЕЕСТР!F343</f>
        <v>в рамках проведения инвентаризации 2022 года
не установлен</v>
      </c>
      <c r="G343" s="10" t="str">
        <f>[1]РЕЕСТР!G343</f>
        <v>61.002898</v>
      </c>
      <c r="H343" s="10" t="str">
        <f>[1]РЕЕСТР!H343</f>
        <v>69.031650</v>
      </c>
      <c r="I343" s="53" t="str">
        <f>[1]РЕЕСТР!I343</f>
        <v>в рамках инвентаризации 2022 года
не определена</v>
      </c>
      <c r="J343" s="9" t="str">
        <f>[1]РЕЕСТР!J343</f>
        <v>открытый</v>
      </c>
      <c r="K343" s="11" t="str">
        <f>[1]РЕЕСТР!K343</f>
        <v>бетонная плита</v>
      </c>
      <c r="L343" s="10">
        <f>[1]РЕЕСТР!L343</f>
        <v>24</v>
      </c>
      <c r="M343" s="10" t="str">
        <f>[1]РЕЕСТР!M343</f>
        <v>есть</v>
      </c>
      <c r="N343" s="12" t="str">
        <f>[1]РЕЕСТР!N343</f>
        <v>есть</v>
      </c>
      <c r="O343" s="14">
        <f>[1]РЕЕСТР!O343</f>
        <v>5</v>
      </c>
      <c r="P343" s="15">
        <f>[1]РЕЕСТР!P343</f>
        <v>1.1000000000000001</v>
      </c>
      <c r="Q343" s="13" t="str">
        <f>[1]РЕЕСТР!Q343</f>
        <v>пластик</v>
      </c>
      <c r="R343" s="14">
        <f>[1]РЕЕСТР!U343</f>
        <v>2</v>
      </c>
      <c r="S343" s="15">
        <f>[1]РЕЕСТР!V343</f>
        <v>4</v>
      </c>
      <c r="T343" s="13" t="str">
        <f>[1]РЕЕСТР!W343</f>
        <v>отсек</v>
      </c>
      <c r="U343" s="17" t="str">
        <f>[1]РЕЕСТР!AA343</f>
        <v>пластик</v>
      </c>
      <c r="V343" s="18">
        <f>[1]РЕЕСТР!AB343</f>
        <v>1</v>
      </c>
      <c r="W343" s="15">
        <f>[1]РЕЕСТР!AC343</f>
        <v>1</v>
      </c>
      <c r="X343" s="13" t="str">
        <f>[1]РЕЕСТР!AD343</f>
        <v>металлическая сетка АО "РЭС-Сервис"</v>
      </c>
      <c r="Y343" s="8" t="str">
        <f>[1]РЕЕСТР!AH343</f>
        <v>МО - Администрация города Ханты-Мансийска</v>
      </c>
      <c r="Z343" s="19" t="str">
        <f>[1]РЕЕСТР!AL343</f>
        <v>МКД ул. Лопарева 14, Калинина 27,29,31</v>
      </c>
    </row>
    <row r="344" spans="2:26" ht="56.25" customHeight="1" x14ac:dyDescent="0.3">
      <c r="B344" s="43">
        <f>[1]РЕЕСТР!B344</f>
        <v>320</v>
      </c>
      <c r="C344" s="44" t="str">
        <f>[1]РЕЕСТР!C344</f>
        <v>ранее существовавшая до 01.01.2019</v>
      </c>
      <c r="D344" s="51">
        <f>[1]РЕЕСТР!D344</f>
        <v>44900</v>
      </c>
      <c r="E344" s="16" t="str">
        <f>[1]РЕЕСТР!E344</f>
        <v>Лопарева 15</v>
      </c>
      <c r="F344" s="52" t="str">
        <f>[1]РЕЕСТР!F344</f>
        <v>в рамках проведения инвентаризации 2022 года
не установлен</v>
      </c>
      <c r="G344" s="10" t="str">
        <f>[1]РЕЕСТР!G344</f>
        <v>61.003096</v>
      </c>
      <c r="H344" s="10" t="str">
        <f>[1]РЕЕСТР!H344</f>
        <v>69.030719</v>
      </c>
      <c r="I344" s="53" t="str">
        <f>[1]РЕЕСТР!I344</f>
        <v>в рамках инвентаризации 2022 года
не определена</v>
      </c>
      <c r="J344" s="9" t="str">
        <f>[1]РЕЕСТР!J344</f>
        <v>открытый</v>
      </c>
      <c r="K344" s="11" t="str">
        <f>[1]РЕЕСТР!K344</f>
        <v>бетонная плита</v>
      </c>
      <c r="L344" s="10">
        <f>[1]РЕЕСТР!L344</f>
        <v>8</v>
      </c>
      <c r="M344" s="10" t="str">
        <f>[1]РЕЕСТР!M344</f>
        <v>отсутсвует</v>
      </c>
      <c r="N344" s="12" t="str">
        <f>[1]РЕЕСТР!N344</f>
        <v>есть</v>
      </c>
      <c r="O344" s="14">
        <f>[1]РЕЕСТР!O344</f>
        <v>3</v>
      </c>
      <c r="P344" s="15">
        <f>[1]РЕЕСТР!P344</f>
        <v>1.1000000000000001</v>
      </c>
      <c r="Q344" s="13" t="str">
        <f>[1]РЕЕСТР!Q344</f>
        <v>металл</v>
      </c>
      <c r="R344" s="14" t="str">
        <f>[1]РЕЕСТР!U344</f>
        <v>-</v>
      </c>
      <c r="S344" s="15" t="str">
        <f>[1]РЕЕСТР!V344</f>
        <v>-</v>
      </c>
      <c r="T344" s="13" t="str">
        <f>[1]РЕЕСТР!W344</f>
        <v>-</v>
      </c>
      <c r="U344" s="17" t="str">
        <f>[1]РЕЕСТР!AA344</f>
        <v>пластик</v>
      </c>
      <c r="V344" s="18">
        <f>[1]РЕЕСТР!AB344</f>
        <v>1</v>
      </c>
      <c r="W344" s="15">
        <f>[1]РЕЕСТР!AC344</f>
        <v>1</v>
      </c>
      <c r="X344" s="13" t="str">
        <f>[1]РЕЕСТР!AD344</f>
        <v>металлическая сетка АО "РЭС-Сервис"</v>
      </c>
      <c r="Y344" s="8" t="str">
        <f>[1]РЕЕСТР!AH344</f>
        <v>СП МКД</v>
      </c>
      <c r="Z344" s="19" t="str">
        <f>[1]РЕЕСТР!AL344</f>
        <v>МКД ул.Лопарева 15</v>
      </c>
    </row>
    <row r="345" spans="2:26" ht="56.25" customHeight="1" x14ac:dyDescent="0.3">
      <c r="B345" s="43">
        <f>[1]РЕЕСТР!B345</f>
        <v>321</v>
      </c>
      <c r="C345" s="44" t="str">
        <f>[1]РЕЕСТР!C345</f>
        <v>ранее существовавшая до 01.01.2019</v>
      </c>
      <c r="D345" s="51">
        <f>[1]РЕЕСТР!D345</f>
        <v>44900</v>
      </c>
      <c r="E345" s="16" t="str">
        <f>[1]РЕЕСТР!E345</f>
        <v>Калинина 65</v>
      </c>
      <c r="F345" s="52" t="str">
        <f>[1]РЕЕСТР!F345</f>
        <v>в рамках проведения инвентаризации 2022 года
не установлен</v>
      </c>
      <c r="G345" s="10" t="str">
        <f>[1]РЕЕСТР!G345</f>
        <v xml:space="preserve">61.009798  </v>
      </c>
      <c r="H345" s="10" t="str">
        <f>[1]РЕЕСТР!H345</f>
        <v>69.029908</v>
      </c>
      <c r="I345" s="53" t="str">
        <f>[1]РЕЕСТР!I345</f>
        <v>в рамках инвентаризации 2022 года
не определена</v>
      </c>
      <c r="J345" s="9" t="str">
        <f>[1]РЕЕСТР!J345</f>
        <v>открытый</v>
      </c>
      <c r="K345" s="11" t="str">
        <f>[1]РЕЕСТР!K345</f>
        <v>бетонная плита</v>
      </c>
      <c r="L345" s="10">
        <f>[1]РЕЕСТР!L345</f>
        <v>6</v>
      </c>
      <c r="M345" s="10" t="str">
        <f>[1]РЕЕСТР!M345</f>
        <v>есть</v>
      </c>
      <c r="N345" s="12" t="str">
        <f>[1]РЕЕСТР!N345</f>
        <v>есть</v>
      </c>
      <c r="O345" s="14">
        <f>[1]РЕЕСТР!O345</f>
        <v>2</v>
      </c>
      <c r="P345" s="15">
        <f>[1]РЕЕСТР!P345</f>
        <v>1.1000000000000001</v>
      </c>
      <c r="Q345" s="13" t="str">
        <f>[1]РЕЕСТР!Q345</f>
        <v>пластик</v>
      </c>
      <c r="R345" s="14">
        <f>[1]РЕЕСТР!U345</f>
        <v>1</v>
      </c>
      <c r="S345" s="15">
        <f>[1]РЕЕСТР!V345</f>
        <v>4</v>
      </c>
      <c r="T345" s="13" t="str">
        <f>[1]РЕЕСТР!W345</f>
        <v>отсек</v>
      </c>
      <c r="U345" s="17" t="str">
        <f>[1]РЕЕСТР!AA345</f>
        <v>бумажные отходы</v>
      </c>
      <c r="V345" s="18">
        <f>[1]РЕЕСТР!AB345</f>
        <v>1</v>
      </c>
      <c r="W345" s="15">
        <f>[1]РЕЕСТР!AC345</f>
        <v>0.75</v>
      </c>
      <c r="X345" s="13" t="str">
        <f>[1]РЕЕСТР!AD345</f>
        <v>контейнер ООО "Экобаланс"</v>
      </c>
      <c r="Y345" s="8" t="str">
        <f>[1]РЕЕСТР!AH345</f>
        <v>МО - Администрация города Ханты-Мансийска</v>
      </c>
      <c r="Z345" s="19" t="str">
        <f>[1]РЕЕСТР!AL345</f>
        <v>МКД ул.Калинина 65</v>
      </c>
    </row>
    <row r="346" spans="2:26" ht="56.25" customHeight="1" x14ac:dyDescent="0.3">
      <c r="B346" s="43">
        <f>[1]РЕЕСТР!B346</f>
        <v>322</v>
      </c>
      <c r="C346" s="44" t="str">
        <f>[1]РЕЕСТР!C346</f>
        <v>ранее существовавшая до 01.01.2019</v>
      </c>
      <c r="D346" s="51">
        <f>[1]РЕЕСТР!D346</f>
        <v>44900</v>
      </c>
      <c r="E346" s="16" t="str">
        <f>[1]РЕЕСТР!E346</f>
        <v>Пионерская 27,29</v>
      </c>
      <c r="F346" s="52" t="str">
        <f>[1]РЕЕСТР!F346</f>
        <v>в рамках проведения инвентаризации 2022 года
не установлен</v>
      </c>
      <c r="G346" s="10" t="str">
        <f>[1]РЕЕСТР!G346</f>
        <v>61.006374</v>
      </c>
      <c r="H346" s="10" t="str">
        <f>[1]РЕЕСТР!H346</f>
        <v>69.011883</v>
      </c>
      <c r="I346" s="53" t="str">
        <f>[1]РЕЕСТР!I346</f>
        <v>в рамках инвентаризации 2022 года
не определена</v>
      </c>
      <c r="J346" s="9" t="str">
        <f>[1]РЕЕСТР!J346</f>
        <v>открытый</v>
      </c>
      <c r="K346" s="11" t="str">
        <f>[1]РЕЕСТР!K346</f>
        <v>бетонная плита</v>
      </c>
      <c r="L346" s="10">
        <f>[1]РЕЕСТР!L346</f>
        <v>10</v>
      </c>
      <c r="M346" s="10" t="str">
        <f>[1]РЕЕСТР!M346</f>
        <v>есть</v>
      </c>
      <c r="N346" s="12" t="str">
        <f>[1]РЕЕСТР!N346</f>
        <v>есть</v>
      </c>
      <c r="O346" s="14">
        <f>[1]РЕЕСТР!O346</f>
        <v>4</v>
      </c>
      <c r="P346" s="15">
        <f>[1]РЕЕСТР!P346</f>
        <v>1.1000000000000001</v>
      </c>
      <c r="Q346" s="13" t="str">
        <f>[1]РЕЕСТР!Q346</f>
        <v>пластик</v>
      </c>
      <c r="R346" s="14" t="str">
        <f>[1]РЕЕСТР!U346</f>
        <v>-</v>
      </c>
      <c r="S346" s="15" t="str">
        <f>[1]РЕЕСТР!V346</f>
        <v>-</v>
      </c>
      <c r="T346" s="13" t="str">
        <f>[1]РЕЕСТР!W346</f>
        <v>-</v>
      </c>
      <c r="U346" s="17" t="str">
        <f>[1]РЕЕСТР!AA346</f>
        <v>бумажные отходы</v>
      </c>
      <c r="V346" s="18">
        <f>[1]РЕЕСТР!AB346</f>
        <v>1</v>
      </c>
      <c r="W346" s="15">
        <f>[1]РЕЕСТР!AC346</f>
        <v>0.75</v>
      </c>
      <c r="X346" s="13" t="str">
        <f>[1]РЕЕСТР!AD346</f>
        <v>контейнер ООО "Экобаланс"</v>
      </c>
      <c r="Y346" s="8" t="str">
        <f>[1]РЕЕСТР!AH346</f>
        <v>СП МКД</v>
      </c>
      <c r="Z346" s="19" t="str">
        <f>[1]РЕЕСТР!AL346</f>
        <v>МКД ул.Пинерская 27, 29</v>
      </c>
    </row>
    <row r="347" spans="2:26" ht="56.25" customHeight="1" x14ac:dyDescent="0.3">
      <c r="B347" s="43">
        <f>[1]РЕЕСТР!B347</f>
        <v>323</v>
      </c>
      <c r="C347" s="44" t="str">
        <f>[1]РЕЕСТР!C347</f>
        <v>ранее существовавшая до 01.01.2019</v>
      </c>
      <c r="D347" s="51">
        <f>[1]РЕЕСТР!D347</f>
        <v>44900</v>
      </c>
      <c r="E347" s="16" t="str">
        <f>[1]РЕЕСТР!E347</f>
        <v>Дзержинского 41</v>
      </c>
      <c r="F347" s="52" t="str">
        <f>[1]РЕЕСТР!F347</f>
        <v>в рамках проведения инвентаризации 2022 года
не установлен</v>
      </c>
      <c r="G347" s="10" t="str">
        <f>[1]РЕЕСТР!G347</f>
        <v>61.013568</v>
      </c>
      <c r="H347" s="10" t="str">
        <f>[1]РЕЕСТР!H347</f>
        <v>69.016961</v>
      </c>
      <c r="I347" s="53" t="str">
        <f>[1]РЕЕСТР!I347</f>
        <v>в рамках инвентаризации 2022 года
не определена</v>
      </c>
      <c r="J347" s="9" t="str">
        <f>[1]РЕЕСТР!J347</f>
        <v>открытый</v>
      </c>
      <c r="K347" s="11" t="str">
        <f>[1]РЕЕСТР!K347</f>
        <v>бетонная плита</v>
      </c>
      <c r="L347" s="10">
        <f>[1]РЕЕСТР!L347</f>
        <v>6</v>
      </c>
      <c r="M347" s="10" t="str">
        <f>[1]РЕЕСТР!M347</f>
        <v>есть</v>
      </c>
      <c r="N347" s="12" t="str">
        <f>[1]РЕЕСТР!N347</f>
        <v>есть</v>
      </c>
      <c r="O347" s="14">
        <f>[1]РЕЕСТР!O347</f>
        <v>2</v>
      </c>
      <c r="P347" s="15">
        <f>[1]РЕЕСТР!P347</f>
        <v>1.1000000000000001</v>
      </c>
      <c r="Q347" s="13" t="str">
        <f>[1]РЕЕСТР!Q347</f>
        <v>пластик</v>
      </c>
      <c r="R347" s="14" t="str">
        <f>[1]РЕЕСТР!U347</f>
        <v>-</v>
      </c>
      <c r="S347" s="15" t="str">
        <f>[1]РЕЕСТР!V347</f>
        <v>-</v>
      </c>
      <c r="T347" s="13" t="str">
        <f>[1]РЕЕСТР!W347</f>
        <v>-</v>
      </c>
      <c r="U347" s="17" t="str">
        <f>[1]РЕЕСТР!AA347</f>
        <v>пластик</v>
      </c>
      <c r="V347" s="18">
        <f>[1]РЕЕСТР!AB347</f>
        <v>1</v>
      </c>
      <c r="W347" s="15">
        <f>[1]РЕЕСТР!AC347</f>
        <v>1</v>
      </c>
      <c r="X347" s="13" t="str">
        <f>[1]РЕЕСТР!AD347</f>
        <v>металлическая сетка АО "РЭС-Сервис"</v>
      </c>
      <c r="Y347" s="8" t="str">
        <f>[1]РЕЕСТР!AH347</f>
        <v>СП МКД</v>
      </c>
      <c r="Z347" s="19" t="str">
        <f>[1]РЕЕСТР!AL347</f>
        <v>МКД ул.Дзержинского 41</v>
      </c>
    </row>
    <row r="348" spans="2:26" ht="56.25" customHeight="1" x14ac:dyDescent="0.3">
      <c r="B348" s="43">
        <f>[1]РЕЕСТР!B348</f>
        <v>324</v>
      </c>
      <c r="C348" s="44" t="str">
        <f>[1]РЕЕСТР!C348</f>
        <v>ранее существовавшая до 01.01.2019</v>
      </c>
      <c r="D348" s="51">
        <f>[1]РЕЕСТР!D348</f>
        <v>44900</v>
      </c>
      <c r="E348" s="16" t="str">
        <f>[1]РЕЕСТР!E348</f>
        <v>Дзержинского 39, 39а</v>
      </c>
      <c r="F348" s="52" t="str">
        <f>[1]РЕЕСТР!F348</f>
        <v>в рамках проведения инвентаризации 2022 года
не установлен</v>
      </c>
      <c r="G348" s="10" t="str">
        <f>[1]РЕЕСТР!G348</f>
        <v>61.012767</v>
      </c>
      <c r="H348" s="10" t="str">
        <f>[1]РЕЕСТР!H348</f>
        <v>69.018778</v>
      </c>
      <c r="I348" s="53" t="str">
        <f>[1]РЕЕСТР!I348</f>
        <v>в рамках инвентаризации 2022 года
не определена</v>
      </c>
      <c r="J348" s="9" t="str">
        <f>[1]РЕЕСТР!J348</f>
        <v>открытый</v>
      </c>
      <c r="K348" s="11" t="str">
        <f>[1]РЕЕСТР!K348</f>
        <v>бетонная плита</v>
      </c>
      <c r="L348" s="10">
        <f>[1]РЕЕСТР!L348</f>
        <v>6</v>
      </c>
      <c r="M348" s="10" t="str">
        <f>[1]РЕЕСТР!M348</f>
        <v>отсутсвует</v>
      </c>
      <c r="N348" s="12" t="str">
        <f>[1]РЕЕСТР!N348</f>
        <v>есть</v>
      </c>
      <c r="O348" s="14">
        <f>[1]РЕЕСТР!O348</f>
        <v>2</v>
      </c>
      <c r="P348" s="15">
        <f>[1]РЕЕСТР!P348</f>
        <v>1.1000000000000001</v>
      </c>
      <c r="Q348" s="13" t="str">
        <f>[1]РЕЕСТР!Q348</f>
        <v>пластик</v>
      </c>
      <c r="R348" s="14" t="str">
        <f>[1]РЕЕСТР!U348</f>
        <v>-</v>
      </c>
      <c r="S348" s="15" t="str">
        <f>[1]РЕЕСТР!V348</f>
        <v>-</v>
      </c>
      <c r="T348" s="13" t="str">
        <f>[1]РЕЕСТР!W348</f>
        <v>-</v>
      </c>
      <c r="U348" s="17" t="str">
        <f>[1]РЕЕСТР!AA348</f>
        <v>пластик</v>
      </c>
      <c r="V348" s="18">
        <f>[1]РЕЕСТР!AB348</f>
        <v>1</v>
      </c>
      <c r="W348" s="15">
        <f>[1]РЕЕСТР!AC348</f>
        <v>1</v>
      </c>
      <c r="X348" s="13" t="str">
        <f>[1]РЕЕСТР!AD348</f>
        <v>металлическая сетка АО "РЭС-Сервис"</v>
      </c>
      <c r="Y348" s="8" t="str">
        <f>[1]РЕЕСТР!AH348</f>
        <v>СП МКД</v>
      </c>
      <c r="Z348" s="19" t="str">
        <f>[1]РЕЕСТР!AL348</f>
        <v>МКД ул.Дзержинского, 39, 39а</v>
      </c>
    </row>
    <row r="349" spans="2:26" ht="56.25" customHeight="1" x14ac:dyDescent="0.3">
      <c r="B349" s="43">
        <f>[1]РЕЕСТР!B349</f>
        <v>324</v>
      </c>
      <c r="C349" s="44">
        <f>[1]РЕЕСТР!C349</f>
        <v>0</v>
      </c>
      <c r="D349" s="51">
        <f>[1]РЕЕСТР!D349</f>
        <v>44900</v>
      </c>
      <c r="E349" s="16">
        <f>[1]РЕЕСТР!E349</f>
        <v>0</v>
      </c>
      <c r="F349" s="52" t="str">
        <f>[1]РЕЕСТР!F349</f>
        <v>в рамках проведения инвентаризации 2022 года
не установлен</v>
      </c>
      <c r="G349" s="10">
        <f>[1]РЕЕСТР!G349</f>
        <v>0</v>
      </c>
      <c r="H349" s="10">
        <f>[1]РЕЕСТР!H349</f>
        <v>0</v>
      </c>
      <c r="I349" s="53" t="str">
        <f>[1]РЕЕСТР!I349</f>
        <v>в рамках инвентаризации 2022 года
не определена</v>
      </c>
      <c r="J349" s="9">
        <f>[1]РЕЕСТР!J349</f>
        <v>0</v>
      </c>
      <c r="K349" s="11">
        <f>[1]РЕЕСТР!K349</f>
        <v>0</v>
      </c>
      <c r="L349" s="10">
        <f>[1]РЕЕСТР!L349</f>
        <v>0</v>
      </c>
      <c r="M349" s="10">
        <f>[1]РЕЕСТР!M349</f>
        <v>0</v>
      </c>
      <c r="N349" s="12">
        <f>[1]РЕЕСТР!N349</f>
        <v>0</v>
      </c>
      <c r="O349" s="14">
        <f>[1]РЕЕСТР!O349</f>
        <v>0</v>
      </c>
      <c r="P349" s="15">
        <f>[1]РЕЕСТР!P349</f>
        <v>0</v>
      </c>
      <c r="Q349" s="13">
        <f>[1]РЕЕСТР!Q349</f>
        <v>0</v>
      </c>
      <c r="R349" s="14">
        <f>[1]РЕЕСТР!U349</f>
        <v>0</v>
      </c>
      <c r="S349" s="15">
        <f>[1]РЕЕСТР!V349</f>
        <v>0</v>
      </c>
      <c r="T349" s="13">
        <f>[1]РЕЕСТР!W349</f>
        <v>0</v>
      </c>
      <c r="U349" s="17" t="str">
        <f>[1]РЕЕСТР!AA349</f>
        <v>бумажные отходы</v>
      </c>
      <c r="V349" s="18">
        <f>[1]РЕЕСТР!AB349</f>
        <v>1</v>
      </c>
      <c r="W349" s="15">
        <f>[1]РЕЕСТР!AC349</f>
        <v>0.75</v>
      </c>
      <c r="X349" s="13" t="str">
        <f>[1]РЕЕСТР!AD349</f>
        <v>контейнер ООО "Экобаланс"</v>
      </c>
      <c r="Y349" s="8">
        <f>[1]РЕЕСТР!AH349</f>
        <v>0</v>
      </c>
      <c r="Z349" s="19">
        <f>[1]РЕЕСТР!AL349</f>
        <v>0</v>
      </c>
    </row>
    <row r="350" spans="2:26" ht="45" x14ac:dyDescent="0.3">
      <c r="B350" s="43">
        <f>[1]РЕЕСТР!B350</f>
        <v>325</v>
      </c>
      <c r="C350" s="44" t="str">
        <f>[1]РЕЕСТР!C350</f>
        <v>ранее существовавшая до 01.01.2019</v>
      </c>
      <c r="D350" s="51">
        <f>[1]РЕЕСТР!D350</f>
        <v>44900</v>
      </c>
      <c r="E350" s="16" t="str">
        <f>[1]РЕЕСТР!E350</f>
        <v>Рознина 70а</v>
      </c>
      <c r="F350" s="52" t="str">
        <f>[1]РЕЕСТР!F350</f>
        <v>в рамках проведения инвентаризации 2022 года
не установлен</v>
      </c>
      <c r="G350" s="10" t="str">
        <f>[1]РЕЕСТР!G350</f>
        <v>61.007738</v>
      </c>
      <c r="H350" s="10" t="str">
        <f>[1]РЕЕСТР!H350</f>
        <v>69.009771</v>
      </c>
      <c r="I350" s="53" t="str">
        <f>[1]РЕЕСТР!I350</f>
        <v>в рамках инвентаризации 2022 года
не определена</v>
      </c>
      <c r="J350" s="9" t="str">
        <f>[1]РЕЕСТР!J350</f>
        <v>открытый</v>
      </c>
      <c r="K350" s="11" t="str">
        <f>[1]РЕЕСТР!K350</f>
        <v>бетонная плита</v>
      </c>
      <c r="L350" s="10">
        <f>[1]РЕЕСТР!L350</f>
        <v>6</v>
      </c>
      <c r="M350" s="10" t="str">
        <f>[1]РЕЕСТР!M350</f>
        <v>есть</v>
      </c>
      <c r="N350" s="12" t="str">
        <f>[1]РЕЕСТР!N350</f>
        <v>есть</v>
      </c>
      <c r="O350" s="14">
        <f>[1]РЕЕСТР!O350</f>
        <v>2</v>
      </c>
      <c r="P350" s="15">
        <f>[1]РЕЕСТР!P350</f>
        <v>1.1000000000000001</v>
      </c>
      <c r="Q350" s="13" t="str">
        <f>[1]РЕЕСТР!Q350</f>
        <v>пластик</v>
      </c>
      <c r="R350" s="14">
        <f>[1]РЕЕСТР!U350</f>
        <v>1</v>
      </c>
      <c r="S350" s="15">
        <f>[1]РЕЕСТР!V350</f>
        <v>4</v>
      </c>
      <c r="T350" s="13" t="str">
        <f>[1]РЕЕСТР!W350</f>
        <v>отсек</v>
      </c>
      <c r="U350" s="17" t="str">
        <f>[1]РЕЕСТР!AA350</f>
        <v>-</v>
      </c>
      <c r="V350" s="18" t="str">
        <f>[1]РЕЕСТР!AB350</f>
        <v>-</v>
      </c>
      <c r="W350" s="15" t="str">
        <f>[1]РЕЕСТР!AC350</f>
        <v>-</v>
      </c>
      <c r="X350" s="13" t="str">
        <f>[1]РЕЕСТР!AD350</f>
        <v>-</v>
      </c>
      <c r="Y350" s="8" t="str">
        <f>[1]РЕЕСТР!AH350</f>
        <v>СП МКД</v>
      </c>
      <c r="Z350" s="19" t="str">
        <f>[1]РЕЕСТР!AL350</f>
        <v>МКД ул.Рознина 72, 70а</v>
      </c>
    </row>
    <row r="351" spans="2:26" ht="45" x14ac:dyDescent="0.3">
      <c r="B351" s="43">
        <f>[1]РЕЕСТР!B351</f>
        <v>326</v>
      </c>
      <c r="C351" s="44" t="str">
        <f>[1]РЕЕСТР!C351</f>
        <v>ранее существовавшая до 01.01.2019</v>
      </c>
      <c r="D351" s="51">
        <f>[1]РЕЕСТР!D351</f>
        <v>44900</v>
      </c>
      <c r="E351" s="16" t="str">
        <f>[1]РЕЕСТР!E351</f>
        <v>Рознина 68</v>
      </c>
      <c r="F351" s="52" t="str">
        <f>[1]РЕЕСТР!F351</f>
        <v>в рамках проведения инвентаризации 2022 года
не установлен</v>
      </c>
      <c r="G351" s="10" t="str">
        <f>[1]РЕЕСТР!G351</f>
        <v>61.007311</v>
      </c>
      <c r="H351" s="10" t="str">
        <f>[1]РЕЕСТР!H351</f>
        <v>69.007070</v>
      </c>
      <c r="I351" s="53" t="str">
        <f>[1]РЕЕСТР!I351</f>
        <v>в рамках инвентаризации 2022 года
не определена</v>
      </c>
      <c r="J351" s="9" t="str">
        <f>[1]РЕЕСТР!J351</f>
        <v>открытый</v>
      </c>
      <c r="K351" s="11" t="str">
        <f>[1]РЕЕСТР!K351</f>
        <v>бетонная плита</v>
      </c>
      <c r="L351" s="10">
        <f>[1]РЕЕСТР!L351</f>
        <v>6</v>
      </c>
      <c r="M351" s="10" t="str">
        <f>[1]РЕЕСТР!M351</f>
        <v>отсутсвует</v>
      </c>
      <c r="N351" s="12" t="str">
        <f>[1]РЕЕСТР!N351</f>
        <v>есть</v>
      </c>
      <c r="O351" s="14">
        <f>[1]РЕЕСТР!O351</f>
        <v>1</v>
      </c>
      <c r="P351" s="15">
        <f>[1]РЕЕСТР!P351</f>
        <v>1.1000000000000001</v>
      </c>
      <c r="Q351" s="13" t="str">
        <f>[1]РЕЕСТР!Q351</f>
        <v>пластик</v>
      </c>
      <c r="R351" s="14">
        <f>[1]РЕЕСТР!U351</f>
        <v>1</v>
      </c>
      <c r="S351" s="15">
        <f>[1]РЕЕСТР!V351</f>
        <v>4</v>
      </c>
      <c r="T351" s="13" t="str">
        <f>[1]РЕЕСТР!W351</f>
        <v>отсек</v>
      </c>
      <c r="U351" s="17" t="str">
        <f>[1]РЕЕСТР!AA351</f>
        <v>-</v>
      </c>
      <c r="V351" s="18" t="str">
        <f>[1]РЕЕСТР!AB351</f>
        <v>-</v>
      </c>
      <c r="W351" s="15" t="str">
        <f>[1]РЕЕСТР!AC351</f>
        <v>-</v>
      </c>
      <c r="X351" s="13" t="str">
        <f>[1]РЕЕСТР!AD351</f>
        <v>-</v>
      </c>
      <c r="Y351" s="8" t="str">
        <f>[1]РЕЕСТР!AH351</f>
        <v>СП МКД</v>
      </c>
      <c r="Z351" s="19" t="str">
        <f>[1]РЕЕСТР!AL351</f>
        <v>МКД ул.Рознина 68,64а</v>
      </c>
    </row>
    <row r="352" spans="2:26" ht="56.25" customHeight="1" x14ac:dyDescent="0.3">
      <c r="B352" s="43">
        <f>[1]РЕЕСТР!B352</f>
        <v>327</v>
      </c>
      <c r="C352" s="44" t="str">
        <f>[1]РЕЕСТР!C352</f>
        <v>ранее существовавшая до 01.01.2019</v>
      </c>
      <c r="D352" s="51">
        <f>[1]РЕЕСТР!D352</f>
        <v>44900</v>
      </c>
      <c r="E352" s="16" t="str">
        <f>[1]РЕЕСТР!E352</f>
        <v>Комсомольская 28</v>
      </c>
      <c r="F352" s="52" t="str">
        <f>[1]РЕЕСТР!F352</f>
        <v>в рамках проведения инвентаризации 2022 года
не установлен</v>
      </c>
      <c r="G352" s="10" t="str">
        <f>[1]РЕЕСТР!G352</f>
        <v>61.004850</v>
      </c>
      <c r="H352" s="10" t="str">
        <f>[1]РЕЕСТР!H352</f>
        <v>69.013298</v>
      </c>
      <c r="I352" s="53" t="str">
        <f>[1]РЕЕСТР!I352</f>
        <v>в рамках инвентаризации 2022 года
не определена</v>
      </c>
      <c r="J352" s="9" t="str">
        <f>[1]РЕЕСТР!J352</f>
        <v>открытый</v>
      </c>
      <c r="K352" s="11" t="str">
        <f>[1]РЕЕСТР!K352</f>
        <v>бетонная плита</v>
      </c>
      <c r="L352" s="10">
        <f>[1]РЕЕСТР!L352</f>
        <v>6</v>
      </c>
      <c r="M352" s="10" t="str">
        <f>[1]РЕЕСТР!M352</f>
        <v>есть</v>
      </c>
      <c r="N352" s="12" t="str">
        <f>[1]РЕЕСТР!N352</f>
        <v>есть</v>
      </c>
      <c r="O352" s="14">
        <f>[1]РЕЕСТР!O352</f>
        <v>3</v>
      </c>
      <c r="P352" s="15">
        <f>[1]РЕЕСТР!P352</f>
        <v>1.1000000000000001</v>
      </c>
      <c r="Q352" s="13" t="str">
        <f>[1]РЕЕСТР!Q352</f>
        <v>пластик</v>
      </c>
      <c r="R352" s="14" t="str">
        <f>[1]РЕЕСТР!U352</f>
        <v>-</v>
      </c>
      <c r="S352" s="15" t="str">
        <f>[1]РЕЕСТР!V352</f>
        <v>-</v>
      </c>
      <c r="T352" s="13" t="str">
        <f>[1]РЕЕСТР!W352</f>
        <v>-</v>
      </c>
      <c r="U352" s="17" t="str">
        <f>[1]РЕЕСТР!AA352</f>
        <v>пластик</v>
      </c>
      <c r="V352" s="18">
        <f>[1]РЕЕСТР!AB352</f>
        <v>1</v>
      </c>
      <c r="W352" s="15">
        <f>[1]РЕЕСТР!AC352</f>
        <v>1</v>
      </c>
      <c r="X352" s="13" t="str">
        <f>[1]РЕЕСТР!AD352</f>
        <v>металлическая сетка АО "РЭС-Сервис"</v>
      </c>
      <c r="Y352" s="8" t="str">
        <f>[1]РЕЕСТР!AH352</f>
        <v>СП МКД</v>
      </c>
      <c r="Z352" s="19" t="str">
        <f>[1]РЕЕСТР!AL352</f>
        <v>МКД ул.Комсомольская 28, Энгельса 15</v>
      </c>
    </row>
    <row r="353" spans="2:26" ht="56.25" customHeight="1" x14ac:dyDescent="0.3">
      <c r="B353" s="43">
        <f>[1]РЕЕСТР!B353</f>
        <v>327</v>
      </c>
      <c r="C353" s="44">
        <f>[1]РЕЕСТР!C353</f>
        <v>0</v>
      </c>
      <c r="D353" s="51">
        <f>[1]РЕЕСТР!D353</f>
        <v>44900</v>
      </c>
      <c r="E353" s="16">
        <f>[1]РЕЕСТР!E353</f>
        <v>0</v>
      </c>
      <c r="F353" s="52" t="str">
        <f>[1]РЕЕСТР!F353</f>
        <v>в рамках проведения инвентаризации 2022 года
не установлен</v>
      </c>
      <c r="G353" s="10">
        <f>[1]РЕЕСТР!G353</f>
        <v>0</v>
      </c>
      <c r="H353" s="10">
        <f>[1]РЕЕСТР!H353</f>
        <v>0</v>
      </c>
      <c r="I353" s="53" t="str">
        <f>[1]РЕЕСТР!I353</f>
        <v>в рамках инвентаризации 2022 года
не определена</v>
      </c>
      <c r="J353" s="9">
        <f>[1]РЕЕСТР!J353</f>
        <v>0</v>
      </c>
      <c r="K353" s="11">
        <f>[1]РЕЕСТР!K353</f>
        <v>0</v>
      </c>
      <c r="L353" s="10">
        <f>[1]РЕЕСТР!L353</f>
        <v>0</v>
      </c>
      <c r="M353" s="10">
        <f>[1]РЕЕСТР!M353</f>
        <v>0</v>
      </c>
      <c r="N353" s="12">
        <f>[1]РЕЕСТР!N353</f>
        <v>0</v>
      </c>
      <c r="O353" s="14">
        <f>[1]РЕЕСТР!O353</f>
        <v>0</v>
      </c>
      <c r="P353" s="15">
        <f>[1]РЕЕСТР!P353</f>
        <v>0</v>
      </c>
      <c r="Q353" s="13">
        <f>[1]РЕЕСТР!Q353</f>
        <v>0</v>
      </c>
      <c r="R353" s="14">
        <f>[1]РЕЕСТР!U353</f>
        <v>0</v>
      </c>
      <c r="S353" s="15">
        <f>[1]РЕЕСТР!V353</f>
        <v>0</v>
      </c>
      <c r="T353" s="13">
        <f>[1]РЕЕСТР!W353</f>
        <v>0</v>
      </c>
      <c r="U353" s="17" t="str">
        <f>[1]РЕЕСТР!AA353</f>
        <v>бумажные отходы</v>
      </c>
      <c r="V353" s="18">
        <f>[1]РЕЕСТР!AB353</f>
        <v>1</v>
      </c>
      <c r="W353" s="15">
        <f>[1]РЕЕСТР!AC353</f>
        <v>0.75</v>
      </c>
      <c r="X353" s="13" t="str">
        <f>[1]РЕЕСТР!AD353</f>
        <v>контейнер ООО "Экобаланс"</v>
      </c>
      <c r="Y353" s="8">
        <f>[1]РЕЕСТР!AH353</f>
        <v>0</v>
      </c>
      <c r="Z353" s="19">
        <f>[1]РЕЕСТР!AL353</f>
        <v>0</v>
      </c>
    </row>
    <row r="354" spans="2:26" ht="45" customHeight="1" x14ac:dyDescent="0.3">
      <c r="B354" s="43">
        <f>[1]РЕЕСТР!B354</f>
        <v>328</v>
      </c>
      <c r="C354" s="44" t="str">
        <f>[1]РЕЕСТР!C354</f>
        <v>ранее существовавшая до 01.01.2019</v>
      </c>
      <c r="D354" s="51">
        <f>[1]РЕЕСТР!D354</f>
        <v>44900</v>
      </c>
      <c r="E354" s="16" t="str">
        <f>[1]РЕЕСТР!E354</f>
        <v xml:space="preserve">Дзержинского 18 </v>
      </c>
      <c r="F354" s="52" t="str">
        <f>[1]РЕЕСТР!F354</f>
        <v>в рамках проведения инвентаризации 2022 года
не установлен</v>
      </c>
      <c r="G354" s="10" t="str">
        <f>[1]РЕЕСТР!G354</f>
        <v>61.006852</v>
      </c>
      <c r="H354" s="10" t="str">
        <f>[1]РЕЕСТР!H354</f>
        <v>69.021898</v>
      </c>
      <c r="I354" s="53" t="str">
        <f>[1]РЕЕСТР!I354</f>
        <v>в рамках инвентаризации 2022 года
не определена</v>
      </c>
      <c r="J354" s="9" t="str">
        <f>[1]РЕЕСТР!J354</f>
        <v>открытый</v>
      </c>
      <c r="K354" s="11" t="str">
        <f>[1]РЕЕСТР!K354</f>
        <v>бетонная плита</v>
      </c>
      <c r="L354" s="10">
        <f>[1]РЕЕСТР!L354</f>
        <v>12</v>
      </c>
      <c r="M354" s="10" t="str">
        <f>[1]РЕЕСТР!M354</f>
        <v>есть</v>
      </c>
      <c r="N354" s="12" t="str">
        <f>[1]РЕЕСТР!N354</f>
        <v>есть</v>
      </c>
      <c r="O354" s="14">
        <f>[1]РЕЕСТР!O354</f>
        <v>1</v>
      </c>
      <c r="P354" s="15">
        <f>[1]РЕЕСТР!P354</f>
        <v>1.1000000000000001</v>
      </c>
      <c r="Q354" s="13" t="str">
        <f>[1]РЕЕСТР!Q354</f>
        <v>металл</v>
      </c>
      <c r="R354" s="14" t="str">
        <f>[1]РЕЕСТР!U354</f>
        <v>-</v>
      </c>
      <c r="S354" s="15" t="str">
        <f>[1]РЕЕСТР!V354</f>
        <v>-</v>
      </c>
      <c r="T354" s="13" t="str">
        <f>[1]РЕЕСТР!W354</f>
        <v>-</v>
      </c>
      <c r="U354" s="17" t="str">
        <f>[1]РЕЕСТР!AA354</f>
        <v>-</v>
      </c>
      <c r="V354" s="18" t="str">
        <f>[1]РЕЕСТР!AB354</f>
        <v>-</v>
      </c>
      <c r="W354" s="15" t="str">
        <f>[1]РЕЕСТР!AC354</f>
        <v>-</v>
      </c>
      <c r="X354" s="13" t="str">
        <f>[1]РЕЕСТР!AD354</f>
        <v>-</v>
      </c>
      <c r="Y354" s="8" t="str">
        <f>[1]РЕЕСТР!AH354</f>
        <v>СП МКД</v>
      </c>
      <c r="Z354" s="19" t="str">
        <f>[1]РЕЕСТР!AL354</f>
        <v>МКД ул.Дзержинского, 18</v>
      </c>
    </row>
    <row r="355" spans="2:26" ht="56.25" customHeight="1" x14ac:dyDescent="0.3">
      <c r="B355" s="43">
        <f>[1]РЕЕСТР!B355</f>
        <v>329</v>
      </c>
      <c r="C355" s="44" t="str">
        <f>[1]РЕЕСТР!C355</f>
        <v>ранее существовавшая до 01.01.2019</v>
      </c>
      <c r="D355" s="51">
        <f>[1]РЕЕСТР!D355</f>
        <v>44900</v>
      </c>
      <c r="E355" s="16" t="str">
        <f>[1]РЕЕСТР!E355</f>
        <v>Ленина 85</v>
      </c>
      <c r="F355" s="52" t="str">
        <f>[1]РЕЕСТР!F355</f>
        <v>в рамках проведения инвентаризации 2022 года
не установлен</v>
      </c>
      <c r="G355" s="10" t="str">
        <f>[1]РЕЕСТР!G355</f>
        <v>61.007300</v>
      </c>
      <c r="H355" s="10" t="str">
        <f>[1]РЕЕСТР!H355</f>
        <v>69.036150</v>
      </c>
      <c r="I355" s="53" t="str">
        <f>[1]РЕЕСТР!I355</f>
        <v>в рамках инвентаризации 2022 года
не определена</v>
      </c>
      <c r="J355" s="9" t="str">
        <f>[1]РЕЕСТР!J355</f>
        <v>открытый</v>
      </c>
      <c r="K355" s="11" t="str">
        <f>[1]РЕЕСТР!K355</f>
        <v>бетонная плита</v>
      </c>
      <c r="L355" s="10">
        <f>[1]РЕЕСТР!L355</f>
        <v>6</v>
      </c>
      <c r="M355" s="10" t="str">
        <f>[1]РЕЕСТР!M355</f>
        <v>есть</v>
      </c>
      <c r="N355" s="12" t="str">
        <f>[1]РЕЕСТР!N355</f>
        <v>есть</v>
      </c>
      <c r="O355" s="14">
        <f>[1]РЕЕСТР!O355</f>
        <v>2</v>
      </c>
      <c r="P355" s="15">
        <f>[1]РЕЕСТР!P355</f>
        <v>1.1000000000000001</v>
      </c>
      <c r="Q355" s="13" t="str">
        <f>[1]РЕЕСТР!Q355</f>
        <v>пластик</v>
      </c>
      <c r="R355" s="14">
        <f>[1]РЕЕСТР!U355</f>
        <v>1</v>
      </c>
      <c r="S355" s="15">
        <f>[1]РЕЕСТР!V355</f>
        <v>4</v>
      </c>
      <c r="T355" s="13" t="str">
        <f>[1]РЕЕСТР!W355</f>
        <v>отсек</v>
      </c>
      <c r="U355" s="17" t="str">
        <f>[1]РЕЕСТР!AA355</f>
        <v>пластик</v>
      </c>
      <c r="V355" s="18">
        <f>[1]РЕЕСТР!AB355</f>
        <v>1</v>
      </c>
      <c r="W355" s="15">
        <f>[1]РЕЕСТР!AC355</f>
        <v>1</v>
      </c>
      <c r="X355" s="13" t="str">
        <f>[1]РЕЕСТР!AD355</f>
        <v>металлическая сетка АО "РЭС-Сервис"</v>
      </c>
      <c r="Y355" s="8" t="str">
        <f>[1]РЕЕСТР!AH355</f>
        <v>МО - Администрация города Ханты-Мансийска</v>
      </c>
      <c r="Z355" s="19" t="str">
        <f>[1]РЕЕСТР!AL355</f>
        <v>МКД ул.Ленина 85,87</v>
      </c>
    </row>
    <row r="356" spans="2:26" ht="45" customHeight="1" x14ac:dyDescent="0.3">
      <c r="B356" s="43">
        <f>[1]РЕЕСТР!B356</f>
        <v>330</v>
      </c>
      <c r="C356" s="44" t="str">
        <f>[1]РЕЕСТР!C356</f>
        <v>ранее существовавшая до 01.01.2019</v>
      </c>
      <c r="D356" s="51">
        <f>[1]РЕЕСТР!D356</f>
        <v>44900</v>
      </c>
      <c r="E356" s="16" t="str">
        <f>[1]РЕЕСТР!E356</f>
        <v>Ленина 76</v>
      </c>
      <c r="F356" s="52" t="str">
        <f>[1]РЕЕСТР!F356</f>
        <v>в рамках проведения инвентаризации 2022 года
не установлен</v>
      </c>
      <c r="G356" s="10" t="str">
        <f>[1]РЕЕСТР!G356</f>
        <v>61.007931</v>
      </c>
      <c r="H356" s="10" t="str">
        <f>[1]РЕЕСТР!H356</f>
        <v>69.037320</v>
      </c>
      <c r="I356" s="53" t="str">
        <f>[1]РЕЕСТР!I356</f>
        <v>в рамках инвентаризации 2022 года
не определена</v>
      </c>
      <c r="J356" s="9" t="str">
        <f>[1]РЕЕСТР!J356</f>
        <v>открытый</v>
      </c>
      <c r="K356" s="11" t="str">
        <f>[1]РЕЕСТР!K356</f>
        <v>бетонная плита</v>
      </c>
      <c r="L356" s="10">
        <f>[1]РЕЕСТР!L356</f>
        <v>6</v>
      </c>
      <c r="M356" s="10" t="str">
        <f>[1]РЕЕСТР!M356</f>
        <v>отсутсвует</v>
      </c>
      <c r="N356" s="12" t="str">
        <f>[1]РЕЕСТР!N356</f>
        <v>есть</v>
      </c>
      <c r="O356" s="14">
        <f>[1]РЕЕСТР!O356</f>
        <v>2</v>
      </c>
      <c r="P356" s="15">
        <f>[1]РЕЕСТР!P356</f>
        <v>1.1000000000000001</v>
      </c>
      <c r="Q356" s="13" t="str">
        <f>[1]РЕЕСТР!Q356</f>
        <v>пластик</v>
      </c>
      <c r="R356" s="14" t="str">
        <f>[1]РЕЕСТР!U356</f>
        <v>-</v>
      </c>
      <c r="S356" s="15" t="str">
        <f>[1]РЕЕСТР!V356</f>
        <v>-</v>
      </c>
      <c r="T356" s="13" t="str">
        <f>[1]РЕЕСТР!W356</f>
        <v>-</v>
      </c>
      <c r="U356" s="17" t="str">
        <f>[1]РЕЕСТР!AA356</f>
        <v>-</v>
      </c>
      <c r="V356" s="18" t="str">
        <f>[1]РЕЕСТР!AB356</f>
        <v>-</v>
      </c>
      <c r="W356" s="15" t="str">
        <f>[1]РЕЕСТР!AC356</f>
        <v>-</v>
      </c>
      <c r="X356" s="13" t="str">
        <f>[1]РЕЕСТР!AD356</f>
        <v>-</v>
      </c>
      <c r="Y356" s="8" t="str">
        <f>[1]РЕЕСТР!AH356</f>
        <v>СП МКД</v>
      </c>
      <c r="Z356" s="19" t="str">
        <f>[1]РЕЕСТР!AL356</f>
        <v>МКД ул. Ленина 76,78, Крупской 9,11,15</v>
      </c>
    </row>
    <row r="357" spans="2:26" ht="45" customHeight="1" x14ac:dyDescent="0.3">
      <c r="B357" s="43">
        <f>[1]РЕЕСТР!B357</f>
        <v>331</v>
      </c>
      <c r="C357" s="44" t="str">
        <f>[1]РЕЕСТР!C357</f>
        <v>ранее существовавшая до 01.01.2019</v>
      </c>
      <c r="D357" s="51">
        <f>[1]РЕЕСТР!D357</f>
        <v>44900</v>
      </c>
      <c r="E357" s="16" t="str">
        <f>[1]РЕЕСТР!E357</f>
        <v>Чкалова 53</v>
      </c>
      <c r="F357" s="52" t="str">
        <f>[1]РЕЕСТР!F357</f>
        <v>в рамках проведения инвентаризации 2022 года
не установлен</v>
      </c>
      <c r="G357" s="10" t="str">
        <f>[1]РЕЕСТР!G357</f>
        <v>61.007523</v>
      </c>
      <c r="H357" s="10" t="str">
        <f>[1]РЕЕСТР!H357</f>
        <v>69.039378</v>
      </c>
      <c r="I357" s="53" t="str">
        <f>[1]РЕЕСТР!I357</f>
        <v>в рамках инвентаризации 2022 года
не определена</v>
      </c>
      <c r="J357" s="9" t="str">
        <f>[1]РЕЕСТР!J357</f>
        <v>открытый</v>
      </c>
      <c r="K357" s="11" t="str">
        <f>[1]РЕЕСТР!K357</f>
        <v>бетонная плита</v>
      </c>
      <c r="L357" s="10">
        <f>[1]РЕЕСТР!L357</f>
        <v>6</v>
      </c>
      <c r="M357" s="10" t="str">
        <f>[1]РЕЕСТР!M357</f>
        <v>отсутсвует</v>
      </c>
      <c r="N357" s="12" t="str">
        <f>[1]РЕЕСТР!N357</f>
        <v>есть</v>
      </c>
      <c r="O357" s="14">
        <f>[1]РЕЕСТР!O357</f>
        <v>2</v>
      </c>
      <c r="P357" s="15">
        <f>[1]РЕЕСТР!P357</f>
        <v>1.1000000000000001</v>
      </c>
      <c r="Q357" s="13" t="str">
        <f>[1]РЕЕСТР!Q357</f>
        <v>пластик</v>
      </c>
      <c r="R357" s="14">
        <f>[1]РЕЕСТР!U357</f>
        <v>1</v>
      </c>
      <c r="S357" s="15">
        <f>[1]РЕЕСТР!V357</f>
        <v>4</v>
      </c>
      <c r="T357" s="13" t="str">
        <f>[1]РЕЕСТР!W357</f>
        <v>отсек</v>
      </c>
      <c r="U357" s="17" t="str">
        <f>[1]РЕЕСТР!AA357</f>
        <v>-</v>
      </c>
      <c r="V357" s="18" t="str">
        <f>[1]РЕЕСТР!AB357</f>
        <v>-</v>
      </c>
      <c r="W357" s="15" t="str">
        <f>[1]РЕЕСТР!AC357</f>
        <v>-</v>
      </c>
      <c r="X357" s="13" t="str">
        <f>[1]РЕЕСТР!AD357</f>
        <v>-</v>
      </c>
      <c r="Y357" s="8" t="str">
        <f>[1]РЕЕСТР!AH357</f>
        <v>СП МКД</v>
      </c>
      <c r="Z357" s="19" t="str">
        <f>[1]РЕЕСТР!AL357</f>
        <v>МКД ул.Чкалова 53</v>
      </c>
    </row>
    <row r="358" spans="2:26" ht="45" customHeight="1" x14ac:dyDescent="0.3">
      <c r="B358" s="43">
        <f>[1]РЕЕСТР!B358</f>
        <v>332</v>
      </c>
      <c r="C358" s="44" t="str">
        <f>[1]РЕЕСТР!C358</f>
        <v>ранее существовавшая до 01.01.2019</v>
      </c>
      <c r="D358" s="51">
        <f>[1]РЕЕСТР!D358</f>
        <v>44900</v>
      </c>
      <c r="E358" s="16" t="str">
        <f>[1]РЕЕСТР!E358</f>
        <v>Чкалова 66</v>
      </c>
      <c r="F358" s="52" t="str">
        <f>[1]РЕЕСТР!F358</f>
        <v>в рамках проведения инвентаризации 2022 года
не установлен</v>
      </c>
      <c r="G358" s="10" t="str">
        <f>[1]РЕЕСТР!G358</f>
        <v>61.009022</v>
      </c>
      <c r="H358" s="10" t="str">
        <f>[1]РЕЕСТР!H358</f>
        <v>69.038975</v>
      </c>
      <c r="I358" s="53" t="str">
        <f>[1]РЕЕСТР!I358</f>
        <v>в рамках инвентаризации 2022 года
не определена</v>
      </c>
      <c r="J358" s="9" t="str">
        <f>[1]РЕЕСТР!J358</f>
        <v>открытый</v>
      </c>
      <c r="K358" s="11" t="str">
        <f>[1]РЕЕСТР!K358</f>
        <v>бетонная плита</v>
      </c>
      <c r="L358" s="10">
        <f>[1]РЕЕСТР!L358</f>
        <v>6</v>
      </c>
      <c r="M358" s="10" t="str">
        <f>[1]РЕЕСТР!M358</f>
        <v>есть</v>
      </c>
      <c r="N358" s="12" t="str">
        <f>[1]РЕЕСТР!N358</f>
        <v>есть</v>
      </c>
      <c r="O358" s="14">
        <f>[1]РЕЕСТР!O358</f>
        <v>2</v>
      </c>
      <c r="P358" s="15">
        <f>[1]РЕЕСТР!P358</f>
        <v>1.1000000000000001</v>
      </c>
      <c r="Q358" s="13" t="str">
        <f>[1]РЕЕСТР!Q358</f>
        <v>пластик</v>
      </c>
      <c r="R358" s="14" t="str">
        <f>[1]РЕЕСТР!U358</f>
        <v>-</v>
      </c>
      <c r="S358" s="15" t="str">
        <f>[1]РЕЕСТР!V358</f>
        <v>-</v>
      </c>
      <c r="T358" s="13" t="str">
        <f>[1]РЕЕСТР!W358</f>
        <v>-</v>
      </c>
      <c r="U358" s="17" t="str">
        <f>[1]РЕЕСТР!AA358</f>
        <v>-</v>
      </c>
      <c r="V358" s="18" t="str">
        <f>[1]РЕЕСТР!AB358</f>
        <v>-</v>
      </c>
      <c r="W358" s="15" t="str">
        <f>[1]РЕЕСТР!AC358</f>
        <v>-</v>
      </c>
      <c r="X358" s="13" t="str">
        <f>[1]РЕЕСТР!AD358</f>
        <v>-</v>
      </c>
      <c r="Y358" s="8" t="str">
        <f>[1]РЕЕСТР!AH358</f>
        <v>СП МКД</v>
      </c>
      <c r="Z358" s="19" t="str">
        <f>[1]РЕЕСТР!AL358</f>
        <v xml:space="preserve">МКД ул.Чкалова 66, 64, 68, Ленина 82 </v>
      </c>
    </row>
    <row r="359" spans="2:26" ht="45" customHeight="1" x14ac:dyDescent="0.3">
      <c r="B359" s="43">
        <f>[1]РЕЕСТР!B359</f>
        <v>333</v>
      </c>
      <c r="C359" s="44" t="str">
        <f>[1]РЕЕСТР!C359</f>
        <v>ранее существовавшая до 01.01.2019</v>
      </c>
      <c r="D359" s="51">
        <f>[1]РЕЕСТР!D359</f>
        <v>44900</v>
      </c>
      <c r="E359" s="16" t="str">
        <f>[1]РЕЕСТР!E359</f>
        <v>Ленина 106</v>
      </c>
      <c r="F359" s="52" t="str">
        <f>[1]РЕЕСТР!F359</f>
        <v>в рамках проведения инвентаризации 2022 года
не установлен</v>
      </c>
      <c r="G359" s="10" t="str">
        <f>[1]РЕЕСТР!G359</f>
        <v>61.009345</v>
      </c>
      <c r="H359" s="10" t="str">
        <f>[1]РЕЕСТР!H359</f>
        <v>69.045655</v>
      </c>
      <c r="I359" s="53" t="str">
        <f>[1]РЕЕСТР!I359</f>
        <v>в рамках инвентаризации 2022 года
не определена</v>
      </c>
      <c r="J359" s="9" t="str">
        <f>[1]РЕЕСТР!J359</f>
        <v>открытый</v>
      </c>
      <c r="K359" s="11" t="str">
        <f>[1]РЕЕСТР!K359</f>
        <v>бетонная плита</v>
      </c>
      <c r="L359" s="10">
        <f>[1]РЕЕСТР!L359</f>
        <v>6</v>
      </c>
      <c r="M359" s="10" t="str">
        <f>[1]РЕЕСТР!M359</f>
        <v>есть</v>
      </c>
      <c r="N359" s="12" t="str">
        <f>[1]РЕЕСТР!N359</f>
        <v>есть</v>
      </c>
      <c r="O359" s="14">
        <f>[1]РЕЕСТР!O359</f>
        <v>1</v>
      </c>
      <c r="P359" s="15">
        <f>[1]РЕЕСТР!P359</f>
        <v>1.1000000000000001</v>
      </c>
      <c r="Q359" s="13" t="str">
        <f>[1]РЕЕСТР!Q359</f>
        <v>пластик</v>
      </c>
      <c r="R359" s="14" t="str">
        <f>[1]РЕЕСТР!U359</f>
        <v>-</v>
      </c>
      <c r="S359" s="15" t="str">
        <f>[1]РЕЕСТР!V359</f>
        <v>-</v>
      </c>
      <c r="T359" s="13" t="str">
        <f>[1]РЕЕСТР!W359</f>
        <v>-</v>
      </c>
      <c r="U359" s="17" t="str">
        <f>[1]РЕЕСТР!AA359</f>
        <v>-</v>
      </c>
      <c r="V359" s="18" t="str">
        <f>[1]РЕЕСТР!AB359</f>
        <v>-</v>
      </c>
      <c r="W359" s="15" t="str">
        <f>[1]РЕЕСТР!AC359</f>
        <v>-</v>
      </c>
      <c r="X359" s="13" t="str">
        <f>[1]РЕЕСТР!AD359</f>
        <v>-</v>
      </c>
      <c r="Y359" s="8" t="str">
        <f>[1]РЕЕСТР!AH359</f>
        <v>СП МКД</v>
      </c>
      <c r="Z359" s="19" t="str">
        <f>[1]РЕЕСТР!AL359</f>
        <v>МКД ул. Ленина 106, 100</v>
      </c>
    </row>
    <row r="360" spans="2:26" ht="56.25" customHeight="1" x14ac:dyDescent="0.3">
      <c r="B360" s="43">
        <f>[1]РЕЕСТР!B360</f>
        <v>334</v>
      </c>
      <c r="C360" s="44" t="str">
        <f>[1]РЕЕСТР!C360</f>
        <v>ранее существовавшая до 01.01.2019</v>
      </c>
      <c r="D360" s="51">
        <f>[1]РЕЕСТР!D360</f>
        <v>44900</v>
      </c>
      <c r="E360" s="16" t="str">
        <f>[1]РЕЕСТР!E360</f>
        <v>Ленина 92</v>
      </c>
      <c r="F360" s="52" t="str">
        <f>[1]РЕЕСТР!F360</f>
        <v>в рамках проведения инвентаризации 2022 года
не установлен</v>
      </c>
      <c r="G360" s="10" t="str">
        <f>[1]РЕЕСТР!G360</f>
        <v>61.008509</v>
      </c>
      <c r="H360" s="10" t="str">
        <f>[1]РЕЕСТР!H360</f>
        <v>69.041493</v>
      </c>
      <c r="I360" s="53" t="str">
        <f>[1]РЕЕСТР!I360</f>
        <v>в рамках инвентаризации 2022 года
не определена</v>
      </c>
      <c r="J360" s="9" t="str">
        <f>[1]РЕЕСТР!J360</f>
        <v>открытый</v>
      </c>
      <c r="K360" s="11" t="str">
        <f>[1]РЕЕСТР!K360</f>
        <v>контейнер заглубленного типа</v>
      </c>
      <c r="L360" s="10">
        <f>[1]РЕЕСТР!L360</f>
        <v>6</v>
      </c>
      <c r="M360" s="10" t="str">
        <f>[1]РЕЕСТР!M360</f>
        <v>отсутсвует</v>
      </c>
      <c r="N360" s="12" t="str">
        <f>[1]РЕЕСТР!N360</f>
        <v>есть</v>
      </c>
      <c r="O360" s="14">
        <f>[1]РЕЕСТР!O360</f>
        <v>2</v>
      </c>
      <c r="P360" s="15">
        <f>[1]РЕЕСТР!P360</f>
        <v>3</v>
      </c>
      <c r="Q360" s="13" t="str">
        <f>[1]РЕЕСТР!Q360</f>
        <v>пластик</v>
      </c>
      <c r="R360" s="14" t="str">
        <f>[1]РЕЕСТР!U360</f>
        <v>-</v>
      </c>
      <c r="S360" s="15" t="str">
        <f>[1]РЕЕСТР!V360</f>
        <v>-</v>
      </c>
      <c r="T360" s="13" t="str">
        <f>[1]РЕЕСТР!W360</f>
        <v>-</v>
      </c>
      <c r="U360" s="17" t="str">
        <f>[1]РЕЕСТР!AA360</f>
        <v>1, 2 класс опасности</v>
      </c>
      <c r="V360" s="18">
        <f>[1]РЕЕСТР!AB360</f>
        <v>1</v>
      </c>
      <c r="W360" s="15">
        <f>[1]РЕЕСТР!AC360</f>
        <v>0.3</v>
      </c>
      <c r="X360" s="13" t="str">
        <f>[1]РЕЕСТР!AD360</f>
        <v>металлический контейнер (3 секции)</v>
      </c>
      <c r="Y360" s="8" t="str">
        <f>[1]РЕЕСТР!AH360</f>
        <v>СП МКД</v>
      </c>
      <c r="Z360" s="19" t="str">
        <f>[1]РЕЕСТР!AL360</f>
        <v>МКД ул. Ленина 90,90а, Красноармейская 1,5</v>
      </c>
    </row>
    <row r="361" spans="2:26" ht="45" customHeight="1" x14ac:dyDescent="0.3">
      <c r="B361" s="43">
        <f>[1]РЕЕСТР!B361</f>
        <v>335</v>
      </c>
      <c r="C361" s="44" t="str">
        <f>[1]РЕЕСТР!C361</f>
        <v>ранее существовавшая до 01.01.2019</v>
      </c>
      <c r="D361" s="51">
        <f>[1]РЕЕСТР!D361</f>
        <v>44900</v>
      </c>
      <c r="E361" s="16" t="str">
        <f>[1]РЕЕСТР!E361</f>
        <v>Ленина 94</v>
      </c>
      <c r="F361" s="52" t="str">
        <f>[1]РЕЕСТР!F361</f>
        <v>в рамках проведения инвентаризации 2022 года
не установлен</v>
      </c>
      <c r="G361" s="10" t="str">
        <f>[1]РЕЕСТР!G361</f>
        <v>61.009037</v>
      </c>
      <c r="H361" s="10" t="str">
        <f>[1]РЕЕСТР!H361</f>
        <v>69.044183</v>
      </c>
      <c r="I361" s="53" t="str">
        <f>[1]РЕЕСТР!I361</f>
        <v>в рамках инвентаризации 2022 года
не определена</v>
      </c>
      <c r="J361" s="9" t="str">
        <f>[1]РЕЕСТР!J361</f>
        <v>открытый</v>
      </c>
      <c r="K361" s="11" t="str">
        <f>[1]РЕЕСТР!K361</f>
        <v>контейнер заглубленного типа</v>
      </c>
      <c r="L361" s="10">
        <f>[1]РЕЕСТР!L361</f>
        <v>6</v>
      </c>
      <c r="M361" s="10" t="str">
        <f>[1]РЕЕСТР!M361</f>
        <v>отсутсвует</v>
      </c>
      <c r="N361" s="12" t="str">
        <f>[1]РЕЕСТР!N361</f>
        <v>есть</v>
      </c>
      <c r="O361" s="14">
        <f>[1]РЕЕСТР!O361</f>
        <v>2</v>
      </c>
      <c r="P361" s="15">
        <f>[1]РЕЕСТР!P361</f>
        <v>3</v>
      </c>
      <c r="Q361" s="13" t="str">
        <f>[1]РЕЕСТР!Q361</f>
        <v>пластик</v>
      </c>
      <c r="R361" s="14" t="str">
        <f>[1]РЕЕСТР!U361</f>
        <v>-</v>
      </c>
      <c r="S361" s="15" t="str">
        <f>[1]РЕЕСТР!V361</f>
        <v>-</v>
      </c>
      <c r="T361" s="13" t="str">
        <f>[1]РЕЕСТР!W361</f>
        <v>-</v>
      </c>
      <c r="U361" s="17" t="str">
        <f>[1]РЕЕСТР!AA361</f>
        <v>-</v>
      </c>
      <c r="V361" s="18" t="str">
        <f>[1]РЕЕСТР!AB361</f>
        <v>-</v>
      </c>
      <c r="W361" s="15" t="str">
        <f>[1]РЕЕСТР!AC361</f>
        <v>-</v>
      </c>
      <c r="X361" s="13" t="str">
        <f>[1]РЕЕСТР!AD361</f>
        <v>-</v>
      </c>
      <c r="Y361" s="8" t="str">
        <f>[1]РЕЕСТР!AH361</f>
        <v>МО - Администрация города Ханты-Мансийска</v>
      </c>
      <c r="Z361" s="19" t="str">
        <f>[1]РЕЕСТР!AL361</f>
        <v xml:space="preserve">МКД ул. Ленина 92, 92а, 94, 96, </v>
      </c>
    </row>
    <row r="362" spans="2:26" ht="45" customHeight="1" x14ac:dyDescent="0.3">
      <c r="B362" s="43">
        <f>[1]РЕЕСТР!B362</f>
        <v>336</v>
      </c>
      <c r="C362" s="44" t="str">
        <f>[1]РЕЕСТР!C362</f>
        <v>ранее существовавшая до 01.01.2019</v>
      </c>
      <c r="D362" s="51">
        <f>[1]РЕЕСТР!D362</f>
        <v>44900</v>
      </c>
      <c r="E362" s="16" t="str">
        <f>[1]РЕЕСТР!E362</f>
        <v>Ленина 96</v>
      </c>
      <c r="F362" s="52" t="str">
        <f>[1]РЕЕСТР!F362</f>
        <v>в рамках проведения инвентаризации 2022 года
не установлен</v>
      </c>
      <c r="G362" s="10" t="str">
        <f>[1]РЕЕСТР!G362</f>
        <v>61.009824</v>
      </c>
      <c r="H362" s="10" t="str">
        <f>[1]РЕЕСТР!H362</f>
        <v>69.044953</v>
      </c>
      <c r="I362" s="53" t="str">
        <f>[1]РЕЕСТР!I362</f>
        <v>в рамках инвентаризации 2022 года
не определена</v>
      </c>
      <c r="J362" s="9" t="str">
        <f>[1]РЕЕСТР!J362</f>
        <v>открытый</v>
      </c>
      <c r="K362" s="11" t="str">
        <f>[1]РЕЕСТР!K362</f>
        <v>контейнер заглубленного типа</v>
      </c>
      <c r="L362" s="10">
        <f>[1]РЕЕСТР!L362</f>
        <v>6</v>
      </c>
      <c r="M362" s="10" t="str">
        <f>[1]РЕЕСТР!M362</f>
        <v>отсутсвует</v>
      </c>
      <c r="N362" s="12" t="str">
        <f>[1]РЕЕСТР!N362</f>
        <v>есть</v>
      </c>
      <c r="O362" s="14">
        <f>[1]РЕЕСТР!O362</f>
        <v>1</v>
      </c>
      <c r="P362" s="15">
        <f>[1]РЕЕСТР!P362</f>
        <v>3</v>
      </c>
      <c r="Q362" s="13" t="str">
        <f>[1]РЕЕСТР!Q362</f>
        <v>пластик</v>
      </c>
      <c r="R362" s="14" t="str">
        <f>[1]РЕЕСТР!U362</f>
        <v>-</v>
      </c>
      <c r="S362" s="15" t="str">
        <f>[1]РЕЕСТР!V362</f>
        <v>-</v>
      </c>
      <c r="T362" s="13" t="str">
        <f>[1]РЕЕСТР!W362</f>
        <v>-</v>
      </c>
      <c r="U362" s="17" t="str">
        <f>[1]РЕЕСТР!AA362</f>
        <v>-</v>
      </c>
      <c r="V362" s="18" t="str">
        <f>[1]РЕЕСТР!AB362</f>
        <v>-</v>
      </c>
      <c r="W362" s="15" t="str">
        <f>[1]РЕЕСТР!AC362</f>
        <v>-</v>
      </c>
      <c r="X362" s="13" t="str">
        <f>[1]РЕЕСТР!AD362</f>
        <v>-</v>
      </c>
      <c r="Y362" s="8" t="str">
        <f>[1]РЕЕСТР!AH362</f>
        <v>МО - Администрация города Ханты-Мансийска</v>
      </c>
      <c r="Z362" s="19" t="str">
        <f>[1]РЕЕСТР!AL362</f>
        <v>МКД ул. Ленина 98, 92б, 98а</v>
      </c>
    </row>
    <row r="363" spans="2:26" ht="56.25" customHeight="1" x14ac:dyDescent="0.3">
      <c r="B363" s="43">
        <f>[1]РЕЕСТР!B363</f>
        <v>337</v>
      </c>
      <c r="C363" s="44" t="str">
        <f>[1]РЕЕСТР!C363</f>
        <v>ранее существовавшая до 01.01.2019</v>
      </c>
      <c r="D363" s="51">
        <f>[1]РЕЕСТР!D363</f>
        <v>44900</v>
      </c>
      <c r="E363" s="16" t="str">
        <f>[1]РЕЕСТР!E363</f>
        <v>Пушкина 3</v>
      </c>
      <c r="F363" s="52" t="str">
        <f>[1]РЕЕСТР!F363</f>
        <v>в рамках проведения инвентаризации 2022 года
не установлен</v>
      </c>
      <c r="G363" s="10" t="str">
        <f>[1]РЕЕСТР!G363</f>
        <v>61.002144</v>
      </c>
      <c r="H363" s="10" t="str">
        <f>[1]РЕЕСТР!H363</f>
        <v>69.013722</v>
      </c>
      <c r="I363" s="53" t="str">
        <f>[1]РЕЕСТР!I363</f>
        <v>в рамках инвентаризации 2022 года
не определена</v>
      </c>
      <c r="J363" s="9" t="str">
        <f>[1]РЕЕСТР!J363</f>
        <v>открытый</v>
      </c>
      <c r="K363" s="11" t="str">
        <f>[1]РЕЕСТР!K363</f>
        <v>контейнер заглубленного типа</v>
      </c>
      <c r="L363" s="10">
        <f>[1]РЕЕСТР!L363</f>
        <v>8</v>
      </c>
      <c r="M363" s="10" t="str">
        <f>[1]РЕЕСТР!M363</f>
        <v>отсутсвует</v>
      </c>
      <c r="N363" s="12" t="str">
        <f>[1]РЕЕСТР!N363</f>
        <v>есть</v>
      </c>
      <c r="O363" s="14">
        <f>[1]РЕЕСТР!O363</f>
        <v>2</v>
      </c>
      <c r="P363" s="15">
        <f>[1]РЕЕСТР!P363</f>
        <v>3</v>
      </c>
      <c r="Q363" s="13" t="str">
        <f>[1]РЕЕСТР!Q363</f>
        <v>пластик</v>
      </c>
      <c r="R363" s="14" t="str">
        <f>[1]РЕЕСТР!U363</f>
        <v>-</v>
      </c>
      <c r="S363" s="15" t="str">
        <f>[1]РЕЕСТР!V363</f>
        <v>-</v>
      </c>
      <c r="T363" s="13" t="str">
        <f>[1]РЕЕСТР!W363</f>
        <v>-</v>
      </c>
      <c r="U363" s="17" t="str">
        <f>[1]РЕЕСТР!AA363</f>
        <v>пластик</v>
      </c>
      <c r="V363" s="18">
        <f>[1]РЕЕСТР!AB363</f>
        <v>1</v>
      </c>
      <c r="W363" s="15">
        <f>[1]РЕЕСТР!AC363</f>
        <v>1</v>
      </c>
      <c r="X363" s="13" t="str">
        <f>[1]РЕЕСТР!AD363</f>
        <v>металлическая сетка АО "РЭС-Сервис"</v>
      </c>
      <c r="Y363" s="8" t="str">
        <f>[1]РЕЕСТР!AH363</f>
        <v>МО - Администрация города Ханты-Мансийска</v>
      </c>
      <c r="Z363" s="19" t="str">
        <f>[1]РЕЕСТР!AL363</f>
        <v xml:space="preserve">МКД ул.Пушкина 3, Энгельса 12, Комсомольская 17, Коминтерна 13, </v>
      </c>
    </row>
    <row r="364" spans="2:26" ht="56.25" customHeight="1" x14ac:dyDescent="0.3">
      <c r="B364" s="43">
        <f>[1]РЕЕСТР!B364</f>
        <v>337</v>
      </c>
      <c r="C364" s="44">
        <f>[1]РЕЕСТР!C364</f>
        <v>0</v>
      </c>
      <c r="D364" s="51">
        <f>[1]РЕЕСТР!D364</f>
        <v>44900</v>
      </c>
      <c r="E364" s="16">
        <f>[1]РЕЕСТР!E364</f>
        <v>0</v>
      </c>
      <c r="F364" s="52" t="str">
        <f>[1]РЕЕСТР!F364</f>
        <v>в рамках проведения инвентаризации 2022 года
не установлен</v>
      </c>
      <c r="G364" s="10">
        <f>[1]РЕЕСТР!G364</f>
        <v>0</v>
      </c>
      <c r="H364" s="10">
        <f>[1]РЕЕСТР!H364</f>
        <v>0</v>
      </c>
      <c r="I364" s="53" t="str">
        <f>[1]РЕЕСТР!I364</f>
        <v>в рамках инвентаризации 2022 года
не определена</v>
      </c>
      <c r="J364" s="9">
        <f>[1]РЕЕСТР!J364</f>
        <v>0</v>
      </c>
      <c r="K364" s="11">
        <f>[1]РЕЕСТР!K364</f>
        <v>0</v>
      </c>
      <c r="L364" s="10">
        <f>[1]РЕЕСТР!L364</f>
        <v>0</v>
      </c>
      <c r="M364" s="10">
        <f>[1]РЕЕСТР!M364</f>
        <v>0</v>
      </c>
      <c r="N364" s="12">
        <f>[1]РЕЕСТР!N364</f>
        <v>0</v>
      </c>
      <c r="O364" s="14">
        <f>[1]РЕЕСТР!O364</f>
        <v>2</v>
      </c>
      <c r="P364" s="15">
        <f>[1]РЕЕСТР!P364</f>
        <v>1.1000000000000001</v>
      </c>
      <c r="Q364" s="13" t="str">
        <f>[1]РЕЕСТР!Q364</f>
        <v>пластик</v>
      </c>
      <c r="R364" s="14">
        <f>[1]РЕЕСТР!U364</f>
        <v>0</v>
      </c>
      <c r="S364" s="15">
        <f>[1]РЕЕСТР!V364</f>
        <v>0</v>
      </c>
      <c r="T364" s="13">
        <f>[1]РЕЕСТР!W364</f>
        <v>0</v>
      </c>
      <c r="U364" s="17" t="str">
        <f>[1]РЕЕСТР!AA364</f>
        <v>бумажные отходы</v>
      </c>
      <c r="V364" s="18">
        <f>[1]РЕЕСТР!AB364</f>
        <v>1</v>
      </c>
      <c r="W364" s="15">
        <f>[1]РЕЕСТР!AC364</f>
        <v>0.75</v>
      </c>
      <c r="X364" s="13" t="str">
        <f>[1]РЕЕСТР!AD364</f>
        <v>контейнер ООО "Экобаланс"</v>
      </c>
      <c r="Y364" s="8">
        <f>[1]РЕЕСТР!AH364</f>
        <v>0</v>
      </c>
      <c r="Z364" s="19">
        <f>[1]РЕЕСТР!AL364</f>
        <v>0</v>
      </c>
    </row>
    <row r="365" spans="2:26" ht="56.25" customHeight="1" x14ac:dyDescent="0.3">
      <c r="B365" s="43">
        <f>[1]РЕЕСТР!B365</f>
        <v>338</v>
      </c>
      <c r="C365" s="44" t="str">
        <f>[1]РЕЕСТР!C365</f>
        <v>ранее существовавшая до 01.01.2019</v>
      </c>
      <c r="D365" s="51">
        <f>[1]РЕЕСТР!D365</f>
        <v>44900</v>
      </c>
      <c r="E365" s="16" t="str">
        <f>[1]РЕЕСТР!E365</f>
        <v>Пионерская 46,48</v>
      </c>
      <c r="F365" s="52" t="str">
        <f>[1]РЕЕСТР!F365</f>
        <v>в рамках проведения инвентаризации 2022 года
не установлен</v>
      </c>
      <c r="G365" s="10" t="str">
        <f>[1]РЕЕСТР!G365</f>
        <v>61.008219</v>
      </c>
      <c r="H365" s="10" t="str">
        <f>[1]РЕЕСТР!H365</f>
        <v>69.015321</v>
      </c>
      <c r="I365" s="53" t="str">
        <f>[1]РЕЕСТР!I365</f>
        <v>в рамках инвентаризации 2022 года
не определена</v>
      </c>
      <c r="J365" s="9" t="str">
        <f>[1]РЕЕСТР!J365</f>
        <v>открытый</v>
      </c>
      <c r="K365" s="11" t="str">
        <f>[1]РЕЕСТР!K365</f>
        <v>контейнер заглубленного типа</v>
      </c>
      <c r="L365" s="10">
        <f>[1]РЕЕСТР!L365</f>
        <v>10</v>
      </c>
      <c r="M365" s="10" t="str">
        <f>[1]РЕЕСТР!M365</f>
        <v>есть</v>
      </c>
      <c r="N365" s="12" t="str">
        <f>[1]РЕЕСТР!N365</f>
        <v>есть</v>
      </c>
      <c r="O365" s="14">
        <f>[1]РЕЕСТР!O365</f>
        <v>2</v>
      </c>
      <c r="P365" s="15">
        <f>[1]РЕЕСТР!P365</f>
        <v>3</v>
      </c>
      <c r="Q365" s="13" t="str">
        <f>[1]РЕЕСТР!Q365</f>
        <v>пластик</v>
      </c>
      <c r="R365" s="14" t="str">
        <f>[1]РЕЕСТР!U365</f>
        <v>-</v>
      </c>
      <c r="S365" s="15" t="str">
        <f>[1]РЕЕСТР!V365</f>
        <v>-</v>
      </c>
      <c r="T365" s="13" t="str">
        <f>[1]РЕЕСТР!W365</f>
        <v>-</v>
      </c>
      <c r="U365" s="17" t="str">
        <f>[1]РЕЕСТР!AA365</f>
        <v>пластик</v>
      </c>
      <c r="V365" s="18">
        <f>[1]РЕЕСТР!AB365</f>
        <v>1</v>
      </c>
      <c r="W365" s="15">
        <f>[1]РЕЕСТР!AC365</f>
        <v>1</v>
      </c>
      <c r="X365" s="13" t="str">
        <f>[1]РЕЕСТР!AD365</f>
        <v>металлическая сетка АО "РЭС-Сервис"</v>
      </c>
      <c r="Y365" s="8" t="str">
        <f>[1]РЕЕСТР!AH365</f>
        <v>СП МКД</v>
      </c>
      <c r="Z365" s="19" t="str">
        <f>[1]РЕЕСТР!AL365</f>
        <v>МКД ул.Пионерская 46, 48</v>
      </c>
    </row>
    <row r="366" spans="2:26" ht="45" customHeight="1" x14ac:dyDescent="0.3">
      <c r="B366" s="43">
        <f>[1]РЕЕСТР!B366</f>
        <v>339</v>
      </c>
      <c r="C366" s="44" t="str">
        <f>[1]РЕЕСТР!C366</f>
        <v>ранее существовавшая до 01.01.2019</v>
      </c>
      <c r="D366" s="51">
        <f>[1]РЕЕСТР!D366</f>
        <v>44900</v>
      </c>
      <c r="E366" s="16" t="str">
        <f>[1]РЕЕСТР!E366</f>
        <v>Пионерская 100</v>
      </c>
      <c r="F366" s="52" t="str">
        <f>[1]РЕЕСТР!F366</f>
        <v>в рамках проведения инвентаризации 2022 года
не установлен</v>
      </c>
      <c r="G366" s="10" t="str">
        <f>[1]РЕЕСТР!G366</f>
        <v>61.010754</v>
      </c>
      <c r="H366" s="10" t="str">
        <f>[1]РЕЕСТР!H366</f>
        <v>69.033713</v>
      </c>
      <c r="I366" s="53" t="str">
        <f>[1]РЕЕСТР!I366</f>
        <v>в рамках инвентаризации 2022 года
не определена</v>
      </c>
      <c r="J366" s="9" t="str">
        <f>[1]РЕЕСТР!J366</f>
        <v>открытый</v>
      </c>
      <c r="K366" s="11" t="str">
        <f>[1]РЕЕСТР!K366</f>
        <v>контейнер заглубленного типа</v>
      </c>
      <c r="L366" s="10">
        <f>[1]РЕЕСТР!L366</f>
        <v>8</v>
      </c>
      <c r="M366" s="10" t="str">
        <f>[1]РЕЕСТР!M366</f>
        <v>есть</v>
      </c>
      <c r="N366" s="12" t="str">
        <f>[1]РЕЕСТР!N366</f>
        <v>есть</v>
      </c>
      <c r="O366" s="14">
        <f>[1]РЕЕСТР!O366</f>
        <v>1</v>
      </c>
      <c r="P366" s="15">
        <f>[1]РЕЕСТР!P366</f>
        <v>3</v>
      </c>
      <c r="Q366" s="13" t="str">
        <f>[1]РЕЕСТР!Q366</f>
        <v>пластик</v>
      </c>
      <c r="R366" s="14" t="str">
        <f>[1]РЕЕСТР!U366</f>
        <v>-</v>
      </c>
      <c r="S366" s="15" t="str">
        <f>[1]РЕЕСТР!V366</f>
        <v>-</v>
      </c>
      <c r="T366" s="13" t="str">
        <f>[1]РЕЕСТР!W366</f>
        <v>-</v>
      </c>
      <c r="U366" s="17" t="str">
        <f>[1]РЕЕСТР!AA366</f>
        <v>-</v>
      </c>
      <c r="V366" s="18" t="str">
        <f>[1]РЕЕСТР!AB366</f>
        <v>-</v>
      </c>
      <c r="W366" s="15" t="str">
        <f>[1]РЕЕСТР!AC366</f>
        <v>-</v>
      </c>
      <c r="X366" s="13" t="str">
        <f>[1]РЕЕСТР!AD366</f>
        <v>-</v>
      </c>
      <c r="Y366" s="8" t="str">
        <f>[1]РЕЕСТР!AH366</f>
        <v>СП МКД</v>
      </c>
      <c r="Z366" s="19" t="str">
        <f>[1]РЕЕСТР!AL366</f>
        <v>МКД ул.Пионерская 100</v>
      </c>
    </row>
    <row r="367" spans="2:26" ht="45" customHeight="1" x14ac:dyDescent="0.3">
      <c r="B367" s="43">
        <f>[1]РЕЕСТР!B367</f>
        <v>340</v>
      </c>
      <c r="C367" s="44" t="str">
        <f>[1]РЕЕСТР!C367</f>
        <v>ранее существовавшая до 01.01.2019</v>
      </c>
      <c r="D367" s="51">
        <f>[1]РЕЕСТР!D367</f>
        <v>44900</v>
      </c>
      <c r="E367" s="16" t="str">
        <f>[1]РЕЕСТР!E367</f>
        <v>Калинана 34а</v>
      </c>
      <c r="F367" s="52" t="str">
        <f>[1]РЕЕСТР!F367</f>
        <v>в рамках проведения инвентаризации 2022 года
не установлен</v>
      </c>
      <c r="G367" s="10" t="str">
        <f>[1]РЕЕСТР!G367</f>
        <v>61.007021</v>
      </c>
      <c r="H367" s="10" t="str">
        <f>[1]РЕЕСТР!H367</f>
        <v>69.032575</v>
      </c>
      <c r="I367" s="53" t="str">
        <f>[1]РЕЕСТР!I367</f>
        <v>в рамках инвентаризации 2022 года
не определена</v>
      </c>
      <c r="J367" s="9" t="str">
        <f>[1]РЕЕСТР!J367</f>
        <v>открытый</v>
      </c>
      <c r="K367" s="11" t="str">
        <f>[1]РЕЕСТР!K367</f>
        <v>контейнер заглубленного типа</v>
      </c>
      <c r="L367" s="10">
        <f>[1]РЕЕСТР!L367</f>
        <v>8</v>
      </c>
      <c r="M367" s="10" t="str">
        <f>[1]РЕЕСТР!M367</f>
        <v>отсутсвует</v>
      </c>
      <c r="N367" s="12" t="str">
        <f>[1]РЕЕСТР!N367</f>
        <v>отсутсвует</v>
      </c>
      <c r="O367" s="14">
        <f>[1]РЕЕСТР!O367</f>
        <v>1</v>
      </c>
      <c r="P367" s="15">
        <f>[1]РЕЕСТР!P367</f>
        <v>3</v>
      </c>
      <c r="Q367" s="13" t="str">
        <f>[1]РЕЕСТР!Q367</f>
        <v>пластик</v>
      </c>
      <c r="R367" s="14" t="str">
        <f>[1]РЕЕСТР!U367</f>
        <v>-</v>
      </c>
      <c r="S367" s="15" t="str">
        <f>[1]РЕЕСТР!V367</f>
        <v>-</v>
      </c>
      <c r="T367" s="13" t="str">
        <f>[1]РЕЕСТР!W367</f>
        <v>-</v>
      </c>
      <c r="U367" s="17" t="str">
        <f>[1]РЕЕСТР!AA367</f>
        <v>-</v>
      </c>
      <c r="V367" s="18" t="str">
        <f>[1]РЕЕСТР!AB367</f>
        <v>-</v>
      </c>
      <c r="W367" s="15" t="str">
        <f>[1]РЕЕСТР!AC367</f>
        <v>-</v>
      </c>
      <c r="X367" s="13" t="str">
        <f>[1]РЕЕСТР!AD367</f>
        <v>-</v>
      </c>
      <c r="Y367" s="8" t="str">
        <f>[1]РЕЕСТР!AH367</f>
        <v>СП МКД</v>
      </c>
      <c r="Z367" s="19" t="str">
        <f>[1]РЕЕСТР!AL367</f>
        <v>МКД ул.Калинина 34а</v>
      </c>
    </row>
    <row r="368" spans="2:26" ht="45" customHeight="1" x14ac:dyDescent="0.3">
      <c r="B368" s="43">
        <f>[1]РЕЕСТР!B368</f>
        <v>341</v>
      </c>
      <c r="C368" s="44" t="str">
        <f>[1]РЕЕСТР!C368</f>
        <v>ранее существовавшая до 01.01.2019</v>
      </c>
      <c r="D368" s="51">
        <f>[1]РЕЕСТР!D368</f>
        <v>44900</v>
      </c>
      <c r="E368" s="16" t="str">
        <f>[1]РЕЕСТР!E368</f>
        <v>Карла Маркса 1</v>
      </c>
      <c r="F368" s="52" t="str">
        <f>[1]РЕЕСТР!F368</f>
        <v>в рамках проведения инвентаризации 2022 года
не установлен</v>
      </c>
      <c r="G368" s="10" t="str">
        <f>[1]РЕЕСТР!G368</f>
        <v>61.002064</v>
      </c>
      <c r="H368" s="10" t="str">
        <f>[1]РЕЕСТР!H368</f>
        <v>69.025202</v>
      </c>
      <c r="I368" s="53" t="str">
        <f>[1]РЕЕСТР!I368</f>
        <v>в рамках инвентаризации 2022 года
не определена</v>
      </c>
      <c r="J368" s="9" t="str">
        <f>[1]РЕЕСТР!J368</f>
        <v>открытый</v>
      </c>
      <c r="K368" s="11" t="str">
        <f>[1]РЕЕСТР!K368</f>
        <v>контейнер заглубленного типа</v>
      </c>
      <c r="L368" s="10">
        <f>[1]РЕЕСТР!L368</f>
        <v>6</v>
      </c>
      <c r="M368" s="10" t="str">
        <f>[1]РЕЕСТР!M368</f>
        <v>отсутсвует</v>
      </c>
      <c r="N368" s="12" t="str">
        <f>[1]РЕЕСТР!N368</f>
        <v>отсутсвует</v>
      </c>
      <c r="O368" s="14">
        <f>[1]РЕЕСТР!O368</f>
        <v>1</v>
      </c>
      <c r="P368" s="15">
        <f>[1]РЕЕСТР!P368</f>
        <v>3</v>
      </c>
      <c r="Q368" s="13" t="str">
        <f>[1]РЕЕСТР!Q368</f>
        <v>пластик</v>
      </c>
      <c r="R368" s="14" t="str">
        <f>[1]РЕЕСТР!U368</f>
        <v>-</v>
      </c>
      <c r="S368" s="15" t="str">
        <f>[1]РЕЕСТР!V368</f>
        <v>-</v>
      </c>
      <c r="T368" s="13" t="str">
        <f>[1]РЕЕСТР!W368</f>
        <v>-</v>
      </c>
      <c r="U368" s="17" t="str">
        <f>[1]РЕЕСТР!AA368</f>
        <v>-</v>
      </c>
      <c r="V368" s="18" t="str">
        <f>[1]РЕЕСТР!AB368</f>
        <v>-</v>
      </c>
      <c r="W368" s="15" t="str">
        <f>[1]РЕЕСТР!AC368</f>
        <v>-</v>
      </c>
      <c r="X368" s="13" t="str">
        <f>[1]РЕЕСТР!AD368</f>
        <v>-</v>
      </c>
      <c r="Y368" s="8" t="str">
        <f>[1]РЕЕСТР!AH368</f>
        <v>СП МКД</v>
      </c>
      <c r="Z368" s="19" t="str">
        <f>[1]РЕЕСТР!AL368</f>
        <v>МКД ул.Карла Маркса 1, 2, 3, 4, 6, 8</v>
      </c>
    </row>
    <row r="369" spans="2:26" ht="45" customHeight="1" x14ac:dyDescent="0.3">
      <c r="B369" s="43">
        <f>[1]РЕЕСТР!B369</f>
        <v>342</v>
      </c>
      <c r="C369" s="44" t="str">
        <f>[1]РЕЕСТР!C369</f>
        <v>ранее существовавшая до 01.01.2019</v>
      </c>
      <c r="D369" s="51">
        <f>[1]РЕЕСТР!D369</f>
        <v>44900</v>
      </c>
      <c r="E369" s="16" t="str">
        <f>[1]РЕЕСТР!E369</f>
        <v>ул. Дзержинского 41а</v>
      </c>
      <c r="F369" s="52" t="str">
        <f>[1]РЕЕСТР!F369</f>
        <v>в рамках проведения инвентаризации 2022 года
не установлен</v>
      </c>
      <c r="G369" s="10" t="str">
        <f>[1]РЕЕСТР!G369</f>
        <v>61.013646</v>
      </c>
      <c r="H369" s="10" t="str">
        <f>[1]РЕЕСТР!H369</f>
        <v>69.016267</v>
      </c>
      <c r="I369" s="53" t="str">
        <f>[1]РЕЕСТР!I369</f>
        <v>в рамках инвентаризации 2022 года
не определена</v>
      </c>
      <c r="J369" s="9" t="str">
        <f>[1]РЕЕСТР!J369</f>
        <v>открытый</v>
      </c>
      <c r="K369" s="11" t="str">
        <f>[1]РЕЕСТР!K369</f>
        <v>контейнер заглубленного типа</v>
      </c>
      <c r="L369" s="10">
        <f>[1]РЕЕСТР!L369</f>
        <v>6</v>
      </c>
      <c r="M369" s="10" t="str">
        <f>[1]РЕЕСТР!M369</f>
        <v>отсутсвует</v>
      </c>
      <c r="N369" s="12" t="str">
        <f>[1]РЕЕСТР!N369</f>
        <v>отсутсвует</v>
      </c>
      <c r="O369" s="14">
        <f>[1]РЕЕСТР!O369</f>
        <v>1</v>
      </c>
      <c r="P369" s="15">
        <f>[1]РЕЕСТР!P369</f>
        <v>3</v>
      </c>
      <c r="Q369" s="13" t="str">
        <f>[1]РЕЕСТР!Q369</f>
        <v>пластик</v>
      </c>
      <c r="R369" s="14" t="str">
        <f>[1]РЕЕСТР!U369</f>
        <v>-</v>
      </c>
      <c r="S369" s="15" t="str">
        <f>[1]РЕЕСТР!V369</f>
        <v>-</v>
      </c>
      <c r="T369" s="13" t="str">
        <f>[1]РЕЕСТР!W369</f>
        <v>-</v>
      </c>
      <c r="U369" s="17" t="str">
        <f>[1]РЕЕСТР!AA369</f>
        <v>-</v>
      </c>
      <c r="V369" s="18" t="str">
        <f>[1]РЕЕСТР!AB369</f>
        <v>-</v>
      </c>
      <c r="W369" s="15" t="str">
        <f>[1]РЕЕСТР!AC369</f>
        <v>-</v>
      </c>
      <c r="X369" s="13" t="str">
        <f>[1]РЕЕСТР!AD369</f>
        <v>-</v>
      </c>
      <c r="Y369" s="8" t="str">
        <f>[1]РЕЕСТР!AH369</f>
        <v>МО - Администрация города Ханты-Мансийска</v>
      </c>
      <c r="Z369" s="19" t="str">
        <f>[1]РЕЕСТР!AL369</f>
        <v>МКД  ул.Сагандуковой,1</v>
      </c>
    </row>
    <row r="370" spans="2:26" ht="45" customHeight="1" x14ac:dyDescent="0.3">
      <c r="B370" s="43">
        <f>[1]РЕЕСТР!B370</f>
        <v>343</v>
      </c>
      <c r="C370" s="44">
        <f>[1]РЕЕСТР!C370</f>
        <v>0</v>
      </c>
      <c r="D370" s="51">
        <f>[1]РЕЕСТР!D370</f>
        <v>44900</v>
      </c>
      <c r="E370" s="16">
        <f>[1]РЕЕСТР!E370</f>
        <v>0</v>
      </c>
      <c r="F370" s="52" t="str">
        <f>[1]РЕЕСТР!F370</f>
        <v>в рамках проведения инвентаризации 2022 года
не установлен</v>
      </c>
      <c r="G370" s="10">
        <f>[1]РЕЕСТР!G370</f>
        <v>0</v>
      </c>
      <c r="H370" s="10">
        <f>[1]РЕЕСТР!H370</f>
        <v>0</v>
      </c>
      <c r="I370" s="53" t="str">
        <f>[1]РЕЕСТР!I370</f>
        <v>в рамках инвентаризации 2022 года
не определена</v>
      </c>
      <c r="J370" s="9">
        <f>[1]РЕЕСТР!J370</f>
        <v>0</v>
      </c>
      <c r="K370" s="11">
        <f>[1]РЕЕСТР!K370</f>
        <v>0</v>
      </c>
      <c r="L370" s="10">
        <f>[1]РЕЕСТР!L370</f>
        <v>0</v>
      </c>
      <c r="M370" s="10">
        <f>[1]РЕЕСТР!M370</f>
        <v>0</v>
      </c>
      <c r="N370" s="12">
        <f>[1]РЕЕСТР!N370</f>
        <v>0</v>
      </c>
      <c r="O370" s="14">
        <f>[1]РЕЕСТР!O370</f>
        <v>0</v>
      </c>
      <c r="P370" s="15">
        <f>[1]РЕЕСТР!P370</f>
        <v>0</v>
      </c>
      <c r="Q370" s="13">
        <f>[1]РЕЕСТР!Q370</f>
        <v>0</v>
      </c>
      <c r="R370" s="14">
        <f>[1]РЕЕСТР!U370</f>
        <v>0</v>
      </c>
      <c r="S370" s="15">
        <f>[1]РЕЕСТР!V370</f>
        <v>0</v>
      </c>
      <c r="T370" s="13">
        <f>[1]РЕЕСТР!W370</f>
        <v>0</v>
      </c>
      <c r="U370" s="17">
        <f>[1]РЕЕСТР!AA370</f>
        <v>0</v>
      </c>
      <c r="V370" s="18">
        <f>[1]РЕЕСТР!AB370</f>
        <v>0</v>
      </c>
      <c r="W370" s="15">
        <f>[1]РЕЕСТР!AC370</f>
        <v>0</v>
      </c>
      <c r="X370" s="13">
        <f>[1]РЕЕСТР!AD370</f>
        <v>0</v>
      </c>
      <c r="Y370" s="8">
        <f>[1]РЕЕСТР!AH370</f>
        <v>0</v>
      </c>
      <c r="Z370" s="19">
        <f>[1]РЕЕСТР!AL370</f>
        <v>0</v>
      </c>
    </row>
    <row r="371" spans="2:26" ht="56.25" customHeight="1" x14ac:dyDescent="0.3">
      <c r="B371" s="43">
        <f>[1]РЕЕСТР!B371</f>
        <v>344</v>
      </c>
      <c r="C371" s="44" t="str">
        <f>[1]РЕЕСТР!C371</f>
        <v>ранее существовавшая до 01.01.2019</v>
      </c>
      <c r="D371" s="51">
        <f>[1]РЕЕСТР!D371</f>
        <v>44900</v>
      </c>
      <c r="E371" s="16" t="str">
        <f>[1]РЕЕСТР!E371</f>
        <v>Крупской 20</v>
      </c>
      <c r="F371" s="52" t="str">
        <f>[1]РЕЕСТР!F371</f>
        <v>в рамках проведения инвентаризации 2022 года
не установлен</v>
      </c>
      <c r="G371" s="10" t="str">
        <f>[1]РЕЕСТР!G371</f>
        <v>61.010260</v>
      </c>
      <c r="H371" s="10" t="str">
        <f>[1]РЕЕСТР!H371</f>
        <v>69.036467</v>
      </c>
      <c r="I371" s="53" t="str">
        <f>[1]РЕЕСТР!I371</f>
        <v>в рамках инвентаризации 2022 года
не определена</v>
      </c>
      <c r="J371" s="9" t="str">
        <f>[1]РЕЕСТР!J371</f>
        <v>открытый</v>
      </c>
      <c r="K371" s="11" t="str">
        <f>[1]РЕЕСТР!K371</f>
        <v>бетонная плита</v>
      </c>
      <c r="L371" s="10">
        <f>[1]РЕЕСТР!L371</f>
        <v>6</v>
      </c>
      <c r="M371" s="10" t="str">
        <f>[1]РЕЕСТР!M371</f>
        <v>есть</v>
      </c>
      <c r="N371" s="12" t="str">
        <f>[1]РЕЕСТР!N371</f>
        <v>есть</v>
      </c>
      <c r="O371" s="14">
        <f>[1]РЕЕСТР!O371</f>
        <v>2</v>
      </c>
      <c r="P371" s="15">
        <f>[1]РЕЕСТР!P371</f>
        <v>1.1000000000000001</v>
      </c>
      <c r="Q371" s="13" t="str">
        <f>[1]РЕЕСТР!Q371</f>
        <v>пластик</v>
      </c>
      <c r="R371" s="14">
        <f>[1]РЕЕСТР!U371</f>
        <v>1</v>
      </c>
      <c r="S371" s="15">
        <f>[1]РЕЕСТР!V371</f>
        <v>4</v>
      </c>
      <c r="T371" s="13" t="str">
        <f>[1]РЕЕСТР!W371</f>
        <v>отсек</v>
      </c>
      <c r="U371" s="17" t="str">
        <f>[1]РЕЕСТР!AA371</f>
        <v>бумажные отходы</v>
      </c>
      <c r="V371" s="18">
        <f>[1]РЕЕСТР!AB371</f>
        <v>1</v>
      </c>
      <c r="W371" s="15">
        <f>[1]РЕЕСТР!AC371</f>
        <v>0.75</v>
      </c>
      <c r="X371" s="13" t="str">
        <f>[1]РЕЕСТР!AD371</f>
        <v>контейнер ООО "Экобаланс"</v>
      </c>
      <c r="Y371" s="8" t="str">
        <f>[1]РЕЕСТР!AH371</f>
        <v>МО - Администрация города Ханты-Мансийска</v>
      </c>
      <c r="Z371" s="19" t="str">
        <f>[1]РЕЕСТР!AL371</f>
        <v>МКД ул. Крупская 20, Пионерская 107, 111</v>
      </c>
    </row>
    <row r="372" spans="2:26" ht="56.25" x14ac:dyDescent="0.3">
      <c r="B372" s="43">
        <f>[1]РЕЕСТР!B372</f>
        <v>345</v>
      </c>
      <c r="C372" s="44" t="str">
        <f>[1]РЕЕСТР!C372</f>
        <v>ранее существовавшая до 01.01.2019</v>
      </c>
      <c r="D372" s="51">
        <f>[1]РЕЕСТР!D372</f>
        <v>44900</v>
      </c>
      <c r="E372" s="16" t="str">
        <f>[1]РЕЕСТР!E372</f>
        <v>Рознина 104а</v>
      </c>
      <c r="F372" s="52" t="str">
        <f>[1]РЕЕСТР!F372</f>
        <v>в рамках проведения инвентаризации 2022 года
не установлен</v>
      </c>
      <c r="G372" s="10" t="str">
        <f>[1]РЕЕСТР!G372</f>
        <v>61.012123</v>
      </c>
      <c r="H372" s="10" t="str">
        <f>[1]РЕЕСТР!H372</f>
        <v>69.018609</v>
      </c>
      <c r="I372" s="53" t="str">
        <f>[1]РЕЕСТР!I372</f>
        <v>в рамках инвентаризации 2022 года
не определена</v>
      </c>
      <c r="J372" s="9" t="str">
        <f>[1]РЕЕСТР!J372</f>
        <v>открытый</v>
      </c>
      <c r="K372" s="11" t="str">
        <f>[1]РЕЕСТР!K372</f>
        <v>бетонная плита</v>
      </c>
      <c r="L372" s="10">
        <f>[1]РЕЕСТР!L372</f>
        <v>6</v>
      </c>
      <c r="M372" s="10" t="str">
        <f>[1]РЕЕСТР!M372</f>
        <v>отсуствует</v>
      </c>
      <c r="N372" s="12" t="str">
        <f>[1]РЕЕСТР!N372</f>
        <v>есть</v>
      </c>
      <c r="O372" s="14">
        <f>[1]РЕЕСТР!O372</f>
        <v>2</v>
      </c>
      <c r="P372" s="15">
        <f>[1]РЕЕСТР!P372</f>
        <v>1.1000000000000001</v>
      </c>
      <c r="Q372" s="13" t="str">
        <f>[1]РЕЕСТР!Q372</f>
        <v>пластик</v>
      </c>
      <c r="R372" s="14" t="str">
        <f>[1]РЕЕСТР!U372</f>
        <v>-</v>
      </c>
      <c r="S372" s="15" t="str">
        <f>[1]РЕЕСТР!V372</f>
        <v>-</v>
      </c>
      <c r="T372" s="13" t="str">
        <f>[1]РЕЕСТР!W372</f>
        <v>-</v>
      </c>
      <c r="U372" s="17" t="str">
        <f>[1]РЕЕСТР!AA372</f>
        <v>пластик</v>
      </c>
      <c r="V372" s="18">
        <f>[1]РЕЕСТР!AB372</f>
        <v>1</v>
      </c>
      <c r="W372" s="15">
        <f>[1]РЕЕСТР!AC372</f>
        <v>1</v>
      </c>
      <c r="X372" s="13" t="str">
        <f>[1]РЕЕСТР!AD372</f>
        <v>металлическая сетка АО "РЭС-Сервис"</v>
      </c>
      <c r="Y372" s="8" t="str">
        <f>[1]РЕЕСТР!AH372</f>
        <v>СП МКД</v>
      </c>
      <c r="Z372" s="19" t="str">
        <f>[1]РЕЕСТР!AL372</f>
        <v>МКД ул.Рознина 104а</v>
      </c>
    </row>
    <row r="373" spans="2:26" ht="56.25" customHeight="1" x14ac:dyDescent="0.3">
      <c r="B373" s="43">
        <f>[1]РЕЕСТР!B373</f>
        <v>345</v>
      </c>
      <c r="C373" s="44">
        <f>[1]РЕЕСТР!C373</f>
        <v>0</v>
      </c>
      <c r="D373" s="51">
        <f>[1]РЕЕСТР!D373</f>
        <v>44900</v>
      </c>
      <c r="E373" s="16">
        <f>[1]РЕЕСТР!E373</f>
        <v>0</v>
      </c>
      <c r="F373" s="52" t="str">
        <f>[1]РЕЕСТР!F373</f>
        <v>в рамках проведения инвентаризации 2022 года
не установлен</v>
      </c>
      <c r="G373" s="10">
        <f>[1]РЕЕСТР!G373</f>
        <v>0</v>
      </c>
      <c r="H373" s="10">
        <f>[1]РЕЕСТР!H373</f>
        <v>0</v>
      </c>
      <c r="I373" s="53" t="str">
        <f>[1]РЕЕСТР!I373</f>
        <v>в рамках инвентаризации 2022 года
не определена</v>
      </c>
      <c r="J373" s="9">
        <f>[1]РЕЕСТР!J373</f>
        <v>0</v>
      </c>
      <c r="K373" s="11">
        <f>[1]РЕЕСТР!K373</f>
        <v>0</v>
      </c>
      <c r="L373" s="10">
        <f>[1]РЕЕСТР!L373</f>
        <v>0</v>
      </c>
      <c r="M373" s="10">
        <f>[1]РЕЕСТР!M373</f>
        <v>0</v>
      </c>
      <c r="N373" s="12">
        <f>[1]РЕЕСТР!N373</f>
        <v>0</v>
      </c>
      <c r="O373" s="14">
        <f>[1]РЕЕСТР!O373</f>
        <v>0</v>
      </c>
      <c r="P373" s="15">
        <f>[1]РЕЕСТР!P373</f>
        <v>0</v>
      </c>
      <c r="Q373" s="13">
        <f>[1]РЕЕСТР!Q373</f>
        <v>0</v>
      </c>
      <c r="R373" s="14">
        <f>[1]РЕЕСТР!U373</f>
        <v>0</v>
      </c>
      <c r="S373" s="15">
        <f>[1]РЕЕСТР!V373</f>
        <v>0</v>
      </c>
      <c r="T373" s="13">
        <f>[1]РЕЕСТР!W373</f>
        <v>0</v>
      </c>
      <c r="U373" s="17" t="str">
        <f>[1]РЕЕСТР!AA373</f>
        <v>бумажные отходы</v>
      </c>
      <c r="V373" s="18">
        <f>[1]РЕЕСТР!AB373</f>
        <v>1</v>
      </c>
      <c r="W373" s="15">
        <f>[1]РЕЕСТР!AC373</f>
        <v>0.75</v>
      </c>
      <c r="X373" s="13" t="str">
        <f>[1]РЕЕСТР!AD373</f>
        <v>контейнер ООО "Экобаланс"</v>
      </c>
      <c r="Y373" s="8">
        <f>[1]РЕЕСТР!AH373</f>
        <v>0</v>
      </c>
      <c r="Z373" s="19">
        <f>[1]РЕЕСТР!AL373</f>
        <v>0</v>
      </c>
    </row>
    <row r="374" spans="2:26" ht="56.25" customHeight="1" x14ac:dyDescent="0.3">
      <c r="B374" s="43">
        <f>[1]РЕЕСТР!B374</f>
        <v>346</v>
      </c>
      <c r="C374" s="44" t="str">
        <f>[1]РЕЕСТР!C374</f>
        <v>ранее существовавшая до 01.01.2019</v>
      </c>
      <c r="D374" s="51">
        <f>[1]РЕЕСТР!D374</f>
        <v>44900</v>
      </c>
      <c r="E374" s="16" t="str">
        <f>[1]РЕЕСТР!E374</f>
        <v>Энгельса 16-Коминтерна 17</v>
      </c>
      <c r="F374" s="52" t="str">
        <f>[1]РЕЕСТР!F374</f>
        <v>в рамках проведения инвентаризации 2022 года
не установлен</v>
      </c>
      <c r="G374" s="10" t="str">
        <f>[1]РЕЕСТР!G374</f>
        <v>61.003950</v>
      </c>
      <c r="H374" s="10" t="str">
        <f>[1]РЕЕСТР!H374</f>
        <v>69.010855</v>
      </c>
      <c r="I374" s="53" t="str">
        <f>[1]РЕЕСТР!I374</f>
        <v>в рамках инвентаризации 2022 года
не определена</v>
      </c>
      <c r="J374" s="9" t="str">
        <f>[1]РЕЕСТР!J374</f>
        <v>открытый</v>
      </c>
      <c r="K374" s="11" t="str">
        <f>[1]РЕЕСТР!K374</f>
        <v>бетонная плита</v>
      </c>
      <c r="L374" s="10">
        <f>[1]РЕЕСТР!L374</f>
        <v>6</v>
      </c>
      <c r="M374" s="10" t="str">
        <f>[1]РЕЕСТР!M374</f>
        <v>отсуствует</v>
      </c>
      <c r="N374" s="12" t="str">
        <f>[1]РЕЕСТР!N374</f>
        <v>есть</v>
      </c>
      <c r="O374" s="14">
        <f>[1]РЕЕСТР!O374</f>
        <v>2</v>
      </c>
      <c r="P374" s="15">
        <f>[1]РЕЕСТР!P374</f>
        <v>1.1000000000000001</v>
      </c>
      <c r="Q374" s="13" t="str">
        <f>[1]РЕЕСТР!Q374</f>
        <v>пластик</v>
      </c>
      <c r="R374" s="14" t="str">
        <f>[1]РЕЕСТР!U374</f>
        <v>-</v>
      </c>
      <c r="S374" s="15" t="str">
        <f>[1]РЕЕСТР!V374</f>
        <v>-</v>
      </c>
      <c r="T374" s="13" t="str">
        <f>[1]РЕЕСТР!W374</f>
        <v>-</v>
      </c>
      <c r="U374" s="17" t="str">
        <f>[1]РЕЕСТР!AA374</f>
        <v>бумажные отходы</v>
      </c>
      <c r="V374" s="18">
        <f>[1]РЕЕСТР!AB374</f>
        <v>1</v>
      </c>
      <c r="W374" s="15">
        <f>[1]РЕЕСТР!AC374</f>
        <v>0.75</v>
      </c>
      <c r="X374" s="13" t="str">
        <f>[1]РЕЕСТР!AD374</f>
        <v>контейнер ООО "Экобаланс"</v>
      </c>
      <c r="Y374" s="8" t="str">
        <f>[1]РЕЕСТР!AH374</f>
        <v xml:space="preserve"> СП МКД</v>
      </c>
      <c r="Z374" s="19" t="str">
        <f>[1]РЕЕСТР!AL374</f>
        <v>МКД ул.Энгельса 16, ул. Коминтерна 17</v>
      </c>
    </row>
    <row r="375" spans="2:26" ht="45" customHeight="1" x14ac:dyDescent="0.3">
      <c r="B375" s="43">
        <f>[1]РЕЕСТР!B375</f>
        <v>347</v>
      </c>
      <c r="C375" s="44" t="str">
        <f>[1]РЕЕСТР!C375</f>
        <v>ранее существовавшая до 01.01.2019</v>
      </c>
      <c r="D375" s="51">
        <f>[1]РЕЕСТР!D375</f>
        <v>44900</v>
      </c>
      <c r="E375" s="16" t="str">
        <f>[1]РЕЕСТР!E375</f>
        <v>Пионерская 22</v>
      </c>
      <c r="F375" s="52" t="str">
        <f>[1]РЕЕСТР!F375</f>
        <v>в рамках проведения инвентаризации 2022 года
не установлен</v>
      </c>
      <c r="G375" s="10" t="str">
        <f>[1]РЕЕСТР!G375</f>
        <v>61.005185</v>
      </c>
      <c r="H375" s="10" t="str">
        <f>[1]РЕЕСТР!H375</f>
        <v>69.009759</v>
      </c>
      <c r="I375" s="53" t="str">
        <f>[1]РЕЕСТР!I375</f>
        <v>в рамках инвентаризации 2022 года
не определена</v>
      </c>
      <c r="J375" s="9" t="str">
        <f>[1]РЕЕСТР!J375</f>
        <v>открытый</v>
      </c>
      <c r="K375" s="11" t="str">
        <f>[1]РЕЕСТР!K375</f>
        <v>бетонная плита</v>
      </c>
      <c r="L375" s="10">
        <f>[1]РЕЕСТР!L375</f>
        <v>8</v>
      </c>
      <c r="M375" s="10" t="str">
        <f>[1]РЕЕСТР!M375</f>
        <v>есть</v>
      </c>
      <c r="N375" s="12" t="str">
        <f>[1]РЕЕСТР!N375</f>
        <v>есть</v>
      </c>
      <c r="O375" s="14">
        <f>[1]РЕЕСТР!O375</f>
        <v>1</v>
      </c>
      <c r="P375" s="15">
        <f>[1]РЕЕСТР!P375</f>
        <v>1.1000000000000001</v>
      </c>
      <c r="Q375" s="13" t="str">
        <f>[1]РЕЕСТР!Q375</f>
        <v>металл</v>
      </c>
      <c r="R375" s="14" t="str">
        <f>[1]РЕЕСТР!U375</f>
        <v>-</v>
      </c>
      <c r="S375" s="15" t="str">
        <f>[1]РЕЕСТР!V375</f>
        <v>-</v>
      </c>
      <c r="T375" s="13" t="str">
        <f>[1]РЕЕСТР!W375</f>
        <v>-</v>
      </c>
      <c r="U375" s="17" t="str">
        <f>[1]РЕЕСТР!AA375</f>
        <v>-</v>
      </c>
      <c r="V375" s="18" t="str">
        <f>[1]РЕЕСТР!AB375</f>
        <v>-</v>
      </c>
      <c r="W375" s="15" t="str">
        <f>[1]РЕЕСТР!AC375</f>
        <v>-</v>
      </c>
      <c r="X375" s="13" t="str">
        <f>[1]РЕЕСТР!AD375</f>
        <v>-</v>
      </c>
      <c r="Y375" s="8" t="str">
        <f>[1]РЕЕСТР!AH375</f>
        <v>СП МКД</v>
      </c>
      <c r="Z375" s="19" t="str">
        <f>[1]РЕЕСТР!AL375</f>
        <v>МКД ул. Пионерская 22</v>
      </c>
    </row>
    <row r="376" spans="2:26" ht="56.25" customHeight="1" x14ac:dyDescent="0.3">
      <c r="B376" s="43">
        <f>[1]РЕЕСТР!B376</f>
        <v>348</v>
      </c>
      <c r="C376" s="44" t="str">
        <f>[1]РЕЕСТР!C376</f>
        <v>ранее существовавшая до 01.01.2019</v>
      </c>
      <c r="D376" s="51">
        <f>[1]РЕЕСТР!D376</f>
        <v>44900</v>
      </c>
      <c r="E376" s="16" t="str">
        <f>[1]РЕЕСТР!E376</f>
        <v>Светлая 67</v>
      </c>
      <c r="F376" s="52" t="str">
        <f>[1]РЕЕСТР!F376</f>
        <v>в рамках проведения инвентаризации 2022 года
не установлен</v>
      </c>
      <c r="G376" s="10" t="str">
        <f>[1]РЕЕСТР!G376</f>
        <v>61.012525</v>
      </c>
      <c r="H376" s="10" t="str">
        <f>[1]РЕЕСТР!H376</f>
        <v>69.043525</v>
      </c>
      <c r="I376" s="53" t="str">
        <f>[1]РЕЕСТР!I376</f>
        <v>в рамках инвентаризации 2022 года
не определена</v>
      </c>
      <c r="J376" s="9" t="str">
        <f>[1]РЕЕСТР!J376</f>
        <v>открытый</v>
      </c>
      <c r="K376" s="11" t="str">
        <f>[1]РЕЕСТР!K376</f>
        <v>бетонная плита</v>
      </c>
      <c r="L376" s="10">
        <f>[1]РЕЕСТР!L376</f>
        <v>12</v>
      </c>
      <c r="M376" s="10" t="str">
        <f>[1]РЕЕСТР!M376</f>
        <v>есть</v>
      </c>
      <c r="N376" s="12" t="str">
        <f>[1]РЕЕСТР!N376</f>
        <v>есть</v>
      </c>
      <c r="O376" s="14">
        <f>[1]РЕЕСТР!O376</f>
        <v>5</v>
      </c>
      <c r="P376" s="15">
        <f>[1]РЕЕСТР!P376</f>
        <v>0.75</v>
      </c>
      <c r="Q376" s="13" t="str">
        <f>[1]РЕЕСТР!Q376</f>
        <v>металл</v>
      </c>
      <c r="R376" s="14" t="str">
        <f>[1]РЕЕСТР!U376</f>
        <v>-</v>
      </c>
      <c r="S376" s="15" t="str">
        <f>[1]РЕЕСТР!V376</f>
        <v>-</v>
      </c>
      <c r="T376" s="13" t="str">
        <f>[1]РЕЕСТР!W376</f>
        <v>-</v>
      </c>
      <c r="U376" s="17" t="str">
        <f>[1]РЕЕСТР!AA376</f>
        <v>пластик</v>
      </c>
      <c r="V376" s="18">
        <f>[1]РЕЕСТР!AB376</f>
        <v>1</v>
      </c>
      <c r="W376" s="15">
        <f>[1]РЕЕСТР!AC376</f>
        <v>1</v>
      </c>
      <c r="X376" s="13" t="str">
        <f>[1]РЕЕСТР!AD376</f>
        <v>металлическая сетка АО "РЭС-Сервис"</v>
      </c>
      <c r="Y376" s="8" t="str">
        <f>[1]РЕЕСТР!AH376</f>
        <v>СП МКД</v>
      </c>
      <c r="Z376" s="19" t="str">
        <f>[1]РЕЕСТР!AL376</f>
        <v>МКД ул. Светлая 67</v>
      </c>
    </row>
    <row r="377" spans="2:26" ht="56.25" customHeight="1" x14ac:dyDescent="0.3">
      <c r="B377" s="43">
        <f>[1]РЕЕСТР!B377</f>
        <v>348</v>
      </c>
      <c r="C377" s="44">
        <f>[1]РЕЕСТР!C377</f>
        <v>0</v>
      </c>
      <c r="D377" s="51">
        <f>[1]РЕЕСТР!D377</f>
        <v>44900</v>
      </c>
      <c r="E377" s="16">
        <f>[1]РЕЕСТР!E377</f>
        <v>0</v>
      </c>
      <c r="F377" s="52" t="str">
        <f>[1]РЕЕСТР!F377</f>
        <v>в рамках проведения инвентаризации 2022 года
не установлен</v>
      </c>
      <c r="G377" s="10">
        <f>[1]РЕЕСТР!G377</f>
        <v>0</v>
      </c>
      <c r="H377" s="10">
        <f>[1]РЕЕСТР!H377</f>
        <v>0</v>
      </c>
      <c r="I377" s="53" t="str">
        <f>[1]РЕЕСТР!I377</f>
        <v>в рамках инвентаризации 2022 года
не определена</v>
      </c>
      <c r="J377" s="9">
        <f>[1]РЕЕСТР!J377</f>
        <v>0</v>
      </c>
      <c r="K377" s="11">
        <f>[1]РЕЕСТР!K377</f>
        <v>0</v>
      </c>
      <c r="L377" s="10">
        <f>[1]РЕЕСТР!L377</f>
        <v>0</v>
      </c>
      <c r="M377" s="10">
        <f>[1]РЕЕСТР!M377</f>
        <v>0</v>
      </c>
      <c r="N377" s="12">
        <f>[1]РЕЕСТР!N377</f>
        <v>0</v>
      </c>
      <c r="O377" s="14">
        <f>[1]РЕЕСТР!O377</f>
        <v>0</v>
      </c>
      <c r="P377" s="15">
        <f>[1]РЕЕСТР!P377</f>
        <v>0</v>
      </c>
      <c r="Q377" s="13">
        <f>[1]РЕЕСТР!Q377</f>
        <v>0</v>
      </c>
      <c r="R377" s="14">
        <f>[1]РЕЕСТР!U377</f>
        <v>0</v>
      </c>
      <c r="S377" s="15">
        <f>[1]РЕЕСТР!V377</f>
        <v>0</v>
      </c>
      <c r="T377" s="13">
        <f>[1]РЕЕСТР!W377</f>
        <v>0</v>
      </c>
      <c r="U377" s="17" t="str">
        <f>[1]РЕЕСТР!AA377</f>
        <v>бумажные отходы</v>
      </c>
      <c r="V377" s="18">
        <f>[1]РЕЕСТР!AB377</f>
        <v>1</v>
      </c>
      <c r="W377" s="15">
        <f>[1]РЕЕСТР!AC377</f>
        <v>0.75</v>
      </c>
      <c r="X377" s="13" t="str">
        <f>[1]РЕЕСТР!AD377</f>
        <v>контейнер ООО "Экобаланс"</v>
      </c>
      <c r="Y377" s="8">
        <f>[1]РЕЕСТР!AH377</f>
        <v>0</v>
      </c>
      <c r="Z377" s="19">
        <f>[1]РЕЕСТР!AL377</f>
        <v>0</v>
      </c>
    </row>
    <row r="378" spans="2:26" ht="45" customHeight="1" x14ac:dyDescent="0.3">
      <c r="B378" s="43">
        <f>[1]РЕЕСТР!B378</f>
        <v>349</v>
      </c>
      <c r="C378" s="44" t="str">
        <f>[1]РЕЕСТР!C378</f>
        <v>ранее существовавшая до 01.01.2019</v>
      </c>
      <c r="D378" s="51">
        <f>[1]РЕЕСТР!D378</f>
        <v>44900</v>
      </c>
      <c r="E378" s="16" t="str">
        <f>[1]РЕЕСТР!E378</f>
        <v>Светлая 59</v>
      </c>
      <c r="F378" s="52" t="str">
        <f>[1]РЕЕСТР!F378</f>
        <v>в рамках проведения инвентаризации 2022 года
не установлен</v>
      </c>
      <c r="G378" s="10" t="str">
        <f>[1]РЕЕСТР!G378</f>
        <v>61.013754</v>
      </c>
      <c r="H378" s="10" t="str">
        <f>[1]РЕЕСТР!H378</f>
        <v>69.041595</v>
      </c>
      <c r="I378" s="53" t="str">
        <f>[1]РЕЕСТР!I378</f>
        <v>в рамках инвентаризации 2022 года
не определена</v>
      </c>
      <c r="J378" s="9" t="str">
        <f>[1]РЕЕСТР!J378</f>
        <v>открытый</v>
      </c>
      <c r="K378" s="11" t="str">
        <f>[1]РЕЕСТР!K378</f>
        <v>бетонная плита</v>
      </c>
      <c r="L378" s="10">
        <f>[1]РЕЕСТР!L378</f>
        <v>6</v>
      </c>
      <c r="M378" s="10" t="str">
        <f>[1]РЕЕСТР!M378</f>
        <v>есть</v>
      </c>
      <c r="N378" s="12" t="str">
        <f>[1]РЕЕСТР!N378</f>
        <v>есть</v>
      </c>
      <c r="O378" s="14">
        <f>[1]РЕЕСТР!O378</f>
        <v>2</v>
      </c>
      <c r="P378" s="15">
        <f>[1]РЕЕСТР!P378</f>
        <v>0.75</v>
      </c>
      <c r="Q378" s="13" t="str">
        <f>[1]РЕЕСТР!Q378</f>
        <v>металл</v>
      </c>
      <c r="R378" s="14" t="str">
        <f>[1]РЕЕСТР!U378</f>
        <v>-</v>
      </c>
      <c r="S378" s="15" t="str">
        <f>[1]РЕЕСТР!V378</f>
        <v>-</v>
      </c>
      <c r="T378" s="13" t="str">
        <f>[1]РЕЕСТР!W378</f>
        <v>-</v>
      </c>
      <c r="U378" s="17" t="str">
        <f>[1]РЕЕСТР!AA378</f>
        <v>-</v>
      </c>
      <c r="V378" s="18" t="str">
        <f>[1]РЕЕСТР!AB378</f>
        <v>-</v>
      </c>
      <c r="W378" s="15" t="str">
        <f>[1]РЕЕСТР!AC378</f>
        <v>-</v>
      </c>
      <c r="X378" s="13" t="str">
        <f>[1]РЕЕСТР!AD378</f>
        <v>-</v>
      </c>
      <c r="Y378" s="8" t="str">
        <f>[1]РЕЕСТР!AH378</f>
        <v>СП МКД</v>
      </c>
      <c r="Z378" s="19" t="str">
        <f>[1]РЕЕСТР!AL378</f>
        <v>МКД ул. Светлая 53, 55, 57, 59, 61, 63</v>
      </c>
    </row>
    <row r="379" spans="2:26" ht="56.25" customHeight="1" x14ac:dyDescent="0.3">
      <c r="B379" s="43">
        <f>[1]РЕЕСТР!B379</f>
        <v>350</v>
      </c>
      <c r="C379" s="44" t="str">
        <f>[1]РЕЕСТР!C379</f>
        <v>ранее существовавшая до 01.01.2019</v>
      </c>
      <c r="D379" s="51">
        <f>[1]РЕЕСТР!D379</f>
        <v>44900</v>
      </c>
      <c r="E379" s="16" t="str">
        <f>[1]РЕЕСТР!E379</f>
        <v>Карла Маркса 28</v>
      </c>
      <c r="F379" s="52" t="str">
        <f>[1]РЕЕСТР!F379</f>
        <v>в рамках проведения инвентаризации 2022 года
не установлен</v>
      </c>
      <c r="G379" s="10" t="str">
        <f>[1]РЕЕСТР!G379</f>
        <v>61.006841</v>
      </c>
      <c r="H379" s="10" t="str">
        <f>[1]РЕЕСТР!H379</f>
        <v>69.013339</v>
      </c>
      <c r="I379" s="53" t="str">
        <f>[1]РЕЕСТР!I379</f>
        <v>в рамках инвентаризации 2022 года
не определена</v>
      </c>
      <c r="J379" s="9" t="str">
        <f>[1]РЕЕСТР!J379</f>
        <v>открытый</v>
      </c>
      <c r="K379" s="11" t="str">
        <f>[1]РЕЕСТР!K379</f>
        <v>бетонная плита</v>
      </c>
      <c r="L379" s="10">
        <f>[1]РЕЕСТР!L379</f>
        <v>6</v>
      </c>
      <c r="M379" s="10" t="str">
        <f>[1]РЕЕСТР!M379</f>
        <v>отсуствует</v>
      </c>
      <c r="N379" s="12" t="str">
        <f>[1]РЕЕСТР!N379</f>
        <v>есть</v>
      </c>
      <c r="O379" s="14">
        <f>[1]РЕЕСТР!O379</f>
        <v>2</v>
      </c>
      <c r="P379" s="15">
        <f>[1]РЕЕСТР!P379</f>
        <v>1.1000000000000001</v>
      </c>
      <c r="Q379" s="13" t="str">
        <f>[1]РЕЕСТР!Q379</f>
        <v>пластик</v>
      </c>
      <c r="R379" s="14" t="str">
        <f>[1]РЕЕСТР!U379</f>
        <v>-</v>
      </c>
      <c r="S379" s="15" t="str">
        <f>[1]РЕЕСТР!V379</f>
        <v>-</v>
      </c>
      <c r="T379" s="13" t="str">
        <f>[1]РЕЕСТР!W379</f>
        <v>-</v>
      </c>
      <c r="U379" s="17" t="str">
        <f>[1]РЕЕСТР!AA379</f>
        <v>пластик</v>
      </c>
      <c r="V379" s="18">
        <f>[1]РЕЕСТР!AB379</f>
        <v>1</v>
      </c>
      <c r="W379" s="15">
        <f>[1]РЕЕСТР!AC379</f>
        <v>1.5</v>
      </c>
      <c r="X379" s="13" t="str">
        <f>[1]РЕЕСТР!AD379</f>
        <v>металлическая сетка ООО "Экобаланс"</v>
      </c>
      <c r="Y379" s="8" t="str">
        <f>[1]РЕЕСТР!AH379</f>
        <v>СП МКД</v>
      </c>
      <c r="Z379" s="19" t="str">
        <f>[1]РЕЕСТР!AL379</f>
        <v>МКД ул. Карла Маркса 28</v>
      </c>
    </row>
    <row r="380" spans="2:26" ht="56.25" customHeight="1" x14ac:dyDescent="0.3">
      <c r="B380" s="43">
        <f>[1]РЕЕСТР!B380</f>
        <v>351</v>
      </c>
      <c r="C380" s="44" t="str">
        <f>[1]РЕЕСТР!C380</f>
        <v>ранее существовавшая до 01.01.2019</v>
      </c>
      <c r="D380" s="51">
        <f>[1]РЕЕСТР!D380</f>
        <v>44900</v>
      </c>
      <c r="E380" s="16" t="str">
        <f>[1]РЕЕСТР!E380</f>
        <v>Энгельса 3</v>
      </c>
      <c r="F380" s="52" t="str">
        <f>[1]РЕЕСТР!F380</f>
        <v>в рамках проведения инвентаризации 2022 года
не установлен</v>
      </c>
      <c r="G380" s="10" t="str">
        <f>[1]РЕЕСТР!G380</f>
        <v>61.004353</v>
      </c>
      <c r="H380" s="10" t="str">
        <f>[1]РЕЕСТР!H380</f>
        <v>69.014208</v>
      </c>
      <c r="I380" s="53" t="str">
        <f>[1]РЕЕСТР!I380</f>
        <v>в рамках инвентаризации 2022 года
не определена</v>
      </c>
      <c r="J380" s="9" t="str">
        <f>[1]РЕЕСТР!J380</f>
        <v>открытый</v>
      </c>
      <c r="K380" s="11" t="str">
        <f>[1]РЕЕСТР!K380</f>
        <v>бетонная плита</v>
      </c>
      <c r="L380" s="10">
        <f>[1]РЕЕСТР!L380</f>
        <v>12</v>
      </c>
      <c r="M380" s="10" t="str">
        <f>[1]РЕЕСТР!M380</f>
        <v>отсуствует</v>
      </c>
      <c r="N380" s="12" t="str">
        <f>[1]РЕЕСТР!N380</f>
        <v>есть</v>
      </c>
      <c r="O380" s="14">
        <f>[1]РЕЕСТР!O380</f>
        <v>3</v>
      </c>
      <c r="P380" s="15">
        <f>[1]РЕЕСТР!P380</f>
        <v>1.1000000000000001</v>
      </c>
      <c r="Q380" s="13" t="str">
        <f>[1]РЕЕСТР!Q380</f>
        <v>пластик</v>
      </c>
      <c r="R380" s="14" t="str">
        <f>[1]РЕЕСТР!U380</f>
        <v>-</v>
      </c>
      <c r="S380" s="15" t="str">
        <f>[1]РЕЕСТР!V380</f>
        <v>-</v>
      </c>
      <c r="T380" s="13" t="str">
        <f>[1]РЕЕСТР!W380</f>
        <v>-</v>
      </c>
      <c r="U380" s="17" t="str">
        <f>[1]РЕЕСТР!AA380</f>
        <v>пластик</v>
      </c>
      <c r="V380" s="18">
        <f>[1]РЕЕСТР!AB380</f>
        <v>1</v>
      </c>
      <c r="W380" s="15">
        <f>[1]РЕЕСТР!AC380</f>
        <v>1</v>
      </c>
      <c r="X380" s="13" t="str">
        <f>[1]РЕЕСТР!AD380</f>
        <v>металлическая сетка АО "РЭС-Сервис"</v>
      </c>
      <c r="Y380" s="8" t="str">
        <f>[1]РЕЕСТР!AH380</f>
        <v>СП МКД</v>
      </c>
      <c r="Z380" s="19" t="str">
        <f>[1]РЕЕСТР!AL380</f>
        <v>МКД ул. Энгельса 3</v>
      </c>
    </row>
    <row r="381" spans="2:26" ht="56.25" customHeight="1" x14ac:dyDescent="0.3">
      <c r="B381" s="43">
        <f>[1]РЕЕСТР!B381</f>
        <v>351</v>
      </c>
      <c r="C381" s="44">
        <f>[1]РЕЕСТР!C381</f>
        <v>0</v>
      </c>
      <c r="D381" s="51">
        <f>[1]РЕЕСТР!D381</f>
        <v>44900</v>
      </c>
      <c r="E381" s="16">
        <f>[1]РЕЕСТР!E381</f>
        <v>0</v>
      </c>
      <c r="F381" s="52" t="str">
        <f>[1]РЕЕСТР!F381</f>
        <v>в рамках проведения инвентаризации 2022 года
не установлен</v>
      </c>
      <c r="G381" s="10">
        <f>[1]РЕЕСТР!G381</f>
        <v>0</v>
      </c>
      <c r="H381" s="10">
        <f>[1]РЕЕСТР!H381</f>
        <v>0</v>
      </c>
      <c r="I381" s="53" t="str">
        <f>[1]РЕЕСТР!I381</f>
        <v>в рамках инвентаризации 2022 года
не определена</v>
      </c>
      <c r="J381" s="9">
        <f>[1]РЕЕСТР!J381</f>
        <v>0</v>
      </c>
      <c r="K381" s="11">
        <f>[1]РЕЕСТР!K381</f>
        <v>0</v>
      </c>
      <c r="L381" s="10">
        <f>[1]РЕЕСТР!L381</f>
        <v>0</v>
      </c>
      <c r="M381" s="10">
        <f>[1]РЕЕСТР!M381</f>
        <v>0</v>
      </c>
      <c r="N381" s="12">
        <f>[1]РЕЕСТР!N381</f>
        <v>0</v>
      </c>
      <c r="O381" s="14">
        <f>[1]РЕЕСТР!O381</f>
        <v>0</v>
      </c>
      <c r="P381" s="15">
        <f>[1]РЕЕСТР!P381</f>
        <v>0</v>
      </c>
      <c r="Q381" s="13">
        <f>[1]РЕЕСТР!Q381</f>
        <v>0</v>
      </c>
      <c r="R381" s="14">
        <f>[1]РЕЕСТР!U381</f>
        <v>0</v>
      </c>
      <c r="S381" s="15">
        <f>[1]РЕЕСТР!V381</f>
        <v>0</v>
      </c>
      <c r="T381" s="13">
        <f>[1]РЕЕСТР!W381</f>
        <v>0</v>
      </c>
      <c r="U381" s="17" t="str">
        <f>[1]РЕЕСТР!AA381</f>
        <v>бумажные отходы</v>
      </c>
      <c r="V381" s="18">
        <f>[1]РЕЕСТР!AB381</f>
        <v>1</v>
      </c>
      <c r="W381" s="15">
        <f>[1]РЕЕСТР!AC381</f>
        <v>0.75</v>
      </c>
      <c r="X381" s="13" t="str">
        <f>[1]РЕЕСТР!AD381</f>
        <v>контейнер ООО "Экобаланс"</v>
      </c>
      <c r="Y381" s="8">
        <f>[1]РЕЕСТР!AH381</f>
        <v>0</v>
      </c>
      <c r="Z381" s="19">
        <f>[1]РЕЕСТР!AL381</f>
        <v>0</v>
      </c>
    </row>
    <row r="382" spans="2:26" ht="45" customHeight="1" x14ac:dyDescent="0.3">
      <c r="B382" s="43">
        <f>[1]РЕЕСТР!B382</f>
        <v>352</v>
      </c>
      <c r="C382" s="44" t="str">
        <f>[1]РЕЕСТР!C382</f>
        <v>ранее существовавшая до 01.01.2019</v>
      </c>
      <c r="D382" s="51">
        <f>[1]РЕЕСТР!D382</f>
        <v>44900</v>
      </c>
      <c r="E382" s="16" t="str">
        <f>[1]РЕЕСТР!E382</f>
        <v>Пионерская 28</v>
      </c>
      <c r="F382" s="52" t="str">
        <f>[1]РЕЕСТР!F382</f>
        <v>в рамках проведения инвентаризации 2022 года
не установлен</v>
      </c>
      <c r="G382" s="10" t="str">
        <f>[1]РЕЕСТР!G382</f>
        <v>61.006374</v>
      </c>
      <c r="H382" s="10" t="str">
        <f>[1]РЕЕСТР!H382</f>
        <v>69.011883</v>
      </c>
      <c r="I382" s="53" t="str">
        <f>[1]РЕЕСТР!I382</f>
        <v>в рамках инвентаризации 2022 года
не определена</v>
      </c>
      <c r="J382" s="9" t="str">
        <f>[1]РЕЕСТР!J382</f>
        <v>открытый</v>
      </c>
      <c r="K382" s="11" t="str">
        <f>[1]РЕЕСТР!K382</f>
        <v>асфальт</v>
      </c>
      <c r="L382" s="10">
        <f>[1]РЕЕСТР!L382</f>
        <v>10</v>
      </c>
      <c r="M382" s="10" t="str">
        <f>[1]РЕЕСТР!M382</f>
        <v>отсуствует</v>
      </c>
      <c r="N382" s="12" t="str">
        <f>[1]РЕЕСТР!N382</f>
        <v>есть</v>
      </c>
      <c r="O382" s="14">
        <f>[1]РЕЕСТР!O382</f>
        <v>3</v>
      </c>
      <c r="P382" s="15">
        <f>[1]РЕЕСТР!P382</f>
        <v>1.1000000000000001</v>
      </c>
      <c r="Q382" s="13" t="str">
        <f>[1]РЕЕСТР!Q382</f>
        <v>пластик</v>
      </c>
      <c r="R382" s="14" t="str">
        <f>[1]РЕЕСТР!U382</f>
        <v>-</v>
      </c>
      <c r="S382" s="15" t="str">
        <f>[1]РЕЕСТР!V382</f>
        <v>-</v>
      </c>
      <c r="T382" s="13" t="str">
        <f>[1]РЕЕСТР!W382</f>
        <v>-</v>
      </c>
      <c r="U382" s="17" t="str">
        <f>[1]РЕЕСТР!AA382</f>
        <v>-</v>
      </c>
      <c r="V382" s="18" t="str">
        <f>[1]РЕЕСТР!AB382</f>
        <v>-</v>
      </c>
      <c r="W382" s="15" t="str">
        <f>[1]РЕЕСТР!AC382</f>
        <v>-</v>
      </c>
      <c r="X382" s="13" t="str">
        <f>[1]РЕЕСТР!AD382</f>
        <v>-</v>
      </c>
      <c r="Y382" s="8" t="str">
        <f>[1]РЕЕСТР!AH382</f>
        <v>СП МКД</v>
      </c>
      <c r="Z382" s="19" t="str">
        <f>[1]РЕЕСТР!AL382</f>
        <v>МКД ул. Пионерская 28</v>
      </c>
    </row>
    <row r="383" spans="2:26" ht="45" customHeight="1" x14ac:dyDescent="0.3">
      <c r="B383" s="43">
        <f>[1]РЕЕСТР!B383</f>
        <v>353</v>
      </c>
      <c r="C383" s="44" t="str">
        <f>[1]РЕЕСТР!C383</f>
        <v>ранее существовавшая до 01.01.2019</v>
      </c>
      <c r="D383" s="51">
        <f>[1]РЕЕСТР!D383</f>
        <v>44900</v>
      </c>
      <c r="E383" s="16" t="str">
        <f>[1]РЕЕСТР!E383</f>
        <v>Коминтерна 6</v>
      </c>
      <c r="F383" s="52" t="str">
        <f>[1]РЕЕСТР!F383</f>
        <v>в рамках проведения инвентаризации 2022 года
не установлен</v>
      </c>
      <c r="G383" s="10" t="str">
        <f>[1]РЕЕСТР!G383</f>
        <v>61.001582</v>
      </c>
      <c r="H383" s="10" t="str">
        <f>[1]РЕЕСТР!H383</f>
        <v>69.015938</v>
      </c>
      <c r="I383" s="53" t="str">
        <f>[1]РЕЕСТР!I383</f>
        <v>в рамках инвентаризации 2022 года
не определена</v>
      </c>
      <c r="J383" s="9" t="str">
        <f>[1]РЕЕСТР!J383</f>
        <v>открытый</v>
      </c>
      <c r="K383" s="11" t="str">
        <f>[1]РЕЕСТР!K383</f>
        <v>бетонная плита</v>
      </c>
      <c r="L383" s="10">
        <f>[1]РЕЕСТР!L383</f>
        <v>4</v>
      </c>
      <c r="M383" s="10" t="str">
        <f>[1]РЕЕСТР!M383</f>
        <v>отсуствует</v>
      </c>
      <c r="N383" s="12" t="str">
        <f>[1]РЕЕСТР!N383</f>
        <v>отсутсвует</v>
      </c>
      <c r="O383" s="14">
        <f>[1]РЕЕСТР!O383</f>
        <v>1</v>
      </c>
      <c r="P383" s="15">
        <f>[1]РЕЕСТР!P383</f>
        <v>0.75</v>
      </c>
      <c r="Q383" s="13" t="str">
        <f>[1]РЕЕСТР!Q383</f>
        <v>металл</v>
      </c>
      <c r="R383" s="14" t="str">
        <f>[1]РЕЕСТР!U383</f>
        <v>-</v>
      </c>
      <c r="S383" s="15" t="str">
        <f>[1]РЕЕСТР!V383</f>
        <v>-</v>
      </c>
      <c r="T383" s="13" t="str">
        <f>[1]РЕЕСТР!W383</f>
        <v>-</v>
      </c>
      <c r="U383" s="17" t="str">
        <f>[1]РЕЕСТР!AA383</f>
        <v>-</v>
      </c>
      <c r="V383" s="18" t="str">
        <f>[1]РЕЕСТР!AB383</f>
        <v>-</v>
      </c>
      <c r="W383" s="15" t="str">
        <f>[1]РЕЕСТР!AC383</f>
        <v>-</v>
      </c>
      <c r="X383" s="13" t="str">
        <f>[1]РЕЕСТР!AD383</f>
        <v>-</v>
      </c>
      <c r="Y383" s="8" t="str">
        <f>[1]РЕЕСТР!AH383</f>
        <v>СП МКД</v>
      </c>
      <c r="Z383" s="19" t="str">
        <f>[1]РЕЕСТР!AL383</f>
        <v>МКД ул. Коминтерна 6</v>
      </c>
    </row>
    <row r="384" spans="2:26" ht="56.25" customHeight="1" x14ac:dyDescent="0.3">
      <c r="B384" s="43">
        <f>[1]РЕЕСТР!B384</f>
        <v>354</v>
      </c>
      <c r="C384" s="44" t="str">
        <f>[1]РЕЕСТР!C384</f>
        <v>ранее существовавшая до 01.01.2019</v>
      </c>
      <c r="D384" s="51">
        <f>[1]РЕЕСТР!D384</f>
        <v>44900</v>
      </c>
      <c r="E384" s="16" t="str">
        <f>[1]РЕЕСТР!E384</f>
        <v>Гагарина 58а</v>
      </c>
      <c r="F384" s="52" t="str">
        <f>[1]РЕЕСТР!F384</f>
        <v>в рамках проведения инвентаризации 2022 года
не установлен</v>
      </c>
      <c r="G384" s="10" t="str">
        <f>[1]РЕЕСТР!G384</f>
        <v>60.994533</v>
      </c>
      <c r="H384" s="10" t="str">
        <f>[1]РЕЕСТР!H384</f>
        <v>69.022234</v>
      </c>
      <c r="I384" s="53" t="str">
        <f>[1]РЕЕСТР!I384</f>
        <v>в рамках инвентаризации 2022 года
не определена</v>
      </c>
      <c r="J384" s="9" t="str">
        <f>[1]РЕЕСТР!J384</f>
        <v>открытый</v>
      </c>
      <c r="K384" s="11" t="str">
        <f>[1]РЕЕСТР!K384</f>
        <v>бетонная плита</v>
      </c>
      <c r="L384" s="10">
        <f>[1]РЕЕСТР!L384</f>
        <v>12</v>
      </c>
      <c r="M384" s="10" t="str">
        <f>[1]РЕЕСТР!M384</f>
        <v>есть</v>
      </c>
      <c r="N384" s="12" t="str">
        <f>[1]РЕЕСТР!N384</f>
        <v>есть</v>
      </c>
      <c r="O384" s="14">
        <f>[1]РЕЕСТР!O384</f>
        <v>2</v>
      </c>
      <c r="P384" s="15">
        <f>[1]РЕЕСТР!P384</f>
        <v>1.1000000000000001</v>
      </c>
      <c r="Q384" s="13" t="str">
        <f>[1]РЕЕСТР!Q384</f>
        <v>пластик</v>
      </c>
      <c r="R384" s="14">
        <f>[1]РЕЕСТР!U384</f>
        <v>1</v>
      </c>
      <c r="S384" s="15">
        <f>[1]РЕЕСТР!V384</f>
        <v>4</v>
      </c>
      <c r="T384" s="13" t="str">
        <f>[1]РЕЕСТР!W384</f>
        <v>отсек</v>
      </c>
      <c r="U384" s="17" t="str">
        <f>[1]РЕЕСТР!AA384</f>
        <v>пластик</v>
      </c>
      <c r="V384" s="18">
        <f>[1]РЕЕСТР!AB384</f>
        <v>1</v>
      </c>
      <c r="W384" s="15">
        <f>[1]РЕЕСТР!AC384</f>
        <v>1</v>
      </c>
      <c r="X384" s="13" t="str">
        <f>[1]РЕЕСТР!AD384</f>
        <v>металлическая сетка АО "РЭС-Сервис"</v>
      </c>
      <c r="Y384" s="8" t="str">
        <f>[1]РЕЕСТР!AH384</f>
        <v>МО - Администрация города Ханты-Мансийска</v>
      </c>
      <c r="Z384" s="19" t="str">
        <f>[1]РЕЕСТР!AL384</f>
        <v>МКД ул. Гагарина 58а, 70</v>
      </c>
    </row>
    <row r="385" spans="2:26" ht="45" customHeight="1" x14ac:dyDescent="0.3">
      <c r="B385" s="43">
        <f>[1]РЕЕСТР!B385</f>
        <v>355</v>
      </c>
      <c r="C385" s="44">
        <f>[1]РЕЕСТР!C385</f>
        <v>0</v>
      </c>
      <c r="D385" s="51">
        <f>[1]РЕЕСТР!D385</f>
        <v>44900</v>
      </c>
      <c r="E385" s="16">
        <f>[1]РЕЕСТР!E385</f>
        <v>0</v>
      </c>
      <c r="F385" s="52" t="str">
        <f>[1]РЕЕСТР!F385</f>
        <v>в рамках проведения инвентаризации 2022 года
не установлен</v>
      </c>
      <c r="G385" s="10">
        <f>[1]РЕЕСТР!G385</f>
        <v>0</v>
      </c>
      <c r="H385" s="10">
        <f>[1]РЕЕСТР!H385</f>
        <v>0</v>
      </c>
      <c r="I385" s="53" t="str">
        <f>[1]РЕЕСТР!I385</f>
        <v>в рамках инвентаризации 2022 года
не определена</v>
      </c>
      <c r="J385" s="9">
        <f>[1]РЕЕСТР!J385</f>
        <v>0</v>
      </c>
      <c r="K385" s="11">
        <f>[1]РЕЕСТР!K385</f>
        <v>0</v>
      </c>
      <c r="L385" s="10">
        <f>[1]РЕЕСТР!L385</f>
        <v>0</v>
      </c>
      <c r="M385" s="10">
        <f>[1]РЕЕСТР!M385</f>
        <v>0</v>
      </c>
      <c r="N385" s="12">
        <f>[1]РЕЕСТР!N385</f>
        <v>0</v>
      </c>
      <c r="O385" s="14">
        <f>[1]РЕЕСТР!O385</f>
        <v>0</v>
      </c>
      <c r="P385" s="15">
        <f>[1]РЕЕСТР!P385</f>
        <v>0</v>
      </c>
      <c r="Q385" s="13">
        <f>[1]РЕЕСТР!Q385</f>
        <v>0</v>
      </c>
      <c r="R385" s="14">
        <f>[1]РЕЕСТР!U385</f>
        <v>0</v>
      </c>
      <c r="S385" s="15">
        <f>[1]РЕЕСТР!V385</f>
        <v>0</v>
      </c>
      <c r="T385" s="13">
        <f>[1]РЕЕСТР!W385</f>
        <v>0</v>
      </c>
      <c r="U385" s="17">
        <f>[1]РЕЕСТР!AA385</f>
        <v>0</v>
      </c>
      <c r="V385" s="18">
        <f>[1]РЕЕСТР!AB385</f>
        <v>0</v>
      </c>
      <c r="W385" s="15">
        <f>[1]РЕЕСТР!AC385</f>
        <v>0</v>
      </c>
      <c r="X385" s="13">
        <f>[1]РЕЕСТР!AD385</f>
        <v>0</v>
      </c>
      <c r="Y385" s="8">
        <f>[1]РЕЕСТР!AH385</f>
        <v>0</v>
      </c>
      <c r="Z385" s="19">
        <f>[1]РЕЕСТР!AL385</f>
        <v>0</v>
      </c>
    </row>
    <row r="386" spans="2:26" ht="56.25" customHeight="1" x14ac:dyDescent="0.3">
      <c r="B386" s="43">
        <f>[1]РЕЕСТР!B386</f>
        <v>356</v>
      </c>
      <c r="C386" s="44" t="str">
        <f>[1]РЕЕСТР!C386</f>
        <v>ранее существовавшая до 01.01.2019</v>
      </c>
      <c r="D386" s="51">
        <f>[1]РЕЕСТР!D386</f>
        <v>44900</v>
      </c>
      <c r="E386" s="16" t="str">
        <f>[1]РЕЕСТР!E386</f>
        <v>Гагарина 130</v>
      </c>
      <c r="F386" s="52" t="str">
        <f>[1]РЕЕСТР!F386</f>
        <v>в рамках проведения инвентаризации 2022 года
не установлен</v>
      </c>
      <c r="G386" s="10" t="str">
        <f>[1]РЕЕСТР!G386</f>
        <v>60.987035</v>
      </c>
      <c r="H386" s="10" t="str">
        <f>[1]РЕЕСТР!H386</f>
        <v>69.033068</v>
      </c>
      <c r="I386" s="53" t="str">
        <f>[1]РЕЕСТР!I386</f>
        <v>в рамках инвентаризации 2022 года
не определена</v>
      </c>
      <c r="J386" s="9" t="str">
        <f>[1]РЕЕСТР!J386</f>
        <v>открытый</v>
      </c>
      <c r="K386" s="11" t="str">
        <f>[1]РЕЕСТР!K386</f>
        <v>бетонная плита</v>
      </c>
      <c r="L386" s="10">
        <f>[1]РЕЕСТР!L386</f>
        <v>6</v>
      </c>
      <c r="M386" s="10" t="str">
        <f>[1]РЕЕСТР!M386</f>
        <v>есть</v>
      </c>
      <c r="N386" s="12" t="str">
        <f>[1]РЕЕСТР!N386</f>
        <v>есть</v>
      </c>
      <c r="O386" s="14">
        <f>[1]РЕЕСТР!O386</f>
        <v>3</v>
      </c>
      <c r="P386" s="15">
        <f>[1]РЕЕСТР!P386</f>
        <v>1.1000000000000001</v>
      </c>
      <c r="Q386" s="13" t="str">
        <f>[1]РЕЕСТР!Q386</f>
        <v>пластик</v>
      </c>
      <c r="R386" s="14" t="str">
        <f>[1]РЕЕСТР!U386</f>
        <v>-</v>
      </c>
      <c r="S386" s="15" t="str">
        <f>[1]РЕЕСТР!V386</f>
        <v>-</v>
      </c>
      <c r="T386" s="13" t="str">
        <f>[1]РЕЕСТР!W386</f>
        <v>-</v>
      </c>
      <c r="U386" s="17" t="str">
        <f>[1]РЕЕСТР!AA386</f>
        <v>пластик</v>
      </c>
      <c r="V386" s="18">
        <f>[1]РЕЕСТР!AB386</f>
        <v>1</v>
      </c>
      <c r="W386" s="15">
        <f>[1]РЕЕСТР!AC386</f>
        <v>1</v>
      </c>
      <c r="X386" s="13" t="str">
        <f>[1]РЕЕСТР!AD386</f>
        <v>металлическая сетка АО "РЭС-Сервис"</v>
      </c>
      <c r="Y386" s="8" t="str">
        <f>[1]РЕЕСТР!AH386</f>
        <v>СП МКД</v>
      </c>
      <c r="Z386" s="19" t="str">
        <f>[1]РЕЕСТР!AL386</f>
        <v>МКД ул. Гагарина 130</v>
      </c>
    </row>
    <row r="387" spans="2:26" ht="75" customHeight="1" x14ac:dyDescent="0.3">
      <c r="B387" s="43">
        <f>[1]РЕЕСТР!B387</f>
        <v>357</v>
      </c>
      <c r="C387" s="44" t="str">
        <f>[1]РЕЕСТР!C387</f>
        <v>ранее существовавшая до 01.01.2019</v>
      </c>
      <c r="D387" s="51">
        <f>[1]РЕЕСТР!D387</f>
        <v>44900</v>
      </c>
      <c r="E387" s="16" t="str">
        <f>[1]РЕЕСТР!E387</f>
        <v>Гагарина 132</v>
      </c>
      <c r="F387" s="52" t="str">
        <f>[1]РЕЕСТР!F387</f>
        <v>в рамках проведения инвентаризации 2022 года
не установлен</v>
      </c>
      <c r="G387" s="10" t="str">
        <f>[1]РЕЕСТР!G387</f>
        <v>60.986479</v>
      </c>
      <c r="H387" s="10" t="str">
        <f>[1]РЕЕСТР!H387</f>
        <v>69.034603</v>
      </c>
      <c r="I387" s="53" t="str">
        <f>[1]РЕЕСТР!I387</f>
        <v>в рамках инвентаризации 2022 года
не определена</v>
      </c>
      <c r="J387" s="9" t="str">
        <f>[1]РЕЕСТР!J387</f>
        <v>открытый</v>
      </c>
      <c r="K387" s="11" t="str">
        <f>[1]РЕЕСТР!K387</f>
        <v>бетонная плита</v>
      </c>
      <c r="L387" s="10">
        <f>[1]РЕЕСТР!L387</f>
        <v>12</v>
      </c>
      <c r="M387" s="10" t="str">
        <f>[1]РЕЕСТР!M387</f>
        <v>есть</v>
      </c>
      <c r="N387" s="12" t="str">
        <f>[1]РЕЕСТР!N387</f>
        <v>есть</v>
      </c>
      <c r="O387" s="14">
        <f>[1]РЕЕСТР!O387</f>
        <v>2</v>
      </c>
      <c r="P387" s="15">
        <f>[1]РЕЕСТР!P387</f>
        <v>1.1000000000000001</v>
      </c>
      <c r="Q387" s="13" t="str">
        <f>[1]РЕЕСТР!Q387</f>
        <v>пластик</v>
      </c>
      <c r="R387" s="14" t="str">
        <f>[1]РЕЕСТР!U387</f>
        <v>-</v>
      </c>
      <c r="S387" s="15" t="str">
        <f>[1]РЕЕСТР!V387</f>
        <v>-</v>
      </c>
      <c r="T387" s="13" t="str">
        <f>[1]РЕЕСТР!W387</f>
        <v>-</v>
      </c>
      <c r="U387" s="17" t="str">
        <f>[1]РЕЕСТР!AA387</f>
        <v>пластик + бумажные отходы</v>
      </c>
      <c r="V387" s="18">
        <f>[1]РЕЕСТР!AB387</f>
        <v>1</v>
      </c>
      <c r="W387" s="15">
        <f>[1]РЕЕСТР!AC387</f>
        <v>3</v>
      </c>
      <c r="X387" s="13" t="str">
        <f>[1]РЕЕСТР!AD387</f>
        <v>универсальный контейнер ООО "Экобаланс"</v>
      </c>
      <c r="Y387" s="8" t="str">
        <f>[1]РЕЕСТР!AH387</f>
        <v>СП МКД</v>
      </c>
      <c r="Z387" s="19" t="str">
        <f>[1]РЕЕСТР!AL387</f>
        <v>МКД ул. Гагарина 132, Спортивная 1, 3, 5</v>
      </c>
    </row>
    <row r="388" spans="2:26" ht="47.25" customHeight="1" x14ac:dyDescent="0.3">
      <c r="B388" s="43">
        <f>[1]РЕЕСТР!B388</f>
        <v>358</v>
      </c>
      <c r="C388" s="44" t="str">
        <f>[1]РЕЕСТР!C388</f>
        <v>ранее существовавшая до 01.01.2019</v>
      </c>
      <c r="D388" s="51">
        <f>[1]РЕЕСТР!D388</f>
        <v>44900</v>
      </c>
      <c r="E388" s="16" t="str">
        <f>[1]РЕЕСТР!E388</f>
        <v>Спортивная 22</v>
      </c>
      <c r="F388" s="52" t="str">
        <f>[1]РЕЕСТР!F388</f>
        <v>в рамках проведения инвентаризации 2022 года
не установлен</v>
      </c>
      <c r="G388" s="10" t="str">
        <f>[1]РЕЕСТР!G388</f>
        <v>60.984411</v>
      </c>
      <c r="H388" s="10" t="str">
        <f>[1]РЕЕСТР!H388</f>
        <v>69.033240</v>
      </c>
      <c r="I388" s="53" t="str">
        <f>[1]РЕЕСТР!I388</f>
        <v>в рамках инвентаризации 2022 года
не определена</v>
      </c>
      <c r="J388" s="9" t="str">
        <f>[1]РЕЕСТР!J388</f>
        <v>ограниченный</v>
      </c>
      <c r="K388" s="11" t="str">
        <f>[1]РЕЕСТР!K388</f>
        <v>асфальт</v>
      </c>
      <c r="L388" s="10">
        <f>[1]РЕЕСТР!L388</f>
        <v>4</v>
      </c>
      <c r="M388" s="10" t="str">
        <f>[1]РЕЕСТР!M388</f>
        <v>отсутсвует</v>
      </c>
      <c r="N388" s="12" t="str">
        <f>[1]РЕЕСТР!N388</f>
        <v>отсутсвует</v>
      </c>
      <c r="O388" s="14">
        <f>[1]РЕЕСТР!O388</f>
        <v>1</v>
      </c>
      <c r="P388" s="15">
        <f>[1]РЕЕСТР!P388</f>
        <v>1.1000000000000001</v>
      </c>
      <c r="Q388" s="13" t="str">
        <f>[1]РЕЕСТР!Q388</f>
        <v>металл</v>
      </c>
      <c r="R388" s="14" t="str">
        <f>[1]РЕЕСТР!U388</f>
        <v>-</v>
      </c>
      <c r="S388" s="15" t="str">
        <f>[1]РЕЕСТР!V388</f>
        <v>-</v>
      </c>
      <c r="T388" s="13" t="str">
        <f>[1]РЕЕСТР!W388</f>
        <v>-</v>
      </c>
      <c r="U388" s="17" t="str">
        <f>[1]РЕЕСТР!AA388</f>
        <v>-</v>
      </c>
      <c r="V388" s="18" t="str">
        <f>[1]РЕЕСТР!AB388</f>
        <v>-</v>
      </c>
      <c r="W388" s="15" t="str">
        <f>[1]РЕЕСТР!AC388</f>
        <v>-</v>
      </c>
      <c r="X388" s="13" t="str">
        <f>[1]РЕЕСТР!AD388</f>
        <v>-</v>
      </c>
      <c r="Y388" s="8" t="str">
        <f>[1]РЕЕСТР!AH388</f>
        <v>ЮЛ - БУ ХМАО-Югры "Центр спортивной подготовки сборных команд Югры"</v>
      </c>
      <c r="Z388" s="19" t="str">
        <f>[1]РЕЕСТР!AL388</f>
        <v>БУ ХМАО-Югры "Центр спортивной подготовки сборных команд Югры"</v>
      </c>
    </row>
    <row r="389" spans="2:26" ht="45" customHeight="1" x14ac:dyDescent="0.3">
      <c r="B389" s="43">
        <f>[1]РЕЕСТР!B389</f>
        <v>359</v>
      </c>
      <c r="C389" s="44" t="str">
        <f>[1]РЕЕСТР!C389</f>
        <v>ранее существовавшая до 01.01.2019</v>
      </c>
      <c r="D389" s="51">
        <f>[1]РЕЕСТР!D389</f>
        <v>44900</v>
      </c>
      <c r="E389" s="16" t="str">
        <f>[1]РЕЕСТР!E389</f>
        <v>Спортивная 4</v>
      </c>
      <c r="F389" s="52" t="str">
        <f>[1]РЕЕСТР!F389</f>
        <v>в рамках проведения инвентаризации 2022 года
не установлен</v>
      </c>
      <c r="G389" s="10" t="str">
        <f>[1]РЕЕСТР!G389</f>
        <v>60.985459</v>
      </c>
      <c r="H389" s="10" t="str">
        <f>[1]РЕЕСТР!H389</f>
        <v>69.036988</v>
      </c>
      <c r="I389" s="53" t="str">
        <f>[1]РЕЕСТР!I389</f>
        <v>в рамках инвентаризации 2022 года
не определена</v>
      </c>
      <c r="J389" s="9" t="str">
        <f>[1]РЕЕСТР!J389</f>
        <v>открытый</v>
      </c>
      <c r="K389" s="11" t="str">
        <f>[1]РЕЕСТР!K389</f>
        <v>бетонная плита</v>
      </c>
      <c r="L389" s="10">
        <f>[1]РЕЕСТР!L389</f>
        <v>12</v>
      </c>
      <c r="M389" s="10" t="str">
        <f>[1]РЕЕСТР!M389</f>
        <v>есть</v>
      </c>
      <c r="N389" s="12" t="str">
        <f>[1]РЕЕСТР!N389</f>
        <v>есть</v>
      </c>
      <c r="O389" s="14">
        <f>[1]РЕЕСТР!O389</f>
        <v>2</v>
      </c>
      <c r="P389" s="15">
        <f>[1]РЕЕСТР!P389</f>
        <v>1.1000000000000001</v>
      </c>
      <c r="Q389" s="13" t="str">
        <f>[1]РЕЕСТР!Q389</f>
        <v>пластик</v>
      </c>
      <c r="R389" s="14">
        <f>[1]РЕЕСТР!U389</f>
        <v>1</v>
      </c>
      <c r="S389" s="15">
        <f>[1]РЕЕСТР!V389</f>
        <v>4</v>
      </c>
      <c r="T389" s="13" t="str">
        <f>[1]РЕЕСТР!W389</f>
        <v>отсек</v>
      </c>
      <c r="U389" s="17" t="str">
        <f>[1]РЕЕСТР!AA389</f>
        <v>-</v>
      </c>
      <c r="V389" s="18" t="str">
        <f>[1]РЕЕСТР!AB389</f>
        <v>-</v>
      </c>
      <c r="W389" s="15" t="str">
        <f>[1]РЕЕСТР!AC389</f>
        <v>-</v>
      </c>
      <c r="X389" s="13" t="str">
        <f>[1]РЕЕСТР!AD389</f>
        <v>-</v>
      </c>
      <c r="Y389" s="8" t="str">
        <f>[1]РЕЕСТР!AH389</f>
        <v>МО - Администрация города Ханты-Мансийска</v>
      </c>
      <c r="Z389" s="19" t="str">
        <f>[1]РЕЕСТР!AL389</f>
        <v>МКД ул. Спортивная 4, 8, Гагарина 144</v>
      </c>
    </row>
    <row r="390" spans="2:26" ht="45" customHeight="1" x14ac:dyDescent="0.3">
      <c r="B390" s="43">
        <f>[1]РЕЕСТР!B390</f>
        <v>360</v>
      </c>
      <c r="C390" s="44" t="str">
        <f>[1]РЕЕСТР!C390</f>
        <v>ранее существовавшая до 01.01.2019</v>
      </c>
      <c r="D390" s="51">
        <f>[1]РЕЕСТР!D390</f>
        <v>44900</v>
      </c>
      <c r="E390" s="16" t="str">
        <f>[1]РЕЕСТР!E390</f>
        <v>Гагарина 146а</v>
      </c>
      <c r="F390" s="52" t="str">
        <f>[1]РЕЕСТР!F390</f>
        <v>в рамках проведения инвентаризации 2022 года
не установлен</v>
      </c>
      <c r="G390" s="10" t="str">
        <f>[1]РЕЕСТР!G390</f>
        <v>60.984936</v>
      </c>
      <c r="H390" s="10" t="str">
        <f>[1]РЕЕСТР!H390</f>
        <v>69.038438</v>
      </c>
      <c r="I390" s="53" t="str">
        <f>[1]РЕЕСТР!I390</f>
        <v>в рамках инвентаризации 2022 года
не определена</v>
      </c>
      <c r="J390" s="9" t="str">
        <f>[1]РЕЕСТР!J390</f>
        <v>открытый</v>
      </c>
      <c r="K390" s="11" t="str">
        <f>[1]РЕЕСТР!K390</f>
        <v>бетонная плита</v>
      </c>
      <c r="L390" s="10">
        <f>[1]РЕЕСТР!L390</f>
        <v>12</v>
      </c>
      <c r="M390" s="10" t="str">
        <f>[1]РЕЕСТР!M390</f>
        <v>есть</v>
      </c>
      <c r="N390" s="12" t="str">
        <f>[1]РЕЕСТР!N390</f>
        <v>есть</v>
      </c>
      <c r="O390" s="14">
        <f>[1]РЕЕСТР!O390</f>
        <v>1</v>
      </c>
      <c r="P390" s="15">
        <f>[1]РЕЕСТР!P390</f>
        <v>1.1000000000000001</v>
      </c>
      <c r="Q390" s="13" t="str">
        <f>[1]РЕЕСТР!Q390</f>
        <v>пластик</v>
      </c>
      <c r="R390" s="14">
        <f>[1]РЕЕСТР!U390</f>
        <v>1</v>
      </c>
      <c r="S390" s="15">
        <f>[1]РЕЕСТР!V390</f>
        <v>4</v>
      </c>
      <c r="T390" s="13" t="str">
        <f>[1]РЕЕСТР!W390</f>
        <v>отсек</v>
      </c>
      <c r="U390" s="17" t="str">
        <f>[1]РЕЕСТР!AA390</f>
        <v>-</v>
      </c>
      <c r="V390" s="18" t="str">
        <f>[1]РЕЕСТР!AB390</f>
        <v>-</v>
      </c>
      <c r="W390" s="15" t="str">
        <f>[1]РЕЕСТР!AC390</f>
        <v>-</v>
      </c>
      <c r="X390" s="13" t="str">
        <f>[1]РЕЕСТР!AD390</f>
        <v>-</v>
      </c>
      <c r="Y390" s="8" t="str">
        <f>[1]РЕЕСТР!AH390</f>
        <v>МО - Администрация города Ханты-Мансийска</v>
      </c>
      <c r="Z390" s="19" t="str">
        <f>[1]РЕЕСТР!AL390</f>
        <v>МКД ул. Гагарина 146а, 152, Спортивная 6</v>
      </c>
    </row>
    <row r="391" spans="2:26" ht="45" customHeight="1" x14ac:dyDescent="0.3">
      <c r="B391" s="43">
        <f>[1]РЕЕСТР!B391</f>
        <v>361</v>
      </c>
      <c r="C391" s="44" t="str">
        <f>[1]РЕЕСТР!C391</f>
        <v>ранее существовавшая до 01.01.2019</v>
      </c>
      <c r="D391" s="51">
        <f>[1]РЕЕСТР!D391</f>
        <v>44900</v>
      </c>
      <c r="E391" s="16" t="str">
        <f>[1]РЕЕСТР!E391</f>
        <v>Снежная 15</v>
      </c>
      <c r="F391" s="52" t="str">
        <f>[1]РЕЕСТР!F391</f>
        <v>в рамках проведения инвентаризации 2022 года
не установлен</v>
      </c>
      <c r="G391" s="10" t="str">
        <f>[1]РЕЕСТР!G391</f>
        <v>60.982833</v>
      </c>
      <c r="H391" s="10" t="str">
        <f>[1]РЕЕСТР!H391</f>
        <v>69.037466</v>
      </c>
      <c r="I391" s="53" t="str">
        <f>[1]РЕЕСТР!I391</f>
        <v>в рамках инвентаризации 2022 года
не определена</v>
      </c>
      <c r="J391" s="9" t="str">
        <f>[1]РЕЕСТР!J391</f>
        <v>открытый</v>
      </c>
      <c r="K391" s="11" t="str">
        <f>[1]РЕЕСТР!K391</f>
        <v>бетонная плита</v>
      </c>
      <c r="L391" s="10">
        <f>[1]РЕЕСТР!L391</f>
        <v>12</v>
      </c>
      <c r="M391" s="10" t="str">
        <f>[1]РЕЕСТР!M391</f>
        <v>есть</v>
      </c>
      <c r="N391" s="12" t="str">
        <f>[1]РЕЕСТР!N391</f>
        <v>есть</v>
      </c>
      <c r="O391" s="14">
        <f>[1]РЕЕСТР!O391</f>
        <v>1</v>
      </c>
      <c r="P391" s="15">
        <f>[1]РЕЕСТР!P391</f>
        <v>1.1000000000000001</v>
      </c>
      <c r="Q391" s="13" t="str">
        <f>[1]РЕЕСТР!Q391</f>
        <v>пластик</v>
      </c>
      <c r="R391" s="14" t="str">
        <f>[1]РЕЕСТР!U391</f>
        <v>-</v>
      </c>
      <c r="S391" s="15" t="str">
        <f>[1]РЕЕСТР!V391</f>
        <v>-</v>
      </c>
      <c r="T391" s="13" t="str">
        <f>[1]РЕЕСТР!W391</f>
        <v>-</v>
      </c>
      <c r="U391" s="17" t="str">
        <f>[1]РЕЕСТР!AA391</f>
        <v>-</v>
      </c>
      <c r="V391" s="18" t="str">
        <f>[1]РЕЕСТР!AB391</f>
        <v>-</v>
      </c>
      <c r="W391" s="15" t="str">
        <f>[1]РЕЕСТР!AC391</f>
        <v>-</v>
      </c>
      <c r="X391" s="13" t="str">
        <f>[1]РЕЕСТР!AD391</f>
        <v>-</v>
      </c>
      <c r="Y391" s="8" t="str">
        <f>[1]РЕЕСТР!AH391</f>
        <v>МО - Администрация города Ханты-Мансийска</v>
      </c>
      <c r="Z391" s="19" t="str">
        <f>[1]РЕЕСТР!AL391</f>
        <v>МКД ул. Снежная 15, 19, 21, 22</v>
      </c>
    </row>
    <row r="392" spans="2:26" ht="45" customHeight="1" x14ac:dyDescent="0.3">
      <c r="B392" s="43">
        <f>[1]РЕЕСТР!B392</f>
        <v>362</v>
      </c>
      <c r="C392" s="44" t="str">
        <f>[1]РЕЕСТР!C392</f>
        <v>ранее существовавшая до 01.01.2019</v>
      </c>
      <c r="D392" s="51">
        <f>[1]РЕЕСТР!D392</f>
        <v>44900</v>
      </c>
      <c r="E392" s="16" t="str">
        <f>[1]РЕЕСТР!E392</f>
        <v>Гагарина 174</v>
      </c>
      <c r="F392" s="52" t="str">
        <f>[1]РЕЕСТР!F392</f>
        <v>в рамках проведения инвентаризации 2022 года
не установлен</v>
      </c>
      <c r="G392" s="10" t="str">
        <f>[1]РЕЕСТР!G392</f>
        <v>60.983028</v>
      </c>
      <c r="H392" s="10" t="str">
        <f>[1]РЕЕСТР!H392</f>
        <v>69.042716</v>
      </c>
      <c r="I392" s="53" t="str">
        <f>[1]РЕЕСТР!I392</f>
        <v>в рамках инвентаризации 2022 года
не определена</v>
      </c>
      <c r="J392" s="9" t="str">
        <f>[1]РЕЕСТР!J392</f>
        <v>открытый</v>
      </c>
      <c r="K392" s="11" t="str">
        <f>[1]РЕЕСТР!K392</f>
        <v>бетонная плита</v>
      </c>
      <c r="L392" s="10">
        <f>[1]РЕЕСТР!L392</f>
        <v>6</v>
      </c>
      <c r="M392" s="10" t="str">
        <f>[1]РЕЕСТР!M392</f>
        <v>отсутсвует</v>
      </c>
      <c r="N392" s="12" t="str">
        <f>[1]РЕЕСТР!N392</f>
        <v>есть</v>
      </c>
      <c r="O392" s="14">
        <f>[1]РЕЕСТР!O392</f>
        <v>1</v>
      </c>
      <c r="P392" s="15">
        <f>[1]РЕЕСТР!P392</f>
        <v>1.1000000000000001</v>
      </c>
      <c r="Q392" s="13" t="str">
        <f>[1]РЕЕСТР!Q392</f>
        <v>пластик</v>
      </c>
      <c r="R392" s="14" t="str">
        <f>[1]РЕЕСТР!U392</f>
        <v>-</v>
      </c>
      <c r="S392" s="15" t="str">
        <f>[1]РЕЕСТР!V392</f>
        <v>-</v>
      </c>
      <c r="T392" s="13" t="str">
        <f>[1]РЕЕСТР!W392</f>
        <v>-</v>
      </c>
      <c r="U392" s="17" t="str">
        <f>[1]РЕЕСТР!AA392</f>
        <v>-</v>
      </c>
      <c r="V392" s="18" t="str">
        <f>[1]РЕЕСТР!AB392</f>
        <v>-</v>
      </c>
      <c r="W392" s="15" t="str">
        <f>[1]РЕЕСТР!AC392</f>
        <v>-</v>
      </c>
      <c r="X392" s="13" t="str">
        <f>[1]РЕЕСТР!AD392</f>
        <v>-</v>
      </c>
      <c r="Y392" s="8" t="str">
        <f>[1]РЕЕСТР!AH392</f>
        <v>СП МКД</v>
      </c>
      <c r="Z392" s="19" t="str">
        <f>[1]РЕЕСТР!AL392</f>
        <v>МКД ул.Гагарина 174,  176, 178</v>
      </c>
    </row>
    <row r="393" spans="2:26" ht="45" customHeight="1" x14ac:dyDescent="0.3">
      <c r="B393" s="43">
        <f>[1]РЕЕСТР!B393</f>
        <v>363</v>
      </c>
      <c r="C393" s="44" t="str">
        <f>[1]РЕЕСТР!C393</f>
        <v>ранее существовавшая до 01.01.2019</v>
      </c>
      <c r="D393" s="51">
        <f>[1]РЕЕСТР!D393</f>
        <v>44900</v>
      </c>
      <c r="E393" s="16" t="str">
        <f>[1]РЕЕСТР!E393</f>
        <v>Гагарина 190б,190в</v>
      </c>
      <c r="F393" s="52" t="str">
        <f>[1]РЕЕСТР!F393</f>
        <v>в рамках проведения инвентаризации 2022 года
не установлен</v>
      </c>
      <c r="G393" s="10" t="str">
        <f>[1]РЕЕСТР!G393</f>
        <v>60.981631</v>
      </c>
      <c r="H393" s="10" t="str">
        <f>[1]РЕЕСТР!H393</f>
        <v>69.043530</v>
      </c>
      <c r="I393" s="53" t="str">
        <f>[1]РЕЕСТР!I393</f>
        <v>в рамках инвентаризации 2022 года
не определена</v>
      </c>
      <c r="J393" s="9" t="str">
        <f>[1]РЕЕСТР!J393</f>
        <v>открытый</v>
      </c>
      <c r="K393" s="11" t="str">
        <f>[1]РЕЕСТР!K393</f>
        <v>бетонная плита</v>
      </c>
      <c r="L393" s="10">
        <f>[1]РЕЕСТР!L393</f>
        <v>6</v>
      </c>
      <c r="M393" s="10" t="str">
        <f>[1]РЕЕСТР!M393</f>
        <v>отсутсвует</v>
      </c>
      <c r="N393" s="12" t="str">
        <f>[1]РЕЕСТР!N393</f>
        <v>есть</v>
      </c>
      <c r="O393" s="14">
        <f>[1]РЕЕСТР!O393</f>
        <v>2</v>
      </c>
      <c r="P393" s="15">
        <f>[1]РЕЕСТР!P393</f>
        <v>1.1000000000000001</v>
      </c>
      <c r="Q393" s="13" t="str">
        <f>[1]РЕЕСТР!Q393</f>
        <v>пластик</v>
      </c>
      <c r="R393" s="14" t="str">
        <f>[1]РЕЕСТР!U393</f>
        <v>-</v>
      </c>
      <c r="S393" s="15" t="str">
        <f>[1]РЕЕСТР!V393</f>
        <v>-</v>
      </c>
      <c r="T393" s="13" t="str">
        <f>[1]РЕЕСТР!W393</f>
        <v>-</v>
      </c>
      <c r="U393" s="17" t="str">
        <f>[1]РЕЕСТР!AA393</f>
        <v>-</v>
      </c>
      <c r="V393" s="18" t="str">
        <f>[1]РЕЕСТР!AB393</f>
        <v>-</v>
      </c>
      <c r="W393" s="15" t="str">
        <f>[1]РЕЕСТР!AC393</f>
        <v>-</v>
      </c>
      <c r="X393" s="13" t="str">
        <f>[1]РЕЕСТР!AD393</f>
        <v>-</v>
      </c>
      <c r="Y393" s="8" t="str">
        <f>[1]РЕЕСТР!AH393</f>
        <v>СП МКД</v>
      </c>
      <c r="Z393" s="19" t="str">
        <f>[1]РЕЕСТР!AL393</f>
        <v>МКД ул. Гагарина 190б,190,190а,192,182,184,188</v>
      </c>
    </row>
    <row r="394" spans="2:26" ht="45" customHeight="1" x14ac:dyDescent="0.3">
      <c r="B394" s="43">
        <f>[1]РЕЕСТР!B394</f>
        <v>364</v>
      </c>
      <c r="C394" s="44">
        <f>[1]РЕЕСТР!C394</f>
        <v>0</v>
      </c>
      <c r="D394" s="51">
        <f>[1]РЕЕСТР!D394</f>
        <v>44900</v>
      </c>
      <c r="E394" s="16">
        <f>[1]РЕЕСТР!E394</f>
        <v>0</v>
      </c>
      <c r="F394" s="52" t="str">
        <f>[1]РЕЕСТР!F394</f>
        <v>в рамках проведения инвентаризации 2022 года
не установлен</v>
      </c>
      <c r="G394" s="10">
        <f>[1]РЕЕСТР!G394</f>
        <v>0</v>
      </c>
      <c r="H394" s="10">
        <f>[1]РЕЕСТР!H394</f>
        <v>0</v>
      </c>
      <c r="I394" s="53" t="str">
        <f>[1]РЕЕСТР!I394</f>
        <v>в рамках инвентаризации 2022 года
не определена</v>
      </c>
      <c r="J394" s="9">
        <f>[1]РЕЕСТР!J394</f>
        <v>0</v>
      </c>
      <c r="K394" s="11">
        <f>[1]РЕЕСТР!K394</f>
        <v>0</v>
      </c>
      <c r="L394" s="10">
        <f>[1]РЕЕСТР!L394</f>
        <v>0</v>
      </c>
      <c r="M394" s="10">
        <f>[1]РЕЕСТР!M394</f>
        <v>0</v>
      </c>
      <c r="N394" s="12">
        <f>[1]РЕЕСТР!N394</f>
        <v>0</v>
      </c>
      <c r="O394" s="14">
        <f>[1]РЕЕСТР!O394</f>
        <v>0</v>
      </c>
      <c r="P394" s="15">
        <f>[1]РЕЕСТР!P394</f>
        <v>0</v>
      </c>
      <c r="Q394" s="13">
        <f>[1]РЕЕСТР!Q394</f>
        <v>0</v>
      </c>
      <c r="R394" s="14">
        <f>[1]РЕЕСТР!U394</f>
        <v>0</v>
      </c>
      <c r="S394" s="15">
        <f>[1]РЕЕСТР!V394</f>
        <v>0</v>
      </c>
      <c r="T394" s="13">
        <f>[1]РЕЕСТР!W394</f>
        <v>0</v>
      </c>
      <c r="U394" s="17">
        <f>[1]РЕЕСТР!AA394</f>
        <v>0</v>
      </c>
      <c r="V394" s="18">
        <f>[1]РЕЕСТР!AB394</f>
        <v>0</v>
      </c>
      <c r="W394" s="15">
        <f>[1]РЕЕСТР!AC394</f>
        <v>0</v>
      </c>
      <c r="X394" s="13">
        <f>[1]РЕЕСТР!AD394</f>
        <v>0</v>
      </c>
      <c r="Y394" s="8">
        <f>[1]РЕЕСТР!AH394</f>
        <v>0</v>
      </c>
      <c r="Z394" s="19">
        <f>[1]РЕЕСТР!AL394</f>
        <v>0</v>
      </c>
    </row>
    <row r="395" spans="2:26" ht="45" customHeight="1" x14ac:dyDescent="0.3">
      <c r="B395" s="43">
        <f>[1]РЕЕСТР!B395</f>
        <v>365</v>
      </c>
      <c r="C395" s="44" t="str">
        <f>[1]РЕЕСТР!C395</f>
        <v>ранее существовавшая до 01.01.2019</v>
      </c>
      <c r="D395" s="51">
        <f>[1]РЕЕСТР!D395</f>
        <v>44900</v>
      </c>
      <c r="E395" s="16" t="str">
        <f>[1]РЕЕСТР!E395</f>
        <v>Южный 2</v>
      </c>
      <c r="F395" s="52" t="str">
        <f>[1]РЕЕСТР!F395</f>
        <v>в рамках проведения инвентаризации 2022 года
не установлен</v>
      </c>
      <c r="G395" s="10" t="str">
        <f>[1]РЕЕСТР!G395</f>
        <v>60.981485</v>
      </c>
      <c r="H395" s="10" t="str">
        <f>[1]РЕЕСТР!H395</f>
        <v>69.044717</v>
      </c>
      <c r="I395" s="53" t="str">
        <f>[1]РЕЕСТР!I395</f>
        <v>в рамках инвентаризации 2022 года
не определена</v>
      </c>
      <c r="J395" s="9" t="str">
        <f>[1]РЕЕСТР!J395</f>
        <v>открытый</v>
      </c>
      <c r="K395" s="11" t="str">
        <f>[1]РЕЕСТР!K395</f>
        <v>бетонная плита</v>
      </c>
      <c r="L395" s="10">
        <f>[1]РЕЕСТР!L395</f>
        <v>12</v>
      </c>
      <c r="M395" s="10" t="str">
        <f>[1]РЕЕСТР!M395</f>
        <v>есть</v>
      </c>
      <c r="N395" s="12" t="str">
        <f>[1]РЕЕСТР!N395</f>
        <v>есть</v>
      </c>
      <c r="O395" s="14">
        <f>[1]РЕЕСТР!O395</f>
        <v>1</v>
      </c>
      <c r="P395" s="15">
        <f>[1]РЕЕСТР!P395</f>
        <v>1.1000000000000001</v>
      </c>
      <c r="Q395" s="13" t="str">
        <f>[1]РЕЕСТР!Q395</f>
        <v>пластик</v>
      </c>
      <c r="R395" s="14">
        <f>[1]РЕЕСТР!U395</f>
        <v>1</v>
      </c>
      <c r="S395" s="15">
        <f>[1]РЕЕСТР!V395</f>
        <v>4</v>
      </c>
      <c r="T395" s="13" t="str">
        <f>[1]РЕЕСТР!W395</f>
        <v>отсек</v>
      </c>
      <c r="U395" s="17" t="str">
        <f>[1]РЕЕСТР!AA395</f>
        <v>-</v>
      </c>
      <c r="V395" s="18" t="str">
        <f>[1]РЕЕСТР!AB395</f>
        <v>-</v>
      </c>
      <c r="W395" s="15" t="str">
        <f>[1]РЕЕСТР!AC395</f>
        <v>-</v>
      </c>
      <c r="X395" s="13" t="str">
        <f>[1]РЕЕСТР!AD395</f>
        <v>-</v>
      </c>
      <c r="Y395" s="8" t="str">
        <f>[1]РЕЕСТР!AH395</f>
        <v>МО - Администрация города Ханты-Мансийска</v>
      </c>
      <c r="Z395" s="19" t="str">
        <f>[1]РЕЕСТР!AL395</f>
        <v xml:space="preserve">ИЖС пер. Южный 2, 28, 32,  Гагарина 192, 194 </v>
      </c>
    </row>
    <row r="396" spans="2:26" ht="56.25" customHeight="1" x14ac:dyDescent="0.3">
      <c r="B396" s="43">
        <f>[1]РЕЕСТР!B396</f>
        <v>366</v>
      </c>
      <c r="C396" s="44" t="str">
        <f>[1]РЕЕСТР!C396</f>
        <v>ранее существовавшая до 01.01.2019</v>
      </c>
      <c r="D396" s="51">
        <f>[1]РЕЕСТР!D396</f>
        <v>44900</v>
      </c>
      <c r="E396" s="16" t="str">
        <f>[1]РЕЕСТР!E396</f>
        <v>Березовская 8б</v>
      </c>
      <c r="F396" s="52" t="str">
        <f>[1]РЕЕСТР!F396</f>
        <v>в рамках проведения инвентаризации 2022 года
не установлен</v>
      </c>
      <c r="G396" s="10" t="str">
        <f>[1]РЕЕСТР!G396</f>
        <v>60.979053</v>
      </c>
      <c r="H396" s="10" t="str">
        <f>[1]РЕЕСТР!H396</f>
        <v>69.061904</v>
      </c>
      <c r="I396" s="53" t="str">
        <f>[1]РЕЕСТР!I396</f>
        <v>в рамках инвентаризации 2022 года
не определена</v>
      </c>
      <c r="J396" s="9" t="str">
        <f>[1]РЕЕСТР!J396</f>
        <v>открытый</v>
      </c>
      <c r="K396" s="11" t="str">
        <f>[1]РЕЕСТР!K396</f>
        <v>бетонная плита</v>
      </c>
      <c r="L396" s="10">
        <f>[1]РЕЕСТР!L396</f>
        <v>12</v>
      </c>
      <c r="M396" s="10" t="str">
        <f>[1]РЕЕСТР!M396</f>
        <v>отсутсвует</v>
      </c>
      <c r="N396" s="12" t="str">
        <f>[1]РЕЕСТР!N396</f>
        <v>есть</v>
      </c>
      <c r="O396" s="14">
        <f>[1]РЕЕСТР!O396</f>
        <v>2</v>
      </c>
      <c r="P396" s="15">
        <f>[1]РЕЕСТР!P396</f>
        <v>1.1000000000000001</v>
      </c>
      <c r="Q396" s="13" t="str">
        <f>[1]РЕЕСТР!Q396</f>
        <v>пластик</v>
      </c>
      <c r="R396" s="14" t="str">
        <f>[1]РЕЕСТР!U396</f>
        <v>-</v>
      </c>
      <c r="S396" s="15" t="str">
        <f>[1]РЕЕСТР!V396</f>
        <v>-</v>
      </c>
      <c r="T396" s="13" t="str">
        <f>[1]РЕЕСТР!W396</f>
        <v>-</v>
      </c>
      <c r="U396" s="17" t="str">
        <f>[1]РЕЕСТР!AA396</f>
        <v>пластик</v>
      </c>
      <c r="V396" s="18">
        <f>[1]РЕЕСТР!AB396</f>
        <v>1</v>
      </c>
      <c r="W396" s="15">
        <f>[1]РЕЕСТР!AC396</f>
        <v>1</v>
      </c>
      <c r="X396" s="13" t="str">
        <f>[1]РЕЕСТР!AD396</f>
        <v>металлическая сетка АО "РЭС-Сервис"</v>
      </c>
      <c r="Y396" s="8" t="str">
        <f>[1]РЕЕСТР!AH396</f>
        <v>СП МКД</v>
      </c>
      <c r="Z396" s="19" t="str">
        <f>[1]РЕЕСТР!AL396</f>
        <v xml:space="preserve">МКД ул. Березовская 8а, 8б, 10а, 12 </v>
      </c>
    </row>
    <row r="397" spans="2:26" ht="45" customHeight="1" x14ac:dyDescent="0.3">
      <c r="B397" s="43">
        <f>[1]РЕЕСТР!B397</f>
        <v>367</v>
      </c>
      <c r="C397" s="44" t="str">
        <f>[1]РЕЕСТР!C397</f>
        <v>ранее существовавшая до 01.01.2019</v>
      </c>
      <c r="D397" s="51">
        <f>[1]РЕЕСТР!D397</f>
        <v>44900</v>
      </c>
      <c r="E397" s="16" t="str">
        <f>[1]РЕЕСТР!E397</f>
        <v xml:space="preserve">Садовая 2 </v>
      </c>
      <c r="F397" s="52" t="str">
        <f>[1]РЕЕСТР!F397</f>
        <v>в рамках проведения инвентаризации 2022 года
не установлен</v>
      </c>
      <c r="G397" s="10" t="str">
        <f>[1]РЕЕСТР!G397</f>
        <v xml:space="preserve">60.978975 </v>
      </c>
      <c r="H397" s="10" t="str">
        <f>[1]РЕЕСТР!H397</f>
        <v>69.065166</v>
      </c>
      <c r="I397" s="53" t="str">
        <f>[1]РЕЕСТР!I397</f>
        <v>в рамках инвентаризации 2022 года
не определена</v>
      </c>
      <c r="J397" s="9" t="str">
        <f>[1]РЕЕСТР!J397</f>
        <v>открытый</v>
      </c>
      <c r="K397" s="11" t="str">
        <f>[1]РЕЕСТР!K397</f>
        <v>бетонная плита</v>
      </c>
      <c r="L397" s="10">
        <f>[1]РЕЕСТР!L397</f>
        <v>6</v>
      </c>
      <c r="M397" s="10" t="str">
        <f>[1]РЕЕСТР!M397</f>
        <v>есть</v>
      </c>
      <c r="N397" s="12" t="str">
        <f>[1]РЕЕСТР!N397</f>
        <v>есть</v>
      </c>
      <c r="O397" s="14">
        <f>[1]РЕЕСТР!O397</f>
        <v>2</v>
      </c>
      <c r="P397" s="15">
        <f>[1]РЕЕСТР!P397</f>
        <v>1.1000000000000001</v>
      </c>
      <c r="Q397" s="13" t="str">
        <f>[1]РЕЕСТР!Q397</f>
        <v>пластик</v>
      </c>
      <c r="R397" s="14" t="str">
        <f>[1]РЕЕСТР!U397</f>
        <v>-</v>
      </c>
      <c r="S397" s="15" t="str">
        <f>[1]РЕЕСТР!V397</f>
        <v>-</v>
      </c>
      <c r="T397" s="13" t="str">
        <f>[1]РЕЕСТР!W397</f>
        <v>-</v>
      </c>
      <c r="U397" s="17" t="str">
        <f>[1]РЕЕСТР!AA397</f>
        <v>-</v>
      </c>
      <c r="V397" s="18" t="str">
        <f>[1]РЕЕСТР!AB397</f>
        <v>-</v>
      </c>
      <c r="W397" s="15" t="str">
        <f>[1]РЕЕСТР!AC397</f>
        <v>-</v>
      </c>
      <c r="X397" s="13" t="str">
        <f>[1]РЕЕСТР!AD397</f>
        <v>-</v>
      </c>
      <c r="Y397" s="8" t="str">
        <f>[1]РЕЕСТР!AH397</f>
        <v>МО - Администрация города Ханты-Мансийска</v>
      </c>
      <c r="Z397" s="19" t="str">
        <f>[1]РЕЕСТР!AL397</f>
        <v>МКД ул. Садовая 1, 2, 3, 4, 5, 6, Труда 2, 2а</v>
      </c>
    </row>
    <row r="398" spans="2:26" ht="45" customHeight="1" x14ac:dyDescent="0.3">
      <c r="B398" s="43">
        <f>[1]РЕЕСТР!B398</f>
        <v>368</v>
      </c>
      <c r="C398" s="44" t="str">
        <f>[1]РЕЕСТР!C398</f>
        <v>ранее существовавшая до 01.01.2019</v>
      </c>
      <c r="D398" s="51">
        <f>[1]РЕЕСТР!D398</f>
        <v>44900</v>
      </c>
      <c r="E398" s="16" t="str">
        <f>[1]РЕЕСТР!E398</f>
        <v>Садовая 9</v>
      </c>
      <c r="F398" s="52" t="str">
        <f>[1]РЕЕСТР!F398</f>
        <v>в рамках проведения инвентаризации 2022 года
не установлен</v>
      </c>
      <c r="G398" s="10" t="str">
        <f>[1]РЕЕСТР!G398</f>
        <v xml:space="preserve">60.978037 </v>
      </c>
      <c r="H398" s="10" t="str">
        <f>[1]РЕЕСТР!H398</f>
        <v>69.064214</v>
      </c>
      <c r="I398" s="53" t="str">
        <f>[1]РЕЕСТР!I398</f>
        <v>в рамках инвентаризации 2022 года
не определена</v>
      </c>
      <c r="J398" s="9" t="str">
        <f>[1]РЕЕСТР!J398</f>
        <v>открытый</v>
      </c>
      <c r="K398" s="11" t="str">
        <f>[1]РЕЕСТР!K398</f>
        <v>бетонная плита</v>
      </c>
      <c r="L398" s="10">
        <f>[1]РЕЕСТР!L398</f>
        <v>6</v>
      </c>
      <c r="M398" s="10" t="str">
        <f>[1]РЕЕСТР!M398</f>
        <v>есть</v>
      </c>
      <c r="N398" s="12" t="str">
        <f>[1]РЕЕСТР!N398</f>
        <v>есть</v>
      </c>
      <c r="O398" s="14">
        <f>[1]РЕЕСТР!O398</f>
        <v>1</v>
      </c>
      <c r="P398" s="15">
        <f>[1]РЕЕСТР!P398</f>
        <v>1.1000000000000001</v>
      </c>
      <c r="Q398" s="13" t="str">
        <f>[1]РЕЕСТР!Q398</f>
        <v>пластик</v>
      </c>
      <c r="R398" s="14" t="str">
        <f>[1]РЕЕСТР!U398</f>
        <v>-</v>
      </c>
      <c r="S398" s="15" t="str">
        <f>[1]РЕЕСТР!V398</f>
        <v>-</v>
      </c>
      <c r="T398" s="13" t="str">
        <f>[1]РЕЕСТР!W398</f>
        <v>-</v>
      </c>
      <c r="U398" s="17" t="str">
        <f>[1]РЕЕСТР!AA398</f>
        <v>-</v>
      </c>
      <c r="V398" s="18" t="str">
        <f>[1]РЕЕСТР!AB398</f>
        <v>-</v>
      </c>
      <c r="W398" s="15" t="str">
        <f>[1]РЕЕСТР!AC398</f>
        <v>-</v>
      </c>
      <c r="X398" s="13" t="str">
        <f>[1]РЕЕСТР!AD398</f>
        <v>-</v>
      </c>
      <c r="Y398" s="8" t="str">
        <f>[1]РЕЕСТР!AH398</f>
        <v>МО - Администрация города Ханты-Мансийска</v>
      </c>
      <c r="Z398" s="19" t="str">
        <f>[1]РЕЕСТР!AL398</f>
        <v>МКД ул. Садовая 11, 9</v>
      </c>
    </row>
    <row r="399" spans="2:26" ht="45" customHeight="1" x14ac:dyDescent="0.3">
      <c r="B399" s="43">
        <f>[1]РЕЕСТР!B399</f>
        <v>369</v>
      </c>
      <c r="C399" s="44" t="str">
        <f>[1]РЕЕСТР!C399</f>
        <v>ранее существовавшая до 01.01.2019</v>
      </c>
      <c r="D399" s="51">
        <f>[1]РЕЕСТР!D399</f>
        <v>44900</v>
      </c>
      <c r="E399" s="16" t="str">
        <f>[1]РЕЕСТР!E399</f>
        <v>Березовская 51</v>
      </c>
      <c r="F399" s="52" t="str">
        <f>[1]РЕЕСТР!F399</f>
        <v>в рамках проведения инвентаризации 2022 года
не установлен</v>
      </c>
      <c r="G399" s="10" t="str">
        <f>[1]РЕЕСТР!G399</f>
        <v>60.979314</v>
      </c>
      <c r="H399" s="10" t="str">
        <f>[1]РЕЕСТР!H399</f>
        <v>69.062298</v>
      </c>
      <c r="I399" s="53" t="str">
        <f>[1]РЕЕСТР!I399</f>
        <v>в рамках инвентаризации 2022 года
не определена</v>
      </c>
      <c r="J399" s="9" t="str">
        <f>[1]РЕЕСТР!J399</f>
        <v>открытый</v>
      </c>
      <c r="K399" s="11" t="str">
        <f>[1]РЕЕСТР!K399</f>
        <v>бетонная плита</v>
      </c>
      <c r="L399" s="10">
        <f>[1]РЕЕСТР!L399</f>
        <v>6</v>
      </c>
      <c r="M399" s="10" t="str">
        <f>[1]РЕЕСТР!M399</f>
        <v>есть</v>
      </c>
      <c r="N399" s="12" t="str">
        <f>[1]РЕЕСТР!N399</f>
        <v>есть</v>
      </c>
      <c r="O399" s="14">
        <f>[1]РЕЕСТР!O399</f>
        <v>1</v>
      </c>
      <c r="P399" s="15">
        <f>[1]РЕЕСТР!P399</f>
        <v>1.1000000000000001</v>
      </c>
      <c r="Q399" s="13" t="str">
        <f>[1]РЕЕСТР!Q399</f>
        <v>пластик</v>
      </c>
      <c r="R399" s="14" t="str">
        <f>[1]РЕЕСТР!U399</f>
        <v>-</v>
      </c>
      <c r="S399" s="15" t="str">
        <f>[1]РЕЕСТР!V399</f>
        <v>-</v>
      </c>
      <c r="T399" s="13" t="str">
        <f>[1]РЕЕСТР!W399</f>
        <v>-</v>
      </c>
      <c r="U399" s="17" t="str">
        <f>[1]РЕЕСТР!AA399</f>
        <v>-</v>
      </c>
      <c r="V399" s="18" t="str">
        <f>[1]РЕЕСТР!AB399</f>
        <v>-</v>
      </c>
      <c r="W399" s="15" t="str">
        <f>[1]РЕЕСТР!AC399</f>
        <v>-</v>
      </c>
      <c r="X399" s="13" t="str">
        <f>[1]РЕЕСТР!AD399</f>
        <v>-</v>
      </c>
      <c r="Y399" s="8" t="str">
        <f>[1]РЕЕСТР!AH399</f>
        <v>МО - Администрация города Ханты-Мансийска</v>
      </c>
      <c r="Z399" s="19" t="str">
        <f>[1]РЕЕСТР!AL399</f>
        <v>МКД ул.Березовская 51</v>
      </c>
    </row>
    <row r="400" spans="2:26" ht="45" customHeight="1" x14ac:dyDescent="0.3">
      <c r="B400" s="43">
        <f>[1]РЕЕСТР!B400</f>
        <v>370</v>
      </c>
      <c r="C400" s="44" t="str">
        <f>[1]РЕЕСТР!C400</f>
        <v>ранее существовавшая до 01.01.2019</v>
      </c>
      <c r="D400" s="51">
        <f>[1]РЕЕСТР!D400</f>
        <v>44900</v>
      </c>
      <c r="E400" s="16" t="str">
        <f>[1]РЕЕСТР!E400</f>
        <v>Гагарина 165</v>
      </c>
      <c r="F400" s="52" t="str">
        <f>[1]РЕЕСТР!F400</f>
        <v>в рамках проведения инвентаризации 2022 года
не установлен</v>
      </c>
      <c r="G400" s="10" t="str">
        <f>[1]РЕЕСТР!G400</f>
        <v>60.983974</v>
      </c>
      <c r="H400" s="10" t="str">
        <f>[1]РЕЕСТР!H400</f>
        <v>69.042849</v>
      </c>
      <c r="I400" s="53" t="str">
        <f>[1]РЕЕСТР!I400</f>
        <v>в рамках инвентаризации 2022 года
не определена</v>
      </c>
      <c r="J400" s="9" t="str">
        <f>[1]РЕЕСТР!J400</f>
        <v>открытый</v>
      </c>
      <c r="K400" s="11" t="str">
        <f>[1]РЕЕСТР!K400</f>
        <v>бетонная плита</v>
      </c>
      <c r="L400" s="10">
        <f>[1]РЕЕСТР!L400</f>
        <v>8</v>
      </c>
      <c r="M400" s="10" t="str">
        <f>[1]РЕЕСТР!M400</f>
        <v>есть</v>
      </c>
      <c r="N400" s="12" t="str">
        <f>[1]РЕЕСТР!N400</f>
        <v>есть</v>
      </c>
      <c r="O400" s="14">
        <f>[1]РЕЕСТР!O400</f>
        <v>1</v>
      </c>
      <c r="P400" s="15">
        <f>[1]РЕЕСТР!P400</f>
        <v>1.1000000000000001</v>
      </c>
      <c r="Q400" s="13" t="str">
        <f>[1]РЕЕСТР!Q400</f>
        <v>пластик</v>
      </c>
      <c r="R400" s="14">
        <f>[1]РЕЕСТР!U400</f>
        <v>1</v>
      </c>
      <c r="S400" s="15">
        <f>[1]РЕЕСТР!V400</f>
        <v>4</v>
      </c>
      <c r="T400" s="13" t="str">
        <f>[1]РЕЕСТР!W400</f>
        <v>отсек</v>
      </c>
      <c r="U400" s="17" t="str">
        <f>[1]РЕЕСТР!AA400</f>
        <v>-</v>
      </c>
      <c r="V400" s="18" t="str">
        <f>[1]РЕЕСТР!AB400</f>
        <v>-</v>
      </c>
      <c r="W400" s="15" t="str">
        <f>[1]РЕЕСТР!AC400</f>
        <v>-</v>
      </c>
      <c r="X400" s="13" t="str">
        <f>[1]РЕЕСТР!AD400</f>
        <v>-</v>
      </c>
      <c r="Y400" s="8" t="str">
        <f>[1]РЕЕСТР!AH400</f>
        <v>СП МКД</v>
      </c>
      <c r="Z400" s="19" t="str">
        <f>[1]РЕЕСТР!AL400</f>
        <v>МКД ул.Гагарина 165</v>
      </c>
    </row>
    <row r="401" spans="2:26" ht="56.25" customHeight="1" x14ac:dyDescent="0.3">
      <c r="B401" s="43">
        <f>[1]РЕЕСТР!B401</f>
        <v>371</v>
      </c>
      <c r="C401" s="44" t="str">
        <f>[1]РЕЕСТР!C401</f>
        <v>ранее существовавшая до 01.01.2019</v>
      </c>
      <c r="D401" s="51">
        <f>[1]РЕЕСТР!D401</f>
        <v>44900</v>
      </c>
      <c r="E401" s="16" t="str">
        <f>[1]РЕЕСТР!E401</f>
        <v>Ключевая 20</v>
      </c>
      <c r="F401" s="52" t="str">
        <f>[1]РЕЕСТР!F401</f>
        <v>в рамках проведения инвентаризации 2022 года
не установлен</v>
      </c>
      <c r="G401" s="10" t="str">
        <f>[1]РЕЕСТР!G401</f>
        <v>60.984682</v>
      </c>
      <c r="H401" s="10" t="str">
        <f>[1]РЕЕСТР!H401</f>
        <v>69.056358</v>
      </c>
      <c r="I401" s="53" t="str">
        <f>[1]РЕЕСТР!I401</f>
        <v>в рамках инвентаризации 2022 года
не определена</v>
      </c>
      <c r="J401" s="9" t="str">
        <f>[1]РЕЕСТР!J401</f>
        <v>открытый</v>
      </c>
      <c r="K401" s="11" t="str">
        <f>[1]РЕЕСТР!K401</f>
        <v>бетонная плита</v>
      </c>
      <c r="L401" s="10">
        <f>[1]РЕЕСТР!L401</f>
        <v>12</v>
      </c>
      <c r="M401" s="10" t="str">
        <f>[1]РЕЕСТР!M401</f>
        <v>есть</v>
      </c>
      <c r="N401" s="12" t="str">
        <f>[1]РЕЕСТР!N401</f>
        <v>есть</v>
      </c>
      <c r="O401" s="14">
        <f>[1]РЕЕСТР!O401</f>
        <v>3</v>
      </c>
      <c r="P401" s="15">
        <f>[1]РЕЕСТР!P401</f>
        <v>1.1000000000000001</v>
      </c>
      <c r="Q401" s="13" t="str">
        <f>[1]РЕЕСТР!Q401</f>
        <v>пластик</v>
      </c>
      <c r="R401" s="14">
        <f>[1]РЕЕСТР!U401</f>
        <v>1</v>
      </c>
      <c r="S401" s="15">
        <f>[1]РЕЕСТР!V401</f>
        <v>4</v>
      </c>
      <c r="T401" s="13" t="str">
        <f>[1]РЕЕСТР!W401</f>
        <v>отсек</v>
      </c>
      <c r="U401" s="17" t="str">
        <f>[1]РЕЕСТР!AA401</f>
        <v>пластик</v>
      </c>
      <c r="V401" s="18">
        <f>[1]РЕЕСТР!AB401</f>
        <v>1</v>
      </c>
      <c r="W401" s="15">
        <f>[1]РЕЕСТР!AC401</f>
        <v>1</v>
      </c>
      <c r="X401" s="13" t="str">
        <f>[1]РЕЕСТР!AD401</f>
        <v>металлическая сетка АО "РЭС-Сервис"</v>
      </c>
      <c r="Y401" s="8" t="str">
        <f>[1]РЕЕСТР!AH401</f>
        <v>МО - Администрация города Ханты-Мансийска</v>
      </c>
      <c r="Z401" s="19" t="str">
        <f>[1]РЕЕСТР!AL401</f>
        <v>МКД ул. Ключевая 20, 22, 24, 26, 28, 9, 11, 15, Красногвардейская 34, 36, 38</v>
      </c>
    </row>
    <row r="402" spans="2:26" ht="45" customHeight="1" x14ac:dyDescent="0.3">
      <c r="B402" s="43">
        <f>[1]РЕЕСТР!B402</f>
        <v>372</v>
      </c>
      <c r="C402" s="44" t="str">
        <f>[1]РЕЕСТР!C402</f>
        <v>ранее существовавшая до 01.01.2019</v>
      </c>
      <c r="D402" s="51">
        <f>[1]РЕЕСТР!D402</f>
        <v>44900</v>
      </c>
      <c r="E402" s="16" t="str">
        <f>[1]РЕЕСТР!E402</f>
        <v xml:space="preserve">Ключевая 9 </v>
      </c>
      <c r="F402" s="52" t="str">
        <f>[1]РЕЕСТР!F402</f>
        <v>в рамках проведения инвентаризации 2022 года
не установлен</v>
      </c>
      <c r="G402" s="10" t="str">
        <f>[1]РЕЕСТР!G402</f>
        <v>60.983957</v>
      </c>
      <c r="H402" s="10" t="str">
        <f>[1]РЕЕСТР!H402</f>
        <v>69.054902</v>
      </c>
      <c r="I402" s="53" t="str">
        <f>[1]РЕЕСТР!I402</f>
        <v>в рамках инвентаризации 2022 года
не определена</v>
      </c>
      <c r="J402" s="9" t="str">
        <f>[1]РЕЕСТР!J402</f>
        <v>открытый</v>
      </c>
      <c r="K402" s="11" t="str">
        <f>[1]РЕЕСТР!K402</f>
        <v>бетонная плита</v>
      </c>
      <c r="L402" s="10">
        <f>[1]РЕЕСТР!L402</f>
        <v>4</v>
      </c>
      <c r="M402" s="10" t="str">
        <f>[1]РЕЕСТР!M402</f>
        <v>отсутсвует</v>
      </c>
      <c r="N402" s="12" t="str">
        <f>[1]РЕЕСТР!N402</f>
        <v>есть</v>
      </c>
      <c r="O402" s="14">
        <f>[1]РЕЕСТР!O402</f>
        <v>1</v>
      </c>
      <c r="P402" s="15">
        <f>[1]РЕЕСТР!P402</f>
        <v>1.1000000000000001</v>
      </c>
      <c r="Q402" s="13" t="str">
        <f>[1]РЕЕСТР!Q402</f>
        <v>пластик</v>
      </c>
      <c r="R402" s="14" t="str">
        <f>[1]РЕЕСТР!U402</f>
        <v>-</v>
      </c>
      <c r="S402" s="15" t="str">
        <f>[1]РЕЕСТР!V402</f>
        <v>-</v>
      </c>
      <c r="T402" s="13" t="str">
        <f>[1]РЕЕСТР!W402</f>
        <v>-</v>
      </c>
      <c r="U402" s="17" t="str">
        <f>[1]РЕЕСТР!AA402</f>
        <v>-</v>
      </c>
      <c r="V402" s="18" t="str">
        <f>[1]РЕЕСТР!AB402</f>
        <v>-</v>
      </c>
      <c r="W402" s="15" t="str">
        <f>[1]РЕЕСТР!AC402</f>
        <v>-</v>
      </c>
      <c r="X402" s="13" t="str">
        <f>[1]РЕЕСТР!AD402</f>
        <v>-</v>
      </c>
      <c r="Y402" s="8" t="str">
        <f>[1]РЕЕСТР!AH402</f>
        <v>СП МКД</v>
      </c>
      <c r="Z402" s="19" t="str">
        <f>[1]РЕЕСТР!AL402</f>
        <v>МКД ул. Ключевая 12, 7</v>
      </c>
    </row>
    <row r="403" spans="2:26" ht="45" customHeight="1" x14ac:dyDescent="0.3">
      <c r="B403" s="43">
        <f>[1]РЕЕСТР!B403</f>
        <v>373</v>
      </c>
      <c r="C403" s="44" t="str">
        <f>[1]РЕЕСТР!C403</f>
        <v>ранее существовавшая до 01.01.2019</v>
      </c>
      <c r="D403" s="51">
        <f>[1]РЕЕСТР!D403</f>
        <v>44900</v>
      </c>
      <c r="E403" s="16" t="str">
        <f>[1]РЕЕСТР!E403</f>
        <v>Ключевая 5</v>
      </c>
      <c r="F403" s="52" t="str">
        <f>[1]РЕЕСТР!F403</f>
        <v>в рамках проведения инвентаризации 2022 года
не установлен</v>
      </c>
      <c r="G403" s="10" t="str">
        <f>[1]РЕЕСТР!G403</f>
        <v>60.982870</v>
      </c>
      <c r="H403" s="10" t="str">
        <f>[1]РЕЕСТР!H403</f>
        <v>69.053523</v>
      </c>
      <c r="I403" s="53" t="str">
        <f>[1]РЕЕСТР!I403</f>
        <v>в рамках инвентаризации 2022 года
не определена</v>
      </c>
      <c r="J403" s="9" t="str">
        <f>[1]РЕЕСТР!J403</f>
        <v>открытый</v>
      </c>
      <c r="K403" s="11" t="str">
        <f>[1]РЕЕСТР!K403</f>
        <v>бетонная плита</v>
      </c>
      <c r="L403" s="10">
        <f>[1]РЕЕСТР!L403</f>
        <v>6</v>
      </c>
      <c r="M403" s="10" t="str">
        <f>[1]РЕЕСТР!M403</f>
        <v>отсутсвует</v>
      </c>
      <c r="N403" s="12" t="str">
        <f>[1]РЕЕСТР!N403</f>
        <v>есть</v>
      </c>
      <c r="O403" s="14">
        <f>[1]РЕЕСТР!O403</f>
        <v>2</v>
      </c>
      <c r="P403" s="15">
        <f>[1]РЕЕСТР!P403</f>
        <v>1.1000000000000001</v>
      </c>
      <c r="Q403" s="13" t="str">
        <f>[1]РЕЕСТР!Q403</f>
        <v>пластик</v>
      </c>
      <c r="R403" s="14" t="str">
        <f>[1]РЕЕСТР!U403</f>
        <v>-</v>
      </c>
      <c r="S403" s="15" t="str">
        <f>[1]РЕЕСТР!V403</f>
        <v>-</v>
      </c>
      <c r="T403" s="13" t="str">
        <f>[1]РЕЕСТР!W403</f>
        <v>-</v>
      </c>
      <c r="U403" s="17" t="str">
        <f>[1]РЕЕСТР!AA403</f>
        <v>-</v>
      </c>
      <c r="V403" s="18" t="str">
        <f>[1]РЕЕСТР!AB403</f>
        <v>-</v>
      </c>
      <c r="W403" s="15" t="str">
        <f>[1]РЕЕСТР!AC403</f>
        <v>-</v>
      </c>
      <c r="X403" s="13" t="str">
        <f>[1]РЕЕСТР!AD403</f>
        <v>-</v>
      </c>
      <c r="Y403" s="8" t="str">
        <f>[1]РЕЕСТР!AH403</f>
        <v>СП МКД</v>
      </c>
      <c r="Z403" s="19" t="str">
        <f>[1]РЕЕСТР!AL403</f>
        <v>МКД ул. Ключевая 3, 4, 5,  Школьная 14, 20, 22, Сургутская 35</v>
      </c>
    </row>
    <row r="404" spans="2:26" ht="45" customHeight="1" x14ac:dyDescent="0.3">
      <c r="B404" s="43">
        <f>[1]РЕЕСТР!B404</f>
        <v>374</v>
      </c>
      <c r="C404" s="44" t="str">
        <f>[1]РЕЕСТР!C404</f>
        <v>ранее существовавшая до 01.01.2019</v>
      </c>
      <c r="D404" s="51">
        <f>[1]РЕЕСТР!D404</f>
        <v>44900</v>
      </c>
      <c r="E404" s="16" t="str">
        <f>[1]РЕЕСТР!E404</f>
        <v>Сургутская 23а</v>
      </c>
      <c r="F404" s="52" t="str">
        <f>[1]РЕЕСТР!F404</f>
        <v>в рамках проведения инвентаризации 2022 года
не установлен</v>
      </c>
      <c r="G404" s="10" t="str">
        <f>[1]РЕЕСТР!G404</f>
        <v>60.983024</v>
      </c>
      <c r="H404" s="10" t="str">
        <f>[1]РЕЕСТР!H404</f>
        <v>69.051778</v>
      </c>
      <c r="I404" s="53" t="str">
        <f>[1]РЕЕСТР!I404</f>
        <v>в рамках инвентаризации 2022 года
не определена</v>
      </c>
      <c r="J404" s="9" t="str">
        <f>[1]РЕЕСТР!J404</f>
        <v>открытый</v>
      </c>
      <c r="K404" s="11" t="str">
        <f>[1]РЕЕСТР!K404</f>
        <v>бетонная плита</v>
      </c>
      <c r="L404" s="10">
        <f>[1]РЕЕСТР!L404</f>
        <v>12</v>
      </c>
      <c r="M404" s="10" t="str">
        <f>[1]РЕЕСТР!M404</f>
        <v>есть</v>
      </c>
      <c r="N404" s="12" t="str">
        <f>[1]РЕЕСТР!N404</f>
        <v>есть</v>
      </c>
      <c r="O404" s="14">
        <f>[1]РЕЕСТР!O404</f>
        <v>2</v>
      </c>
      <c r="P404" s="15">
        <f>[1]РЕЕСТР!P404</f>
        <v>1.1000000000000001</v>
      </c>
      <c r="Q404" s="13" t="str">
        <f>[1]РЕЕСТР!Q404</f>
        <v>пластик</v>
      </c>
      <c r="R404" s="14">
        <f>[1]РЕЕСТР!U404</f>
        <v>1</v>
      </c>
      <c r="S404" s="15">
        <f>[1]РЕЕСТР!V404</f>
        <v>4</v>
      </c>
      <c r="T404" s="13" t="str">
        <f>[1]РЕЕСТР!W404</f>
        <v>отсек</v>
      </c>
      <c r="U404" s="17" t="str">
        <f>[1]РЕЕСТР!AA404</f>
        <v>-</v>
      </c>
      <c r="V404" s="18" t="str">
        <f>[1]РЕЕСТР!AB404</f>
        <v>-</v>
      </c>
      <c r="W404" s="15" t="str">
        <f>[1]РЕЕСТР!AC404</f>
        <v>-</v>
      </c>
      <c r="X404" s="13" t="str">
        <f>[1]РЕЕСТР!AD404</f>
        <v>-</v>
      </c>
      <c r="Y404" s="8" t="str">
        <f>[1]РЕЕСТР!AH404</f>
        <v>МО - Администрация города Ханты-Мансийска</v>
      </c>
      <c r="Z404" s="19" t="str">
        <f>[1]РЕЕСТР!AL404</f>
        <v>МКД ул. Сургутская 23а, 27, 27а, Березовская 23, 25</v>
      </c>
    </row>
    <row r="405" spans="2:26" ht="45" customHeight="1" x14ac:dyDescent="0.3">
      <c r="B405" s="43">
        <f>[1]РЕЕСТР!B405</f>
        <v>375</v>
      </c>
      <c r="C405" s="44" t="str">
        <f>[1]РЕЕСТР!C405</f>
        <v>ранее существовавшая до 01.01.2019</v>
      </c>
      <c r="D405" s="51">
        <f>[1]РЕЕСТР!D405</f>
        <v>44900</v>
      </c>
      <c r="E405" s="16" t="str">
        <f>[1]РЕЕСТР!E405</f>
        <v>Лермонтова 27</v>
      </c>
      <c r="F405" s="52" t="str">
        <f>[1]РЕЕСТР!F405</f>
        <v>в рамках проведения инвентаризации 2022 года
не установлен</v>
      </c>
      <c r="G405" s="10" t="str">
        <f>[1]РЕЕСТР!G405</f>
        <v xml:space="preserve">60.985799 </v>
      </c>
      <c r="H405" s="10" t="str">
        <f>[1]РЕЕСТР!H405</f>
        <v>69.050589</v>
      </c>
      <c r="I405" s="53" t="str">
        <f>[1]РЕЕСТР!I405</f>
        <v>в рамках инвентаризации 2022 года
не определена</v>
      </c>
      <c r="J405" s="9" t="str">
        <f>[1]РЕЕСТР!J405</f>
        <v>открытый</v>
      </c>
      <c r="K405" s="11" t="str">
        <f>[1]РЕЕСТР!K405</f>
        <v>бетонная плита</v>
      </c>
      <c r="L405" s="10">
        <f>[1]РЕЕСТР!L405</f>
        <v>12</v>
      </c>
      <c r="M405" s="10" t="str">
        <f>[1]РЕЕСТР!M405</f>
        <v>есть</v>
      </c>
      <c r="N405" s="12" t="str">
        <f>[1]РЕЕСТР!N405</f>
        <v>есть</v>
      </c>
      <c r="O405" s="14">
        <f>[1]РЕЕСТР!O405</f>
        <v>2</v>
      </c>
      <c r="P405" s="15">
        <f>[1]РЕЕСТР!P405</f>
        <v>1.1000000000000001</v>
      </c>
      <c r="Q405" s="13" t="str">
        <f>[1]РЕЕСТР!Q405</f>
        <v>пластик</v>
      </c>
      <c r="R405" s="14">
        <f>[1]РЕЕСТР!U405</f>
        <v>1</v>
      </c>
      <c r="S405" s="15">
        <f>[1]РЕЕСТР!V405</f>
        <v>4</v>
      </c>
      <c r="T405" s="13" t="str">
        <f>[1]РЕЕСТР!W405</f>
        <v>отсек</v>
      </c>
      <c r="U405" s="17" t="str">
        <f>[1]РЕЕСТР!AA405</f>
        <v>-</v>
      </c>
      <c r="V405" s="18" t="str">
        <f>[1]РЕЕСТР!AB405</f>
        <v>-</v>
      </c>
      <c r="W405" s="15" t="str">
        <f>[1]РЕЕСТР!AC405</f>
        <v>-</v>
      </c>
      <c r="X405" s="13" t="str">
        <f>[1]РЕЕСТР!AD405</f>
        <v>-</v>
      </c>
      <c r="Y405" s="8" t="str">
        <f>[1]РЕЕСТР!AH405</f>
        <v>МО - Администрация города Ханты-Мансийска</v>
      </c>
      <c r="Z405" s="19" t="str">
        <f>[1]РЕЕСТР!AL405</f>
        <v>МКД ул.  Лермонтова 27, 29, 31, 31а, 33</v>
      </c>
    </row>
    <row r="406" spans="2:26" ht="45" customHeight="1" x14ac:dyDescent="0.3">
      <c r="B406" s="43">
        <f>[1]РЕЕСТР!B406</f>
        <v>376</v>
      </c>
      <c r="C406" s="44" t="str">
        <f>[1]РЕЕСТР!C406</f>
        <v>ранее существовавшая до 01.01.2019</v>
      </c>
      <c r="D406" s="51">
        <f>[1]РЕЕСТР!D406</f>
        <v>44900</v>
      </c>
      <c r="E406" s="16" t="str">
        <f>[1]РЕЕСТР!E406</f>
        <v>Лермонтова 23</v>
      </c>
      <c r="F406" s="52" t="str">
        <f>[1]РЕЕСТР!F406</f>
        <v>в рамках проведения инвентаризации 2022 года
не установлен</v>
      </c>
      <c r="G406" s="10" t="str">
        <f>[1]РЕЕСТР!G406</f>
        <v>60.984675</v>
      </c>
      <c r="H406" s="10" t="str">
        <f>[1]РЕЕСТР!H406</f>
        <v>69.050455</v>
      </c>
      <c r="I406" s="53" t="str">
        <f>[1]РЕЕСТР!I406</f>
        <v>в рамках инвентаризации 2022 года
не определена</v>
      </c>
      <c r="J406" s="9" t="str">
        <f>[1]РЕЕСТР!J406</f>
        <v>открытый</v>
      </c>
      <c r="K406" s="11" t="str">
        <f>[1]РЕЕСТР!K406</f>
        <v>бетонная плита</v>
      </c>
      <c r="L406" s="10">
        <f>[1]РЕЕСТР!L406</f>
        <v>12</v>
      </c>
      <c r="M406" s="10" t="str">
        <f>[1]РЕЕСТР!M406</f>
        <v>есть</v>
      </c>
      <c r="N406" s="12" t="str">
        <f>[1]РЕЕСТР!N406</f>
        <v>есть</v>
      </c>
      <c r="O406" s="14">
        <f>[1]РЕЕСТР!O406</f>
        <v>2</v>
      </c>
      <c r="P406" s="15">
        <f>[1]РЕЕСТР!P406</f>
        <v>1.1000000000000001</v>
      </c>
      <c r="Q406" s="13" t="str">
        <f>[1]РЕЕСТР!Q406</f>
        <v>пластик</v>
      </c>
      <c r="R406" s="14">
        <f>[1]РЕЕСТР!U406</f>
        <v>1</v>
      </c>
      <c r="S406" s="15">
        <f>[1]РЕЕСТР!V406</f>
        <v>4</v>
      </c>
      <c r="T406" s="13" t="str">
        <f>[1]РЕЕСТР!W406</f>
        <v>отсек</v>
      </c>
      <c r="U406" s="17" t="str">
        <f>[1]РЕЕСТР!AA406</f>
        <v>-</v>
      </c>
      <c r="V406" s="18" t="str">
        <f>[1]РЕЕСТР!AB406</f>
        <v>-</v>
      </c>
      <c r="W406" s="15" t="str">
        <f>[1]РЕЕСТР!AC406</f>
        <v>-</v>
      </c>
      <c r="X406" s="13" t="str">
        <f>[1]РЕЕСТР!AD406</f>
        <v>-</v>
      </c>
      <c r="Y406" s="8" t="str">
        <f>[1]РЕЕСТР!AH406</f>
        <v>МО - Администрация города Ханты-Мансийска</v>
      </c>
      <c r="Z406" s="19" t="str">
        <f>[1]РЕЕСТР!AL406</f>
        <v>МКД ул. Лермонтова 23, 24, 25, 30</v>
      </c>
    </row>
    <row r="407" spans="2:26" ht="45" customHeight="1" x14ac:dyDescent="0.3">
      <c r="B407" s="43">
        <f>[1]РЕЕСТР!B407</f>
        <v>377</v>
      </c>
      <c r="C407" s="44" t="str">
        <f>[1]РЕЕСТР!C407</f>
        <v>ранее существовавшая до 01.01.2019</v>
      </c>
      <c r="D407" s="51">
        <f>[1]РЕЕСТР!D407</f>
        <v>44900</v>
      </c>
      <c r="E407" s="16" t="str">
        <f>[1]РЕЕСТР!E407</f>
        <v>Лермонтова 19</v>
      </c>
      <c r="F407" s="52" t="str">
        <f>[1]РЕЕСТР!F407</f>
        <v>в рамках проведения инвентаризации 2022 года
не установлен</v>
      </c>
      <c r="G407" s="10" t="str">
        <f>[1]РЕЕСТР!G407</f>
        <v>60.983844</v>
      </c>
      <c r="H407" s="10" t="str">
        <f>[1]РЕЕСТР!H407</f>
        <v>69.049777</v>
      </c>
      <c r="I407" s="53" t="str">
        <f>[1]РЕЕСТР!I407</f>
        <v>в рамках инвентаризации 2022 года
не определена</v>
      </c>
      <c r="J407" s="9" t="str">
        <f>[1]РЕЕСТР!J407</f>
        <v>открытый</v>
      </c>
      <c r="K407" s="11" t="str">
        <f>[1]РЕЕСТР!K407</f>
        <v>бетонная плита</v>
      </c>
      <c r="L407" s="10">
        <f>[1]РЕЕСТР!L407</f>
        <v>6</v>
      </c>
      <c r="M407" s="10" t="str">
        <f>[1]РЕЕСТР!M407</f>
        <v>отсутсвует</v>
      </c>
      <c r="N407" s="12" t="str">
        <f>[1]РЕЕСТР!N407</f>
        <v>есть</v>
      </c>
      <c r="O407" s="14">
        <f>[1]РЕЕСТР!O407</f>
        <v>2</v>
      </c>
      <c r="P407" s="15">
        <f>[1]РЕЕСТР!P407</f>
        <v>1.1000000000000001</v>
      </c>
      <c r="Q407" s="13" t="str">
        <f>[1]РЕЕСТР!Q407</f>
        <v>пластик</v>
      </c>
      <c r="R407" s="14" t="str">
        <f>[1]РЕЕСТР!U407</f>
        <v>-</v>
      </c>
      <c r="S407" s="15" t="str">
        <f>[1]РЕЕСТР!V407</f>
        <v>-</v>
      </c>
      <c r="T407" s="13" t="str">
        <f>[1]РЕЕСТР!W407</f>
        <v>-</v>
      </c>
      <c r="U407" s="17" t="str">
        <f>[1]РЕЕСТР!AA407</f>
        <v>-</v>
      </c>
      <c r="V407" s="18" t="str">
        <f>[1]РЕЕСТР!AB407</f>
        <v>-</v>
      </c>
      <c r="W407" s="15" t="str">
        <f>[1]РЕЕСТР!AC407</f>
        <v>-</v>
      </c>
      <c r="X407" s="13" t="str">
        <f>[1]РЕЕСТР!AD407</f>
        <v>-</v>
      </c>
      <c r="Y407" s="8" t="str">
        <f>[1]РЕЕСТР!AH407</f>
        <v>СП МКД</v>
      </c>
      <c r="Z407" s="19" t="str">
        <f>[1]РЕЕСТР!AL407</f>
        <v>МКД ул. Лермонтова 19, 18а, 20, 21</v>
      </c>
    </row>
    <row r="408" spans="2:26" ht="56.25" customHeight="1" x14ac:dyDescent="0.3">
      <c r="B408" s="43">
        <f>[1]РЕЕСТР!B408</f>
        <v>378</v>
      </c>
      <c r="C408" s="44" t="str">
        <f>[1]РЕЕСТР!C408</f>
        <v>ранее существовавшая до 01.01.2019</v>
      </c>
      <c r="D408" s="51">
        <f>[1]РЕЕСТР!D408</f>
        <v>44900</v>
      </c>
      <c r="E408" s="16" t="str">
        <f>[1]РЕЕСТР!E408</f>
        <v>Лермонтова 19а</v>
      </c>
      <c r="F408" s="52" t="str">
        <f>[1]РЕЕСТР!F408</f>
        <v>в рамках проведения инвентаризации 2022 года
не установлен</v>
      </c>
      <c r="G408" s="10" t="str">
        <f>[1]РЕЕСТР!G408</f>
        <v>60.983898</v>
      </c>
      <c r="H408" s="10" t="str">
        <f>[1]РЕЕСТР!H408</f>
        <v>69.048288</v>
      </c>
      <c r="I408" s="53" t="str">
        <f>[1]РЕЕСТР!I408</f>
        <v>в рамках инвентаризации 2022 года
не определена</v>
      </c>
      <c r="J408" s="9" t="str">
        <f>[1]РЕЕСТР!J408</f>
        <v>открытый</v>
      </c>
      <c r="K408" s="11" t="str">
        <f>[1]РЕЕСТР!K408</f>
        <v>бетонная плита</v>
      </c>
      <c r="L408" s="10">
        <f>[1]РЕЕСТР!L408</f>
        <v>6</v>
      </c>
      <c r="M408" s="10" t="str">
        <f>[1]РЕЕСТР!M408</f>
        <v>отсутсвует</v>
      </c>
      <c r="N408" s="12" t="str">
        <f>[1]РЕЕСТР!N408</f>
        <v>есть</v>
      </c>
      <c r="O408" s="14">
        <f>[1]РЕЕСТР!O408</f>
        <v>2</v>
      </c>
      <c r="P408" s="15">
        <f>[1]РЕЕСТР!P408</f>
        <v>1.1000000000000001</v>
      </c>
      <c r="Q408" s="13" t="str">
        <f>[1]РЕЕСТР!Q408</f>
        <v>пластик</v>
      </c>
      <c r="R408" s="14" t="str">
        <f>[1]РЕЕСТР!U408</f>
        <v>-</v>
      </c>
      <c r="S408" s="15" t="str">
        <f>[1]РЕЕСТР!V408</f>
        <v>-</v>
      </c>
      <c r="T408" s="13" t="str">
        <f>[1]РЕЕСТР!W408</f>
        <v>-</v>
      </c>
      <c r="U408" s="17" t="str">
        <f>[1]РЕЕСТР!AA408</f>
        <v>пластик</v>
      </c>
      <c r="V408" s="18">
        <f>[1]РЕЕСТР!AB408</f>
        <v>1</v>
      </c>
      <c r="W408" s="15">
        <f>[1]РЕЕСТР!AC408</f>
        <v>1</v>
      </c>
      <c r="X408" s="13" t="str">
        <f>[1]РЕЕСТР!AD408</f>
        <v>металлическая сетка АО "РЭС-Сервис"</v>
      </c>
      <c r="Y408" s="8" t="str">
        <f>[1]РЕЕСТР!AH408</f>
        <v>СП МКД</v>
      </c>
      <c r="Z408" s="19" t="str">
        <f>[1]РЕЕСТР!AL408</f>
        <v>МКД ул. Лермонтова 19а</v>
      </c>
    </row>
    <row r="409" spans="2:26" ht="56.25" customHeight="1" x14ac:dyDescent="0.3">
      <c r="B409" s="43">
        <f>[1]РЕЕСТР!B409</f>
        <v>378</v>
      </c>
      <c r="C409" s="44">
        <f>[1]РЕЕСТР!C409</f>
        <v>0</v>
      </c>
      <c r="D409" s="51">
        <f>[1]РЕЕСТР!D409</f>
        <v>44900</v>
      </c>
      <c r="E409" s="16">
        <f>[1]РЕЕСТР!E409</f>
        <v>0</v>
      </c>
      <c r="F409" s="52" t="str">
        <f>[1]РЕЕСТР!F409</f>
        <v>в рамках проведения инвентаризации 2022 года
не установлен</v>
      </c>
      <c r="G409" s="10">
        <f>[1]РЕЕСТР!G409</f>
        <v>0</v>
      </c>
      <c r="H409" s="10">
        <f>[1]РЕЕСТР!H409</f>
        <v>0</v>
      </c>
      <c r="I409" s="53" t="str">
        <f>[1]РЕЕСТР!I409</f>
        <v>в рамках инвентаризации 2022 года
не определена</v>
      </c>
      <c r="J409" s="9">
        <f>[1]РЕЕСТР!J409</f>
        <v>0</v>
      </c>
      <c r="K409" s="11">
        <f>[1]РЕЕСТР!K409</f>
        <v>0</v>
      </c>
      <c r="L409" s="10">
        <f>[1]РЕЕСТР!L409</f>
        <v>0</v>
      </c>
      <c r="M409" s="10">
        <f>[1]РЕЕСТР!M409</f>
        <v>0</v>
      </c>
      <c r="N409" s="12">
        <f>[1]РЕЕСТР!N409</f>
        <v>0</v>
      </c>
      <c r="O409" s="14">
        <f>[1]РЕЕСТР!O409</f>
        <v>0</v>
      </c>
      <c r="P409" s="15">
        <f>[1]РЕЕСТР!P409</f>
        <v>0</v>
      </c>
      <c r="Q409" s="13">
        <f>[1]РЕЕСТР!Q409</f>
        <v>0</v>
      </c>
      <c r="R409" s="14">
        <f>[1]РЕЕСТР!U409</f>
        <v>0</v>
      </c>
      <c r="S409" s="15">
        <f>[1]РЕЕСТР!V409</f>
        <v>0</v>
      </c>
      <c r="T409" s="13">
        <f>[1]РЕЕСТР!W409</f>
        <v>0</v>
      </c>
      <c r="U409" s="17" t="str">
        <f>[1]РЕЕСТР!AA409</f>
        <v>бумажные отходы</v>
      </c>
      <c r="V409" s="18">
        <f>[1]РЕЕСТР!AB409</f>
        <v>1</v>
      </c>
      <c r="W409" s="15">
        <f>[1]РЕЕСТР!AC409</f>
        <v>0.75</v>
      </c>
      <c r="X409" s="13" t="str">
        <f>[1]РЕЕСТР!AD409</f>
        <v>контейнер ООО "Экобаланс"</v>
      </c>
      <c r="Y409" s="8">
        <f>[1]РЕЕСТР!AH409</f>
        <v>0</v>
      </c>
      <c r="Z409" s="19">
        <f>[1]РЕЕСТР!AL409</f>
        <v>0</v>
      </c>
    </row>
    <row r="410" spans="2:26" ht="45" customHeight="1" x14ac:dyDescent="0.3">
      <c r="B410" s="43">
        <f>[1]РЕЕСТР!B410</f>
        <v>379</v>
      </c>
      <c r="C410" s="44" t="str">
        <f>[1]РЕЕСТР!C410</f>
        <v>ранее существовавшая до 01.01.2019</v>
      </c>
      <c r="D410" s="51">
        <f>[1]РЕЕСТР!D410</f>
        <v>44900</v>
      </c>
      <c r="E410" s="16" t="str">
        <f>[1]РЕЕСТР!E410</f>
        <v>Школьная 4</v>
      </c>
      <c r="F410" s="52" t="str">
        <f>[1]РЕЕСТР!F410</f>
        <v>в рамках проведения инвентаризации 2022 года
не установлен</v>
      </c>
      <c r="G410" s="10" t="str">
        <f>[1]РЕЕСТР!G410</f>
        <v>60.984261</v>
      </c>
      <c r="H410" s="10" t="str">
        <f>[1]РЕЕСТР!H410</f>
        <v>69.048973</v>
      </c>
      <c r="I410" s="53" t="str">
        <f>[1]РЕЕСТР!I410</f>
        <v>в рамках инвентаризации 2022 года
не определена</v>
      </c>
      <c r="J410" s="9" t="str">
        <f>[1]РЕЕСТР!J410</f>
        <v>открытый</v>
      </c>
      <c r="K410" s="11" t="str">
        <f>[1]РЕЕСТР!K410</f>
        <v>бетонная плита</v>
      </c>
      <c r="L410" s="10">
        <f>[1]РЕЕСТР!L410</f>
        <v>12</v>
      </c>
      <c r="M410" s="10" t="str">
        <f>[1]РЕЕСТР!M410</f>
        <v>есть</v>
      </c>
      <c r="N410" s="12" t="str">
        <f>[1]РЕЕСТР!N410</f>
        <v>есть</v>
      </c>
      <c r="O410" s="14">
        <f>[1]РЕЕСТР!O410</f>
        <v>2</v>
      </c>
      <c r="P410" s="15">
        <f>[1]РЕЕСТР!P410</f>
        <v>1.1000000000000001</v>
      </c>
      <c r="Q410" s="13" t="str">
        <f>[1]РЕЕСТР!Q410</f>
        <v>пластик</v>
      </c>
      <c r="R410" s="14">
        <f>[1]РЕЕСТР!U410</f>
        <v>1</v>
      </c>
      <c r="S410" s="15">
        <f>[1]РЕЕСТР!V410</f>
        <v>4</v>
      </c>
      <c r="T410" s="13" t="str">
        <f>[1]РЕЕСТР!W410</f>
        <v>отсек</v>
      </c>
      <c r="U410" s="17" t="str">
        <f>[1]РЕЕСТР!AA410</f>
        <v>-</v>
      </c>
      <c r="V410" s="18" t="str">
        <f>[1]РЕЕСТР!AB410</f>
        <v>-</v>
      </c>
      <c r="W410" s="15" t="str">
        <f>[1]РЕЕСТР!AC410</f>
        <v>-</v>
      </c>
      <c r="X410" s="13" t="str">
        <f>[1]РЕЕСТР!AD410</f>
        <v>-</v>
      </c>
      <c r="Y410" s="8" t="str">
        <f>[1]РЕЕСТР!AH410</f>
        <v>МО - Администрация города Ханты-Мансийска</v>
      </c>
      <c r="Z410" s="19" t="str">
        <f>[1]РЕЕСТР!AL410</f>
        <v>МКД ул. Школьная 4, 5, 2, 2а</v>
      </c>
    </row>
    <row r="411" spans="2:26" ht="56.25" customHeight="1" x14ac:dyDescent="0.3">
      <c r="B411" s="43">
        <f>[1]РЕЕСТР!B411</f>
        <v>380</v>
      </c>
      <c r="C411" s="44" t="str">
        <f>[1]РЕЕСТР!C411</f>
        <v>ранее существовавшая до 01.01.2019</v>
      </c>
      <c r="D411" s="51">
        <f>[1]РЕЕСТР!D411</f>
        <v>44900</v>
      </c>
      <c r="E411" s="16" t="str">
        <f>[1]РЕЕСТР!E411</f>
        <v xml:space="preserve">Югорская 6 </v>
      </c>
      <c r="F411" s="52" t="str">
        <f>[1]РЕЕСТР!F411</f>
        <v>в рамках проведения инвентаризации 2022 года
не установлен</v>
      </c>
      <c r="G411" s="10" t="str">
        <f>[1]РЕЕСТР!G411</f>
        <v>60.985820</v>
      </c>
      <c r="H411" s="10" t="str">
        <f>[1]РЕЕСТР!H411</f>
        <v>69.044066</v>
      </c>
      <c r="I411" s="53" t="str">
        <f>[1]РЕЕСТР!I411</f>
        <v>в рамках инвентаризации 2022 года
не определена</v>
      </c>
      <c r="J411" s="9" t="str">
        <f>[1]РЕЕСТР!J411</f>
        <v>открытый</v>
      </c>
      <c r="K411" s="11" t="str">
        <f>[1]РЕЕСТР!K411</f>
        <v>бетонная плита</v>
      </c>
      <c r="L411" s="10">
        <f>[1]РЕЕСТР!L411</f>
        <v>8</v>
      </c>
      <c r="M411" s="10" t="str">
        <f>[1]РЕЕСТР!M411</f>
        <v>есть</v>
      </c>
      <c r="N411" s="12" t="str">
        <f>[1]РЕЕСТР!N411</f>
        <v>есть</v>
      </c>
      <c r="O411" s="14">
        <f>[1]РЕЕСТР!O411</f>
        <v>3</v>
      </c>
      <c r="P411" s="15">
        <f>[1]РЕЕСТР!P411</f>
        <v>1.1000000000000001</v>
      </c>
      <c r="Q411" s="13" t="str">
        <f>[1]РЕЕСТР!Q411</f>
        <v>пластик</v>
      </c>
      <c r="R411" s="14">
        <f>[1]РЕЕСТР!U411</f>
        <v>1</v>
      </c>
      <c r="S411" s="15">
        <f>[1]РЕЕСТР!V411</f>
        <v>4</v>
      </c>
      <c r="T411" s="13" t="str">
        <f>[1]РЕЕСТР!W411</f>
        <v>отсек</v>
      </c>
      <c r="U411" s="17" t="str">
        <f>[1]РЕЕСТР!AA411</f>
        <v>пластик</v>
      </c>
      <c r="V411" s="18">
        <f>[1]РЕЕСТР!AB411</f>
        <v>1</v>
      </c>
      <c r="W411" s="15">
        <f>[1]РЕЕСТР!AC411</f>
        <v>1</v>
      </c>
      <c r="X411" s="13" t="str">
        <f>[1]РЕЕСТР!AD411</f>
        <v>металлическая сетка АО "РЭС-Сервис"</v>
      </c>
      <c r="Y411" s="8" t="str">
        <f>[1]РЕЕСТР!AH411</f>
        <v>СП МКД</v>
      </c>
      <c r="Z411" s="19" t="str">
        <f>[1]РЕЕСТР!AL411</f>
        <v xml:space="preserve">МКД ул. Югорская 6, </v>
      </c>
    </row>
    <row r="412" spans="2:26" ht="45" customHeight="1" x14ac:dyDescent="0.3">
      <c r="B412" s="43">
        <f>[1]РЕЕСТР!B412</f>
        <v>381</v>
      </c>
      <c r="C412" s="44" t="str">
        <f>[1]РЕЕСТР!C412</f>
        <v>ранее существовавшая до 01.01.2019</v>
      </c>
      <c r="D412" s="51">
        <f>[1]РЕЕСТР!D412</f>
        <v>44900</v>
      </c>
      <c r="E412" s="16" t="str">
        <f>[1]РЕЕСТР!E412</f>
        <v>Гагарина 109, 111а</v>
      </c>
      <c r="F412" s="52" t="str">
        <f>[1]РЕЕСТР!F412</f>
        <v>в рамках проведения инвентаризации 2022 года
не установлен</v>
      </c>
      <c r="G412" s="10" t="str">
        <f>[1]РЕЕСТР!G412</f>
        <v>60.988867</v>
      </c>
      <c r="H412" s="10" t="str">
        <f>[1]РЕЕСТР!H412</f>
        <v>69.032409</v>
      </c>
      <c r="I412" s="53" t="str">
        <f>[1]РЕЕСТР!I412</f>
        <v>в рамках инвентаризации 2022 года
не определена</v>
      </c>
      <c r="J412" s="9" t="str">
        <f>[1]РЕЕСТР!J412</f>
        <v>открытый</v>
      </c>
      <c r="K412" s="11" t="str">
        <f>[1]РЕЕСТР!K412</f>
        <v>бетонная плита</v>
      </c>
      <c r="L412" s="10">
        <f>[1]РЕЕСТР!L412</f>
        <v>12</v>
      </c>
      <c r="M412" s="10" t="str">
        <f>[1]РЕЕСТР!M412</f>
        <v>есть</v>
      </c>
      <c r="N412" s="12" t="str">
        <f>[1]РЕЕСТР!N412</f>
        <v>есть</v>
      </c>
      <c r="O412" s="14">
        <f>[1]РЕЕСТР!O412</f>
        <v>1</v>
      </c>
      <c r="P412" s="15">
        <f>[1]РЕЕСТР!P412</f>
        <v>1.1000000000000001</v>
      </c>
      <c r="Q412" s="13" t="str">
        <f>[1]РЕЕСТР!Q412</f>
        <v>пластик</v>
      </c>
      <c r="R412" s="14">
        <f>[1]РЕЕСТР!U412</f>
        <v>1</v>
      </c>
      <c r="S412" s="15">
        <f>[1]РЕЕСТР!V412</f>
        <v>4</v>
      </c>
      <c r="T412" s="13" t="str">
        <f>[1]РЕЕСТР!W412</f>
        <v>отсек</v>
      </c>
      <c r="U412" s="17" t="str">
        <f>[1]РЕЕСТР!AA412</f>
        <v>-</v>
      </c>
      <c r="V412" s="18" t="str">
        <f>[1]РЕЕСТР!AB412</f>
        <v>-</v>
      </c>
      <c r="W412" s="15" t="str">
        <f>[1]РЕЕСТР!AC412</f>
        <v>-</v>
      </c>
      <c r="X412" s="13" t="str">
        <f>[1]РЕЕСТР!AD412</f>
        <v>-</v>
      </c>
      <c r="Y412" s="8" t="str">
        <f>[1]РЕЕСТР!AH412</f>
        <v>МО - Администрация города Ханты-Мансийска</v>
      </c>
      <c r="Z412" s="19" t="str">
        <f>[1]РЕЕСТР!AL412</f>
        <v>МКД ул. Гагарина 109, 111а, 111, 113</v>
      </c>
    </row>
    <row r="413" spans="2:26" ht="56.25" customHeight="1" x14ac:dyDescent="0.3">
      <c r="B413" s="43">
        <f>[1]РЕЕСТР!B413</f>
        <v>382</v>
      </c>
      <c r="C413" s="44" t="str">
        <f>[1]РЕЕСТР!C413</f>
        <v>ранее существовавшая до 01.01.2019</v>
      </c>
      <c r="D413" s="51">
        <f>[1]РЕЕСТР!D413</f>
        <v>44900</v>
      </c>
      <c r="E413" s="16" t="str">
        <f>[1]РЕЕСТР!E413</f>
        <v>Гагарина 103, 101а</v>
      </c>
      <c r="F413" s="52" t="str">
        <f>[1]РЕЕСТР!F413</f>
        <v>в рамках проведения инвентаризации 2022 года
не установлен</v>
      </c>
      <c r="G413" s="10" t="str">
        <f>[1]РЕЕСТР!G413</f>
        <v>60.988849</v>
      </c>
      <c r="H413" s="10" t="str">
        <f>[1]РЕЕСТР!H413</f>
        <v>69.030021</v>
      </c>
      <c r="I413" s="53" t="str">
        <f>[1]РЕЕСТР!I413</f>
        <v>в рамках инвентаризации 2022 года
не определена</v>
      </c>
      <c r="J413" s="9" t="str">
        <f>[1]РЕЕСТР!J413</f>
        <v>открытый</v>
      </c>
      <c r="K413" s="11" t="str">
        <f>[1]РЕЕСТР!K413</f>
        <v>бетонная плита</v>
      </c>
      <c r="L413" s="10">
        <f>[1]РЕЕСТР!L413</f>
        <v>6</v>
      </c>
      <c r="M413" s="10" t="str">
        <f>[1]РЕЕСТР!M413</f>
        <v>есть</v>
      </c>
      <c r="N413" s="12" t="str">
        <f>[1]РЕЕСТР!N413</f>
        <v>есть</v>
      </c>
      <c r="O413" s="14">
        <f>[1]РЕЕСТР!O413</f>
        <v>2</v>
      </c>
      <c r="P413" s="15">
        <f>[1]РЕЕСТР!P413</f>
        <v>1.1000000000000001</v>
      </c>
      <c r="Q413" s="13" t="str">
        <f>[1]РЕЕСТР!Q413</f>
        <v>пластик</v>
      </c>
      <c r="R413" s="14" t="str">
        <f>[1]РЕЕСТР!U413</f>
        <v>-</v>
      </c>
      <c r="S413" s="15" t="str">
        <f>[1]РЕЕСТР!V413</f>
        <v>-</v>
      </c>
      <c r="T413" s="13" t="str">
        <f>[1]РЕЕСТР!W413</f>
        <v>-</v>
      </c>
      <c r="U413" s="17" t="str">
        <f>[1]РЕЕСТР!AA413</f>
        <v>пластик</v>
      </c>
      <c r="V413" s="18">
        <f>[1]РЕЕСТР!AB413</f>
        <v>1</v>
      </c>
      <c r="W413" s="15">
        <f>[1]РЕЕСТР!AC413</f>
        <v>1</v>
      </c>
      <c r="X413" s="13" t="str">
        <f>[1]РЕЕСТР!AD413</f>
        <v>металлическая сетка АО "РЭС-Сервис"</v>
      </c>
      <c r="Y413" s="8" t="str">
        <f>[1]РЕЕСТР!AH413</f>
        <v>СП МКД</v>
      </c>
      <c r="Z413" s="19" t="str">
        <f>[1]РЕЕСТР!AL413</f>
        <v>МКД ул. Гагарина 103, 105, 107 и МЮЛ - АО "СШОР"</v>
      </c>
    </row>
    <row r="414" spans="2:26" ht="56.25" customHeight="1" x14ac:dyDescent="0.3">
      <c r="B414" s="43">
        <f>[1]РЕЕСТР!B414</f>
        <v>383</v>
      </c>
      <c r="C414" s="44" t="str">
        <f>[1]РЕЕСТР!C414</f>
        <v>ранее существовавшая до 01.01.2019</v>
      </c>
      <c r="D414" s="51">
        <f>[1]РЕЕСТР!D414</f>
        <v>44900</v>
      </c>
      <c r="E414" s="16" t="str">
        <f>[1]РЕЕСТР!E414</f>
        <v>Гагарина 95</v>
      </c>
      <c r="F414" s="52" t="str">
        <f>[1]РЕЕСТР!F414</f>
        <v>в рамках проведения инвентаризации 2022 года
не установлен</v>
      </c>
      <c r="G414" s="10" t="str">
        <f>[1]РЕЕСТР!G414</f>
        <v>60.989342</v>
      </c>
      <c r="H414" s="10" t="str">
        <f>[1]РЕЕСТР!H414</f>
        <v>69.027883</v>
      </c>
      <c r="I414" s="53" t="str">
        <f>[1]РЕЕСТР!I414</f>
        <v>в рамках инвентаризации 2022 года
не определена</v>
      </c>
      <c r="J414" s="9" t="str">
        <f>[1]РЕЕСТР!J414</f>
        <v>открытый</v>
      </c>
      <c r="K414" s="11" t="str">
        <f>[1]РЕЕСТР!K414</f>
        <v>бетонная плита</v>
      </c>
      <c r="L414" s="10">
        <f>[1]РЕЕСТР!L414</f>
        <v>12</v>
      </c>
      <c r="M414" s="10" t="str">
        <f>[1]РЕЕСТР!M414</f>
        <v>есть</v>
      </c>
      <c r="N414" s="12" t="str">
        <f>[1]РЕЕСТР!N414</f>
        <v>есть</v>
      </c>
      <c r="O414" s="14">
        <f>[1]РЕЕСТР!O414</f>
        <v>2</v>
      </c>
      <c r="P414" s="15">
        <f>[1]РЕЕСТР!P414</f>
        <v>1.1000000000000001</v>
      </c>
      <c r="Q414" s="13" t="str">
        <f>[1]РЕЕСТР!Q414</f>
        <v>пластик</v>
      </c>
      <c r="R414" s="14">
        <f>[1]РЕЕСТР!U414</f>
        <v>1</v>
      </c>
      <c r="S414" s="15">
        <f>[1]РЕЕСТР!V414</f>
        <v>4</v>
      </c>
      <c r="T414" s="13" t="str">
        <f>[1]РЕЕСТР!W414</f>
        <v>отсек</v>
      </c>
      <c r="U414" s="17" t="str">
        <f>[1]РЕЕСТР!AA414</f>
        <v>пластик</v>
      </c>
      <c r="V414" s="18">
        <f>[1]РЕЕСТР!AB414</f>
        <v>1</v>
      </c>
      <c r="W414" s="15">
        <f>[1]РЕЕСТР!AC414</f>
        <v>1</v>
      </c>
      <c r="X414" s="13" t="str">
        <f>[1]РЕЕСТР!AD414</f>
        <v>металлическая сетка АО "РЭС-Сервис"</v>
      </c>
      <c r="Y414" s="8" t="str">
        <f>[1]РЕЕСТР!AH414</f>
        <v>МО - Администрация города Ханты-Мансийска</v>
      </c>
      <c r="Z414" s="19" t="str">
        <f>[1]РЕЕСТР!AL414</f>
        <v xml:space="preserve">МКД ул. Гагарина 95,  97, 99 </v>
      </c>
    </row>
    <row r="415" spans="2:26" ht="45" customHeight="1" x14ac:dyDescent="0.3">
      <c r="B415" s="43">
        <f>[1]РЕЕСТР!B415</f>
        <v>384</v>
      </c>
      <c r="C415" s="44">
        <f>[1]РЕЕСТР!C415</f>
        <v>0</v>
      </c>
      <c r="D415" s="51">
        <f>[1]РЕЕСТР!D415</f>
        <v>44900</v>
      </c>
      <c r="E415" s="16">
        <f>[1]РЕЕСТР!E415</f>
        <v>0</v>
      </c>
      <c r="F415" s="52" t="str">
        <f>[1]РЕЕСТР!F415</f>
        <v>в рамках проведения инвентаризации 2022 года
не установлен</v>
      </c>
      <c r="G415" s="10">
        <f>[1]РЕЕСТР!G415</f>
        <v>0</v>
      </c>
      <c r="H415" s="10">
        <f>[1]РЕЕСТР!H415</f>
        <v>0</v>
      </c>
      <c r="I415" s="53" t="str">
        <f>[1]РЕЕСТР!I415</f>
        <v>в рамках инвентаризации 2022 года
не определена</v>
      </c>
      <c r="J415" s="9">
        <f>[1]РЕЕСТР!J415</f>
        <v>0</v>
      </c>
      <c r="K415" s="11">
        <f>[1]РЕЕСТР!K415</f>
        <v>0</v>
      </c>
      <c r="L415" s="10">
        <f>[1]РЕЕСТР!L415</f>
        <v>0</v>
      </c>
      <c r="M415" s="10">
        <f>[1]РЕЕСТР!M415</f>
        <v>0</v>
      </c>
      <c r="N415" s="12">
        <f>[1]РЕЕСТР!N415</f>
        <v>0</v>
      </c>
      <c r="O415" s="14">
        <f>[1]РЕЕСТР!O415</f>
        <v>0</v>
      </c>
      <c r="P415" s="15">
        <f>[1]РЕЕСТР!P415</f>
        <v>0</v>
      </c>
      <c r="Q415" s="13">
        <f>[1]РЕЕСТР!Q415</f>
        <v>0</v>
      </c>
      <c r="R415" s="14">
        <f>[1]РЕЕСТР!U415</f>
        <v>0</v>
      </c>
      <c r="S415" s="15">
        <f>[1]РЕЕСТР!V415</f>
        <v>0</v>
      </c>
      <c r="T415" s="13">
        <f>[1]РЕЕСТР!W415</f>
        <v>0</v>
      </c>
      <c r="U415" s="17">
        <f>[1]РЕЕСТР!AA415</f>
        <v>0</v>
      </c>
      <c r="V415" s="18">
        <f>[1]РЕЕСТР!AB415</f>
        <v>0</v>
      </c>
      <c r="W415" s="15">
        <f>[1]РЕЕСТР!AC415</f>
        <v>0</v>
      </c>
      <c r="X415" s="13">
        <f>[1]РЕЕСТР!AD415</f>
        <v>0</v>
      </c>
      <c r="Y415" s="8">
        <f>[1]РЕЕСТР!AH415</f>
        <v>0</v>
      </c>
      <c r="Z415" s="19">
        <f>[1]РЕЕСТР!AL415</f>
        <v>0</v>
      </c>
    </row>
    <row r="416" spans="2:26" ht="45" customHeight="1" x14ac:dyDescent="0.3">
      <c r="B416" s="43">
        <f>[1]РЕЕСТР!B416</f>
        <v>385</v>
      </c>
      <c r="C416" s="44">
        <f>[1]РЕЕСТР!C416</f>
        <v>0</v>
      </c>
      <c r="D416" s="51">
        <f>[1]РЕЕСТР!D416</f>
        <v>44900</v>
      </c>
      <c r="E416" s="16">
        <f>[1]РЕЕСТР!E416</f>
        <v>0</v>
      </c>
      <c r="F416" s="52" t="str">
        <f>[1]РЕЕСТР!F416</f>
        <v>в рамках проведения инвентаризации 2022 года
не установлен</v>
      </c>
      <c r="G416" s="10">
        <f>[1]РЕЕСТР!G416</f>
        <v>0</v>
      </c>
      <c r="H416" s="10">
        <f>[1]РЕЕСТР!H416</f>
        <v>0</v>
      </c>
      <c r="I416" s="53" t="str">
        <f>[1]РЕЕСТР!I416</f>
        <v>в рамках инвентаризации 2022 года
не определена</v>
      </c>
      <c r="J416" s="9">
        <f>[1]РЕЕСТР!J416</f>
        <v>0</v>
      </c>
      <c r="K416" s="11">
        <f>[1]РЕЕСТР!K416</f>
        <v>0</v>
      </c>
      <c r="L416" s="10">
        <f>[1]РЕЕСТР!L416</f>
        <v>0</v>
      </c>
      <c r="M416" s="10">
        <f>[1]РЕЕСТР!M416</f>
        <v>0</v>
      </c>
      <c r="N416" s="12">
        <f>[1]РЕЕСТР!N416</f>
        <v>0</v>
      </c>
      <c r="O416" s="14">
        <f>[1]РЕЕСТР!O416</f>
        <v>0</v>
      </c>
      <c r="P416" s="15">
        <f>[1]РЕЕСТР!P416</f>
        <v>0</v>
      </c>
      <c r="Q416" s="13">
        <f>[1]РЕЕСТР!Q416</f>
        <v>0</v>
      </c>
      <c r="R416" s="14">
        <f>[1]РЕЕСТР!U416</f>
        <v>0</v>
      </c>
      <c r="S416" s="15">
        <f>[1]РЕЕСТР!V416</f>
        <v>0</v>
      </c>
      <c r="T416" s="13">
        <f>[1]РЕЕСТР!W416</f>
        <v>0</v>
      </c>
      <c r="U416" s="17">
        <f>[1]РЕЕСТР!AA416</f>
        <v>0</v>
      </c>
      <c r="V416" s="18">
        <f>[1]РЕЕСТР!AB416</f>
        <v>0</v>
      </c>
      <c r="W416" s="15">
        <f>[1]РЕЕСТР!AC416</f>
        <v>0</v>
      </c>
      <c r="X416" s="13">
        <f>[1]РЕЕСТР!AD416</f>
        <v>0</v>
      </c>
      <c r="Y416" s="8">
        <f>[1]РЕЕСТР!AH416</f>
        <v>0</v>
      </c>
      <c r="Z416" s="19">
        <f>[1]РЕЕСТР!AL416</f>
        <v>0</v>
      </c>
    </row>
    <row r="417" spans="2:26" ht="56.25" customHeight="1" x14ac:dyDescent="0.3">
      <c r="B417" s="43">
        <f>[1]РЕЕСТР!B417</f>
        <v>386</v>
      </c>
      <c r="C417" s="44" t="str">
        <f>[1]РЕЕСТР!C417</f>
        <v>ранее существовавшая до 01.01.2019</v>
      </c>
      <c r="D417" s="51">
        <f>[1]РЕЕСТР!D417</f>
        <v>44900</v>
      </c>
      <c r="E417" s="16" t="str">
        <f>[1]РЕЕСТР!E417</f>
        <v>Гагарина 65</v>
      </c>
      <c r="F417" s="52" t="str">
        <f>[1]РЕЕСТР!F417</f>
        <v>в рамках проведения инвентаризации 2022 года
не установлен</v>
      </c>
      <c r="G417" s="10" t="str">
        <f>[1]РЕЕСТР!G417</f>
        <v>60.992294</v>
      </c>
      <c r="H417" s="10" t="str">
        <f>[1]РЕЕСТР!H417</f>
        <v>69.024937</v>
      </c>
      <c r="I417" s="53" t="str">
        <f>[1]РЕЕСТР!I417</f>
        <v>в рамках инвентаризации 2022 года
не определена</v>
      </c>
      <c r="J417" s="9" t="str">
        <f>[1]РЕЕСТР!J417</f>
        <v>открытый</v>
      </c>
      <c r="K417" s="11" t="str">
        <f>[1]РЕЕСТР!K417</f>
        <v>бетонная плита</v>
      </c>
      <c r="L417" s="10">
        <f>[1]РЕЕСТР!L417</f>
        <v>6</v>
      </c>
      <c r="M417" s="10" t="str">
        <f>[1]РЕЕСТР!M417</f>
        <v>отсутствует</v>
      </c>
      <c r="N417" s="12" t="str">
        <f>[1]РЕЕСТР!N417</f>
        <v>есть</v>
      </c>
      <c r="O417" s="14">
        <f>[1]РЕЕСТР!O417</f>
        <v>2</v>
      </c>
      <c r="P417" s="15">
        <f>[1]РЕЕСТР!P417</f>
        <v>1.1000000000000001</v>
      </c>
      <c r="Q417" s="13" t="str">
        <f>[1]РЕЕСТР!Q417</f>
        <v>пластик</v>
      </c>
      <c r="R417" s="14">
        <f>[1]РЕЕСТР!U417</f>
        <v>1</v>
      </c>
      <c r="S417" s="15">
        <f>[1]РЕЕСТР!V417</f>
        <v>4</v>
      </c>
      <c r="T417" s="13" t="str">
        <f>[1]РЕЕСТР!W417</f>
        <v>отсек</v>
      </c>
      <c r="U417" s="17" t="str">
        <f>[1]РЕЕСТР!AA417</f>
        <v>пластик</v>
      </c>
      <c r="V417" s="18">
        <f>[1]РЕЕСТР!AB417</f>
        <v>1</v>
      </c>
      <c r="W417" s="15">
        <f>[1]РЕЕСТР!AC417</f>
        <v>1</v>
      </c>
      <c r="X417" s="13" t="str">
        <f>[1]РЕЕСТР!AD417</f>
        <v>металлическая сетка АО "РЭС-Сервис"</v>
      </c>
      <c r="Y417" s="8" t="str">
        <f>[1]РЕЕСТР!AH417</f>
        <v>СП МКД</v>
      </c>
      <c r="Z417" s="19" t="str">
        <f>[1]РЕЕСТР!AL417</f>
        <v>МКД ул. Гагарина 65</v>
      </c>
    </row>
    <row r="418" spans="2:26" ht="45" customHeight="1" x14ac:dyDescent="0.3">
      <c r="B418" s="43">
        <f>[1]РЕЕСТР!B418</f>
        <v>387</v>
      </c>
      <c r="C418" s="44" t="str">
        <f>[1]РЕЕСТР!C418</f>
        <v>ранее существовавшая до 01.01.2019</v>
      </c>
      <c r="D418" s="51">
        <f>[1]РЕЕСТР!D418</f>
        <v>44900</v>
      </c>
      <c r="E418" s="16" t="str">
        <f>[1]РЕЕСТР!E418</f>
        <v>Гагарина 61</v>
      </c>
      <c r="F418" s="52" t="str">
        <f>[1]РЕЕСТР!F418</f>
        <v>в рамках проведения инвентаризации 2022 года
не установлен</v>
      </c>
      <c r="G418" s="10" t="str">
        <f>[1]РЕЕСТР!G418</f>
        <v>60.992734</v>
      </c>
      <c r="H418" s="10" t="str">
        <f>[1]РЕЕСТР!H418</f>
        <v>69.025095</v>
      </c>
      <c r="I418" s="53" t="str">
        <f>[1]РЕЕСТР!I418</f>
        <v>в рамках инвентаризации 2022 года
не определена</v>
      </c>
      <c r="J418" s="9" t="str">
        <f>[1]РЕЕСТР!J418</f>
        <v>открытый</v>
      </c>
      <c r="K418" s="11" t="str">
        <f>[1]РЕЕСТР!K418</f>
        <v>бетонная плита</v>
      </c>
      <c r="L418" s="10">
        <f>[1]РЕЕСТР!L418</f>
        <v>6</v>
      </c>
      <c r="M418" s="10" t="str">
        <f>[1]РЕЕСТР!M418</f>
        <v>есть</v>
      </c>
      <c r="N418" s="12" t="str">
        <f>[1]РЕЕСТР!N418</f>
        <v>есть</v>
      </c>
      <c r="O418" s="14">
        <f>[1]РЕЕСТР!O418</f>
        <v>2</v>
      </c>
      <c r="P418" s="15">
        <f>[1]РЕЕСТР!P418</f>
        <v>1.1000000000000001</v>
      </c>
      <c r="Q418" s="13" t="str">
        <f>[1]РЕЕСТР!Q418</f>
        <v>пластик</v>
      </c>
      <c r="R418" s="14">
        <f>[1]РЕЕСТР!U418</f>
        <v>1</v>
      </c>
      <c r="S418" s="15">
        <f>[1]РЕЕСТР!V418</f>
        <v>4</v>
      </c>
      <c r="T418" s="13" t="str">
        <f>[1]РЕЕСТР!W418</f>
        <v>отсек</v>
      </c>
      <c r="U418" s="17" t="str">
        <f>[1]РЕЕСТР!AA418</f>
        <v>-</v>
      </c>
      <c r="V418" s="18" t="str">
        <f>[1]РЕЕСТР!AB418</f>
        <v>-</v>
      </c>
      <c r="W418" s="15" t="str">
        <f>[1]РЕЕСТР!AC418</f>
        <v>-</v>
      </c>
      <c r="X418" s="13" t="str">
        <f>[1]РЕЕСТР!AD418</f>
        <v>-</v>
      </c>
      <c r="Y418" s="8" t="str">
        <f>[1]РЕЕСТР!AH418</f>
        <v>МО - Администрация города Ханты-Мансийска</v>
      </c>
      <c r="Z418" s="19" t="str">
        <f>[1]РЕЕСТР!AL418</f>
        <v>МКД ул. Гагарина 61, 63</v>
      </c>
    </row>
    <row r="419" spans="2:26" ht="45" customHeight="1" x14ac:dyDescent="0.3">
      <c r="B419" s="43">
        <f>[1]РЕЕСТР!B419</f>
        <v>388</v>
      </c>
      <c r="C419" s="44" t="str">
        <f>[1]РЕЕСТР!C419</f>
        <v>ранее существовавшая до 01.01.2019</v>
      </c>
      <c r="D419" s="51">
        <f>[1]РЕЕСТР!D419</f>
        <v>44900</v>
      </c>
      <c r="E419" s="16" t="str">
        <f>[1]РЕЕСТР!E419</f>
        <v>Гагарина 53а</v>
      </c>
      <c r="F419" s="52" t="str">
        <f>[1]РЕЕСТР!F419</f>
        <v>в рамках проведения инвентаризации 2022 года
не установлен</v>
      </c>
      <c r="G419" s="10" t="str">
        <f>[1]РЕЕСТР!G419</f>
        <v>60.993884</v>
      </c>
      <c r="H419" s="10" t="str">
        <f>[1]РЕЕСТР!H419</f>
        <v>69.025992</v>
      </c>
      <c r="I419" s="53" t="str">
        <f>[1]РЕЕСТР!I419</f>
        <v>в рамках инвентаризации 2022 года
не определена</v>
      </c>
      <c r="J419" s="9" t="str">
        <f>[1]РЕЕСТР!J419</f>
        <v>открытый</v>
      </c>
      <c r="K419" s="11" t="str">
        <f>[1]РЕЕСТР!K419</f>
        <v>бетонная плита</v>
      </c>
      <c r="L419" s="10">
        <f>[1]РЕЕСТР!L419</f>
        <v>6</v>
      </c>
      <c r="M419" s="10" t="str">
        <f>[1]РЕЕСТР!M419</f>
        <v>есть</v>
      </c>
      <c r="N419" s="12" t="str">
        <f>[1]РЕЕСТР!N419</f>
        <v>есть</v>
      </c>
      <c r="O419" s="14">
        <f>[1]РЕЕСТР!O419</f>
        <v>1</v>
      </c>
      <c r="P419" s="15">
        <f>[1]РЕЕСТР!P419</f>
        <v>1.1000000000000001</v>
      </c>
      <c r="Q419" s="13" t="str">
        <f>[1]РЕЕСТР!Q419</f>
        <v>пластик</v>
      </c>
      <c r="R419" s="14">
        <f>[1]РЕЕСТР!U419</f>
        <v>1</v>
      </c>
      <c r="S419" s="15">
        <f>[1]РЕЕСТР!V419</f>
        <v>4</v>
      </c>
      <c r="T419" s="13" t="str">
        <f>[1]РЕЕСТР!W419</f>
        <v>отсек</v>
      </c>
      <c r="U419" s="17" t="str">
        <f>[1]РЕЕСТР!AA419</f>
        <v>-</v>
      </c>
      <c r="V419" s="18" t="str">
        <f>[1]РЕЕСТР!AB419</f>
        <v>-</v>
      </c>
      <c r="W419" s="15" t="str">
        <f>[1]РЕЕСТР!AC419</f>
        <v>-</v>
      </c>
      <c r="X419" s="13" t="str">
        <f>[1]РЕЕСТР!AD419</f>
        <v>-</v>
      </c>
      <c r="Y419" s="8" t="str">
        <f>[1]РЕЕСТР!AH419</f>
        <v>МО - Администрация города Ханты-Мансийска</v>
      </c>
      <c r="Z419" s="19" t="str">
        <f>[1]РЕЕСТР!AL419</f>
        <v>МКД ул. Гагарина 53, 55</v>
      </c>
    </row>
    <row r="420" spans="2:26" ht="56.25" customHeight="1" x14ac:dyDescent="0.3">
      <c r="B420" s="43">
        <f>[1]РЕЕСТР!B420</f>
        <v>389</v>
      </c>
      <c r="C420" s="44" t="str">
        <f>[1]РЕЕСТР!C420</f>
        <v>ранее существовавшая до 01.01.2019</v>
      </c>
      <c r="D420" s="51">
        <f>[1]РЕЕСТР!D420</f>
        <v>44900</v>
      </c>
      <c r="E420" s="16" t="str">
        <f>[1]РЕЕСТР!E420</f>
        <v>Гагарина 51</v>
      </c>
      <c r="F420" s="52" t="str">
        <f>[1]РЕЕСТР!F420</f>
        <v>в рамках проведения инвентаризации 2022 года
не установлен</v>
      </c>
      <c r="G420" s="10" t="str">
        <f>[1]РЕЕСТР!G420</f>
        <v>60.994099</v>
      </c>
      <c r="H420" s="10" t="str">
        <f>[1]РЕЕСТР!H420</f>
        <v>69.024812</v>
      </c>
      <c r="I420" s="53" t="str">
        <f>[1]РЕЕСТР!I420</f>
        <v>в рамках инвентаризации 2022 года
не определена</v>
      </c>
      <c r="J420" s="9" t="str">
        <f>[1]РЕЕСТР!J420</f>
        <v>открытый</v>
      </c>
      <c r="K420" s="11" t="str">
        <f>[1]РЕЕСТР!K420</f>
        <v>бетонная плита</v>
      </c>
      <c r="L420" s="10">
        <f>[1]РЕЕСТР!L420</f>
        <v>6</v>
      </c>
      <c r="M420" s="10" t="str">
        <f>[1]РЕЕСТР!M420</f>
        <v>есть</v>
      </c>
      <c r="N420" s="12" t="str">
        <f>[1]РЕЕСТР!N420</f>
        <v>есть</v>
      </c>
      <c r="O420" s="14">
        <f>[1]РЕЕСТР!O420</f>
        <v>2</v>
      </c>
      <c r="P420" s="15">
        <f>[1]РЕЕСТР!P420</f>
        <v>1.1000000000000001</v>
      </c>
      <c r="Q420" s="13" t="str">
        <f>[1]РЕЕСТР!Q420</f>
        <v>пластик</v>
      </c>
      <c r="R420" s="14" t="str">
        <f>[1]РЕЕСТР!U420</f>
        <v>-</v>
      </c>
      <c r="S420" s="15" t="str">
        <f>[1]РЕЕСТР!V420</f>
        <v>-</v>
      </c>
      <c r="T420" s="13" t="str">
        <f>[1]РЕЕСТР!W420</f>
        <v>-</v>
      </c>
      <c r="U420" s="17" t="str">
        <f>[1]РЕЕСТР!AA420</f>
        <v>пластик</v>
      </c>
      <c r="V420" s="18">
        <f>[1]РЕЕСТР!AB420</f>
        <v>1</v>
      </c>
      <c r="W420" s="15">
        <f>[1]РЕЕСТР!AC420</f>
        <v>1</v>
      </c>
      <c r="X420" s="13" t="str">
        <f>[1]РЕЕСТР!AD420</f>
        <v>металлическая сетка АО "РЭС-Сервис"</v>
      </c>
      <c r="Y420" s="8" t="str">
        <f>[1]РЕЕСТР!AH420</f>
        <v>МО - Администрация города Ханты-Мансийска</v>
      </c>
      <c r="Z420" s="19" t="str">
        <f>[1]РЕЕСТР!AL420</f>
        <v>МКД ул. Гагарина 51, 47, 49</v>
      </c>
    </row>
    <row r="421" spans="2:26" ht="45" customHeight="1" x14ac:dyDescent="0.3">
      <c r="B421" s="43">
        <f>[1]РЕЕСТР!B421</f>
        <v>390</v>
      </c>
      <c r="C421" s="44" t="str">
        <f>[1]РЕЕСТР!C421</f>
        <v>ранее существовавшая до 01.01.2019</v>
      </c>
      <c r="D421" s="51">
        <f>[1]РЕЕСТР!D421</f>
        <v>44900</v>
      </c>
      <c r="E421" s="16" t="str">
        <f>[1]РЕЕСТР!E421</f>
        <v>Гагарина 33б</v>
      </c>
      <c r="F421" s="52" t="str">
        <f>[1]РЕЕСТР!F421</f>
        <v>в рамках проведения инвентаризации 2022 года
не установлен</v>
      </c>
      <c r="G421" s="10" t="str">
        <f>[1]РЕЕСТР!G421</f>
        <v>60.996698</v>
      </c>
      <c r="H421" s="10" t="str">
        <f>[1]РЕЕСТР!H421</f>
        <v>69.027076</v>
      </c>
      <c r="I421" s="53" t="str">
        <f>[1]РЕЕСТР!I421</f>
        <v>в рамках инвентаризации 2022 года
не определена</v>
      </c>
      <c r="J421" s="9" t="str">
        <f>[1]РЕЕСТР!J421</f>
        <v>открытый</v>
      </c>
      <c r="K421" s="11" t="str">
        <f>[1]РЕЕСТР!K421</f>
        <v>бетонная плита</v>
      </c>
      <c r="L421" s="10">
        <f>[1]РЕЕСТР!L421</f>
        <v>4</v>
      </c>
      <c r="M421" s="10" t="str">
        <f>[1]РЕЕСТР!M421</f>
        <v>отсутствует</v>
      </c>
      <c r="N421" s="12" t="str">
        <f>[1]РЕЕСТР!N421</f>
        <v>есть</v>
      </c>
      <c r="O421" s="14">
        <f>[1]РЕЕСТР!O421</f>
        <v>1</v>
      </c>
      <c r="P421" s="15">
        <f>[1]РЕЕСТР!P421</f>
        <v>0.75</v>
      </c>
      <c r="Q421" s="13" t="str">
        <f>[1]РЕЕСТР!Q421</f>
        <v>металл</v>
      </c>
      <c r="R421" s="14" t="str">
        <f>[1]РЕЕСТР!U421</f>
        <v>-</v>
      </c>
      <c r="S421" s="15" t="str">
        <f>[1]РЕЕСТР!V421</f>
        <v>-</v>
      </c>
      <c r="T421" s="13" t="str">
        <f>[1]РЕЕСТР!W421</f>
        <v>-</v>
      </c>
      <c r="U421" s="17" t="str">
        <f>[1]РЕЕСТР!AA421</f>
        <v>-</v>
      </c>
      <c r="V421" s="18" t="str">
        <f>[1]РЕЕСТР!AB421</f>
        <v>-</v>
      </c>
      <c r="W421" s="15" t="str">
        <f>[1]РЕЕСТР!AC421</f>
        <v>-</v>
      </c>
      <c r="X421" s="13" t="str">
        <f>[1]РЕЕСТР!AD421</f>
        <v>-</v>
      </c>
      <c r="Y421" s="8" t="str">
        <f>[1]РЕЕСТР!AH421</f>
        <v>СП МКД</v>
      </c>
      <c r="Z421" s="19" t="str">
        <f>[1]РЕЕСТР!AL421</f>
        <v>МКД ул. Гагарина  33б, 33</v>
      </c>
    </row>
    <row r="422" spans="2:26" ht="45" customHeight="1" x14ac:dyDescent="0.3">
      <c r="B422" s="43">
        <f>[1]РЕЕСТР!B422</f>
        <v>391</v>
      </c>
      <c r="C422" s="44" t="str">
        <f>[1]РЕЕСТР!C422</f>
        <v>ранее существовавшая до 01.01.2019</v>
      </c>
      <c r="D422" s="51">
        <f>[1]РЕЕСТР!D422</f>
        <v>44900</v>
      </c>
      <c r="E422" s="16" t="str">
        <f>[1]РЕЕСТР!E422</f>
        <v>Гагарина 27</v>
      </c>
      <c r="F422" s="52" t="str">
        <f>[1]РЕЕСТР!F422</f>
        <v>в рамках проведения инвентаризации 2022 года
не установлен</v>
      </c>
      <c r="G422" s="10" t="str">
        <f>[1]РЕЕСТР!G422</f>
        <v xml:space="preserve">60.997628 </v>
      </c>
      <c r="H422" s="10" t="str">
        <f>[1]РЕЕСТР!H422</f>
        <v>69.026269</v>
      </c>
      <c r="I422" s="53" t="str">
        <f>[1]РЕЕСТР!I422</f>
        <v>в рамках инвентаризации 2022 года
не определена</v>
      </c>
      <c r="J422" s="9" t="str">
        <f>[1]РЕЕСТР!J422</f>
        <v>открытый</v>
      </c>
      <c r="K422" s="11" t="str">
        <f>[1]РЕЕСТР!K422</f>
        <v>бетонная плита</v>
      </c>
      <c r="L422" s="10">
        <f>[1]РЕЕСТР!L422</f>
        <v>12</v>
      </c>
      <c r="M422" s="10" t="str">
        <f>[1]РЕЕСТР!M422</f>
        <v>есть</v>
      </c>
      <c r="N422" s="12" t="str">
        <f>[1]РЕЕСТР!N422</f>
        <v>есть</v>
      </c>
      <c r="O422" s="14">
        <f>[1]РЕЕСТР!O422</f>
        <v>3</v>
      </c>
      <c r="P422" s="15">
        <f>[1]РЕЕСТР!P422</f>
        <v>1.1000000000000001</v>
      </c>
      <c r="Q422" s="13" t="str">
        <f>[1]РЕЕСТР!Q422</f>
        <v>пластик</v>
      </c>
      <c r="R422" s="14">
        <f>[1]РЕЕСТР!U422</f>
        <v>1</v>
      </c>
      <c r="S422" s="15">
        <f>[1]РЕЕСТР!V422</f>
        <v>4</v>
      </c>
      <c r="T422" s="13" t="str">
        <f>[1]РЕЕСТР!W422</f>
        <v>отсек</v>
      </c>
      <c r="U422" s="17" t="str">
        <f>[1]РЕЕСТР!AA422</f>
        <v>-</v>
      </c>
      <c r="V422" s="18" t="str">
        <f>[1]РЕЕСТР!AB422</f>
        <v>-</v>
      </c>
      <c r="W422" s="15" t="str">
        <f>[1]РЕЕСТР!AC422</f>
        <v>-</v>
      </c>
      <c r="X422" s="13" t="str">
        <f>[1]РЕЕСТР!AD422</f>
        <v>-</v>
      </c>
      <c r="Y422" s="8" t="str">
        <f>[1]РЕЕСТР!AH422</f>
        <v>МО - Администрация города Ханты-Мансийска</v>
      </c>
      <c r="Z422" s="19" t="str">
        <f>[1]РЕЕСТР!AL422</f>
        <v>МКД ул. Гагарина 27, 27а, 27б, 29</v>
      </c>
    </row>
    <row r="423" spans="2:26" ht="45" customHeight="1" x14ac:dyDescent="0.3">
      <c r="B423" s="43">
        <f>[1]РЕЕСТР!B423</f>
        <v>392</v>
      </c>
      <c r="C423" s="44" t="str">
        <f>[1]РЕЕСТР!C423</f>
        <v>ранее существовавшая до 01.01.2019</v>
      </c>
      <c r="D423" s="51">
        <f>[1]РЕЕСТР!D423</f>
        <v>44900</v>
      </c>
      <c r="E423" s="16" t="str">
        <f>[1]РЕЕСТР!E423</f>
        <v>Гагарина 220а</v>
      </c>
      <c r="F423" s="52" t="str">
        <f>[1]РЕЕСТР!F423</f>
        <v>в рамках проведения инвентаризации 2022 года
не установлен</v>
      </c>
      <c r="G423" s="10" t="str">
        <f>[1]РЕЕСТР!G423</f>
        <v>60.977949</v>
      </c>
      <c r="H423" s="10" t="str">
        <f>[1]РЕЕСТР!H423</f>
        <v>69.051844</v>
      </c>
      <c r="I423" s="53" t="str">
        <f>[1]РЕЕСТР!I423</f>
        <v>в рамках инвентаризации 2022 года
не определена</v>
      </c>
      <c r="J423" s="9" t="str">
        <f>[1]РЕЕСТР!J423</f>
        <v>открытый</v>
      </c>
      <c r="K423" s="11" t="str">
        <f>[1]РЕЕСТР!K423</f>
        <v>бетонная плита</v>
      </c>
      <c r="L423" s="10">
        <f>[1]РЕЕСТР!L423</f>
        <v>6</v>
      </c>
      <c r="M423" s="10" t="str">
        <f>[1]РЕЕСТР!M423</f>
        <v>отсутствует</v>
      </c>
      <c r="N423" s="12" t="str">
        <f>[1]РЕЕСТР!N423</f>
        <v>есть</v>
      </c>
      <c r="O423" s="14">
        <f>[1]РЕЕСТР!O423</f>
        <v>2</v>
      </c>
      <c r="P423" s="15">
        <f>[1]РЕЕСТР!P423</f>
        <v>0.66</v>
      </c>
      <c r="Q423" s="13" t="str">
        <f>[1]РЕЕСТР!Q423</f>
        <v>пластик</v>
      </c>
      <c r="R423" s="14" t="str">
        <f>[1]РЕЕСТР!U423</f>
        <v>-</v>
      </c>
      <c r="S423" s="15" t="str">
        <f>[1]РЕЕСТР!V423</f>
        <v>-</v>
      </c>
      <c r="T423" s="13" t="str">
        <f>[1]РЕЕСТР!W423</f>
        <v>-</v>
      </c>
      <c r="U423" s="17" t="str">
        <f>[1]РЕЕСТР!AA423</f>
        <v>-</v>
      </c>
      <c r="V423" s="18" t="str">
        <f>[1]РЕЕСТР!AB423</f>
        <v>-</v>
      </c>
      <c r="W423" s="15" t="str">
        <f>[1]РЕЕСТР!AC423</f>
        <v>-</v>
      </c>
      <c r="X423" s="13" t="str">
        <f>[1]РЕЕСТР!AD423</f>
        <v>-</v>
      </c>
      <c r="Y423" s="8" t="str">
        <f>[1]РЕЕСТР!AH423</f>
        <v>СП МКД</v>
      </c>
      <c r="Z423" s="19" t="str">
        <f>[1]РЕЕСТР!AL423</f>
        <v>МКД ул. Гагарина 220а</v>
      </c>
    </row>
    <row r="424" spans="2:26" ht="45" customHeight="1" x14ac:dyDescent="0.3">
      <c r="B424" s="43">
        <f>[1]РЕЕСТР!B424</f>
        <v>393</v>
      </c>
      <c r="C424" s="44" t="str">
        <f>[1]РЕЕСТР!C424</f>
        <v>ранее существовавшая до 01.01.2019</v>
      </c>
      <c r="D424" s="51">
        <f>[1]РЕЕСТР!D424</f>
        <v>44900</v>
      </c>
      <c r="E424" s="16" t="str">
        <f>[1]РЕЕСТР!E424</f>
        <v>пер. Нагорный</v>
      </c>
      <c r="F424" s="52" t="str">
        <f>[1]РЕЕСТР!F424</f>
        <v>в рамках проведения инвентаризации 2022 года
не установлен</v>
      </c>
      <c r="G424" s="10" t="str">
        <f>[1]РЕЕСТР!G424</f>
        <v>60.978992</v>
      </c>
      <c r="H424" s="10" t="str">
        <f>[1]РЕЕСТР!H424</f>
        <v>69.052529</v>
      </c>
      <c r="I424" s="53" t="str">
        <f>[1]РЕЕСТР!I424</f>
        <v>в рамках инвентаризации 2022 года
не определена</v>
      </c>
      <c r="J424" s="9" t="str">
        <f>[1]РЕЕСТР!J424</f>
        <v>открытый</v>
      </c>
      <c r="K424" s="11" t="str">
        <f>[1]РЕЕСТР!K424</f>
        <v>бетонная плита</v>
      </c>
      <c r="L424" s="10">
        <f>[1]РЕЕСТР!L424</f>
        <v>6</v>
      </c>
      <c r="M424" s="10" t="str">
        <f>[1]РЕЕСТР!M424</f>
        <v>есть</v>
      </c>
      <c r="N424" s="12" t="str">
        <f>[1]РЕЕСТР!N424</f>
        <v>есть</v>
      </c>
      <c r="O424" s="14">
        <f>[1]РЕЕСТР!O424</f>
        <v>3</v>
      </c>
      <c r="P424" s="15">
        <f>[1]РЕЕСТР!P424</f>
        <v>0.66</v>
      </c>
      <c r="Q424" s="13" t="str">
        <f>[1]РЕЕСТР!Q424</f>
        <v>пластик</v>
      </c>
      <c r="R424" s="14">
        <f>[1]РЕЕСТР!U424</f>
        <v>1</v>
      </c>
      <c r="S424" s="15">
        <f>[1]РЕЕСТР!V424</f>
        <v>4</v>
      </c>
      <c r="T424" s="13" t="str">
        <f>[1]РЕЕСТР!W424</f>
        <v>отсек</v>
      </c>
      <c r="U424" s="17" t="str">
        <f>[1]РЕЕСТР!AA424</f>
        <v>-</v>
      </c>
      <c r="V424" s="18" t="str">
        <f>[1]РЕЕСТР!AB424</f>
        <v>-</v>
      </c>
      <c r="W424" s="15" t="str">
        <f>[1]РЕЕСТР!AC424</f>
        <v>-</v>
      </c>
      <c r="X424" s="13" t="str">
        <f>[1]РЕЕСТР!AD424</f>
        <v>-</v>
      </c>
      <c r="Y424" s="8" t="str">
        <f>[1]РЕЕСТР!AH424</f>
        <v>МО - Администрация города Ханты-Мансийска</v>
      </c>
      <c r="Z424" s="19" t="str">
        <f>[1]РЕЕСТР!AL424</f>
        <v>ИЖС пер. Нагорный</v>
      </c>
    </row>
    <row r="425" spans="2:26" ht="56.25" customHeight="1" x14ac:dyDescent="0.3">
      <c r="B425" s="43">
        <f>[1]РЕЕСТР!B425</f>
        <v>394</v>
      </c>
      <c r="C425" s="44" t="str">
        <f>[1]РЕЕСТР!C425</f>
        <v>ранее существовавшая до 01.01.2019</v>
      </c>
      <c r="D425" s="51">
        <f>[1]РЕЕСТР!D425</f>
        <v>44900</v>
      </c>
      <c r="E425" s="16" t="str">
        <f>[1]РЕЕСТР!E425</f>
        <v>Лермонтова 10</v>
      </c>
      <c r="F425" s="52" t="str">
        <f>[1]РЕЕСТР!F425</f>
        <v>в рамках проведения инвентаризации 2022 года
не установлен</v>
      </c>
      <c r="G425" s="10" t="str">
        <f>[1]РЕЕСТР!G425</f>
        <v>60.981869</v>
      </c>
      <c r="H425" s="10" t="str">
        <f>[1]РЕЕСТР!H425</f>
        <v>69.049374</v>
      </c>
      <c r="I425" s="53" t="str">
        <f>[1]РЕЕСТР!I425</f>
        <v>в рамках инвентаризации 2022 года
не определена</v>
      </c>
      <c r="J425" s="9" t="str">
        <f>[1]РЕЕСТР!J425</f>
        <v>открытый</v>
      </c>
      <c r="K425" s="11" t="str">
        <f>[1]РЕЕСТР!K425</f>
        <v>бетонная плита</v>
      </c>
      <c r="L425" s="10">
        <f>[1]РЕЕСТР!L425</f>
        <v>6</v>
      </c>
      <c r="M425" s="10" t="str">
        <f>[1]РЕЕСТР!M425</f>
        <v>отсутствует</v>
      </c>
      <c r="N425" s="12" t="str">
        <f>[1]РЕЕСТР!N425</f>
        <v>есть</v>
      </c>
      <c r="O425" s="14">
        <f>[1]РЕЕСТР!O425</f>
        <v>3</v>
      </c>
      <c r="P425" s="15">
        <f>[1]РЕЕСТР!P425</f>
        <v>0.66</v>
      </c>
      <c r="Q425" s="13" t="str">
        <f>[1]РЕЕСТР!Q425</f>
        <v>пластик</v>
      </c>
      <c r="R425" s="14" t="str">
        <f>[1]РЕЕСТР!U425</f>
        <v>-</v>
      </c>
      <c r="S425" s="15" t="str">
        <f>[1]РЕЕСТР!V425</f>
        <v>-</v>
      </c>
      <c r="T425" s="13" t="str">
        <f>[1]РЕЕСТР!W425</f>
        <v>-</v>
      </c>
      <c r="U425" s="17" t="str">
        <f>[1]РЕЕСТР!AA425</f>
        <v>пластик</v>
      </c>
      <c r="V425" s="18">
        <f>[1]РЕЕСТР!AB425</f>
        <v>1</v>
      </c>
      <c r="W425" s="15">
        <f>[1]РЕЕСТР!AC425</f>
        <v>1</v>
      </c>
      <c r="X425" s="13" t="str">
        <f>[1]РЕЕСТР!AD425</f>
        <v>металлическая сетка АО "РЭС-Сервис"</v>
      </c>
      <c r="Y425" s="8" t="str">
        <f>[1]РЕЕСТР!AH425</f>
        <v>СП МКД</v>
      </c>
      <c r="Z425" s="19" t="str">
        <f>[1]РЕЕСТР!AL425</f>
        <v>Многоквартирный дом ул. Лермонтова 10,7, 12, Сургутская 8</v>
      </c>
    </row>
    <row r="426" spans="2:26" ht="56.25" customHeight="1" x14ac:dyDescent="0.3">
      <c r="B426" s="43">
        <f>[1]РЕЕСТР!B426</f>
        <v>394</v>
      </c>
      <c r="C426" s="44">
        <f>[1]РЕЕСТР!C426</f>
        <v>0</v>
      </c>
      <c r="D426" s="51">
        <f>[1]РЕЕСТР!D426</f>
        <v>44900</v>
      </c>
      <c r="E426" s="16">
        <f>[1]РЕЕСТР!E426</f>
        <v>0</v>
      </c>
      <c r="F426" s="52" t="str">
        <f>[1]РЕЕСТР!F426</f>
        <v>в рамках проведения инвентаризации 2022 года
не установлен</v>
      </c>
      <c r="G426" s="10">
        <f>[1]РЕЕСТР!G426</f>
        <v>0</v>
      </c>
      <c r="H426" s="10">
        <f>[1]РЕЕСТР!H426</f>
        <v>0</v>
      </c>
      <c r="I426" s="53" t="str">
        <f>[1]РЕЕСТР!I426</f>
        <v>в рамках инвентаризации 2022 года
не определена</v>
      </c>
      <c r="J426" s="9">
        <f>[1]РЕЕСТР!J426</f>
        <v>0</v>
      </c>
      <c r="K426" s="11">
        <f>[1]РЕЕСТР!K426</f>
        <v>0</v>
      </c>
      <c r="L426" s="10">
        <f>[1]РЕЕСТР!L426</f>
        <v>0</v>
      </c>
      <c r="M426" s="10">
        <f>[1]РЕЕСТР!M426</f>
        <v>0</v>
      </c>
      <c r="N426" s="12">
        <f>[1]РЕЕСТР!N426</f>
        <v>0</v>
      </c>
      <c r="O426" s="14">
        <f>[1]РЕЕСТР!O426</f>
        <v>0</v>
      </c>
      <c r="P426" s="15">
        <f>[1]РЕЕСТР!P426</f>
        <v>0</v>
      </c>
      <c r="Q426" s="13">
        <f>[1]РЕЕСТР!Q426</f>
        <v>0</v>
      </c>
      <c r="R426" s="14">
        <f>[1]РЕЕСТР!U426</f>
        <v>0</v>
      </c>
      <c r="S426" s="15">
        <f>[1]РЕЕСТР!V426</f>
        <v>0</v>
      </c>
      <c r="T426" s="13">
        <f>[1]РЕЕСТР!W426</f>
        <v>0</v>
      </c>
      <c r="U426" s="17" t="str">
        <f>[1]РЕЕСТР!AA426</f>
        <v>бумажные отходы</v>
      </c>
      <c r="V426" s="18">
        <f>[1]РЕЕСТР!AB426</f>
        <v>1</v>
      </c>
      <c r="W426" s="15">
        <f>[1]РЕЕСТР!AC426</f>
        <v>0.75</v>
      </c>
      <c r="X426" s="13" t="str">
        <f>[1]РЕЕСТР!AD426</f>
        <v>контейнер ООО "Экобаланс"</v>
      </c>
      <c r="Y426" s="8">
        <f>[1]РЕЕСТР!AH426</f>
        <v>0</v>
      </c>
      <c r="Z426" s="19">
        <f>[1]РЕЕСТР!AL426</f>
        <v>0</v>
      </c>
    </row>
    <row r="427" spans="2:26" ht="45" customHeight="1" x14ac:dyDescent="0.3">
      <c r="B427" s="43">
        <f>[1]РЕЕСТР!B427</f>
        <v>395</v>
      </c>
      <c r="C427" s="44" t="str">
        <f>[1]РЕЕСТР!C427</f>
        <v>ранее существовавшая до 01.01.2019</v>
      </c>
      <c r="D427" s="51">
        <f>[1]РЕЕСТР!D427</f>
        <v>44900</v>
      </c>
      <c r="E427" s="16" t="str">
        <f>[1]РЕЕСТР!E427</f>
        <v>Березовская 33</v>
      </c>
      <c r="F427" s="52" t="str">
        <f>[1]РЕЕСТР!F427</f>
        <v>в рамках проведения инвентаризации 2022 года
не установлен</v>
      </c>
      <c r="G427" s="10" t="str">
        <f>[1]РЕЕСТР!G427</f>
        <v>60.981372</v>
      </c>
      <c r="H427" s="10" t="str">
        <f>[1]РЕЕСТР!H427</f>
        <v>69.054250</v>
      </c>
      <c r="I427" s="53" t="str">
        <f>[1]РЕЕСТР!I427</f>
        <v>в рамках инвентаризации 2022 года
не определена</v>
      </c>
      <c r="J427" s="9" t="str">
        <f>[1]РЕЕСТР!J427</f>
        <v>открытый</v>
      </c>
      <c r="K427" s="11" t="str">
        <f>[1]РЕЕСТР!K427</f>
        <v>бетонная плита</v>
      </c>
      <c r="L427" s="10">
        <f>[1]РЕЕСТР!L427</f>
        <v>12</v>
      </c>
      <c r="M427" s="10" t="str">
        <f>[1]РЕЕСТР!M427</f>
        <v>есть</v>
      </c>
      <c r="N427" s="12" t="str">
        <f>[1]РЕЕСТР!N427</f>
        <v>есть</v>
      </c>
      <c r="O427" s="14">
        <f>[1]РЕЕСТР!O427</f>
        <v>2</v>
      </c>
      <c r="P427" s="15">
        <f>[1]РЕЕСТР!P427</f>
        <v>1.1000000000000001</v>
      </c>
      <c r="Q427" s="13" t="str">
        <f>[1]РЕЕСТР!Q427</f>
        <v>пластик</v>
      </c>
      <c r="R427" s="14">
        <f>[1]РЕЕСТР!U427</f>
        <v>1</v>
      </c>
      <c r="S427" s="15">
        <f>[1]РЕЕСТР!V427</f>
        <v>4</v>
      </c>
      <c r="T427" s="13" t="str">
        <f>[1]РЕЕСТР!W427</f>
        <v>отсек</v>
      </c>
      <c r="U427" s="17" t="str">
        <f>[1]РЕЕСТР!AA427</f>
        <v>-</v>
      </c>
      <c r="V427" s="18" t="str">
        <f>[1]РЕЕСТР!AB427</f>
        <v>-</v>
      </c>
      <c r="W427" s="15" t="str">
        <f>[1]РЕЕСТР!AC427</f>
        <v>-</v>
      </c>
      <c r="X427" s="13" t="str">
        <f>[1]РЕЕСТР!AD427</f>
        <v>-</v>
      </c>
      <c r="Y427" s="8" t="str">
        <f>[1]РЕЕСТР!AH427</f>
        <v>МО - Администрация города Ханты-Мансийска</v>
      </c>
      <c r="Z427" s="19" t="str">
        <f>[1]РЕЕСТР!AL427</f>
        <v>МКД ул. Березовская 18, 24, 33, Красногвардейская 12</v>
      </c>
    </row>
    <row r="428" spans="2:26" ht="45" customHeight="1" x14ac:dyDescent="0.3">
      <c r="B428" s="43">
        <f>[1]РЕЕСТР!B428</f>
        <v>396</v>
      </c>
      <c r="C428" s="44" t="str">
        <f>[1]РЕЕСТР!C428</f>
        <v>ранее существовавшая до 01.01.2019</v>
      </c>
      <c r="D428" s="51">
        <f>[1]РЕЕСТР!D428</f>
        <v>44900</v>
      </c>
      <c r="E428" s="16" t="str">
        <f>[1]РЕЕСТР!E428</f>
        <v>Гагарина 199</v>
      </c>
      <c r="F428" s="52" t="str">
        <f>[1]РЕЕСТР!F428</f>
        <v>в рамках проведения инвентаризации 2022 года
не установлен</v>
      </c>
      <c r="G428" s="10" t="str">
        <f>[1]РЕЕСТР!G428</f>
        <v>60.980514</v>
      </c>
      <c r="H428" s="10" t="str">
        <f>[1]РЕЕСТР!H428</f>
        <v>69.052187</v>
      </c>
      <c r="I428" s="53" t="str">
        <f>[1]РЕЕСТР!I428</f>
        <v>в рамках инвентаризации 2022 года
не определена</v>
      </c>
      <c r="J428" s="9" t="str">
        <f>[1]РЕЕСТР!J428</f>
        <v>открытый</v>
      </c>
      <c r="K428" s="11" t="str">
        <f>[1]РЕЕСТР!K428</f>
        <v>грунт</v>
      </c>
      <c r="L428" s="10">
        <f>[1]РЕЕСТР!L428</f>
        <v>4</v>
      </c>
      <c r="M428" s="10" t="str">
        <f>[1]РЕЕСТР!M428</f>
        <v>отсутствует</v>
      </c>
      <c r="N428" s="12" t="str">
        <f>[1]РЕЕСТР!N428</f>
        <v>отсутсвует</v>
      </c>
      <c r="O428" s="14">
        <f>[1]РЕЕСТР!O428</f>
        <v>1</v>
      </c>
      <c r="P428" s="15">
        <f>[1]РЕЕСТР!P428</f>
        <v>0.66</v>
      </c>
      <c r="Q428" s="13" t="str">
        <f>[1]РЕЕСТР!Q428</f>
        <v>пластик</v>
      </c>
      <c r="R428" s="14" t="str">
        <f>[1]РЕЕСТР!U428</f>
        <v>-</v>
      </c>
      <c r="S428" s="15" t="str">
        <f>[1]РЕЕСТР!V428</f>
        <v>-</v>
      </c>
      <c r="T428" s="13" t="str">
        <f>[1]РЕЕСТР!W428</f>
        <v>-</v>
      </c>
      <c r="U428" s="17" t="str">
        <f>[1]РЕЕСТР!AA428</f>
        <v>-</v>
      </c>
      <c r="V428" s="18" t="str">
        <f>[1]РЕЕСТР!AB428</f>
        <v>-</v>
      </c>
      <c r="W428" s="15" t="str">
        <f>[1]РЕЕСТР!AC428</f>
        <v>-</v>
      </c>
      <c r="X428" s="13" t="str">
        <f>[1]РЕЕСТР!AD428</f>
        <v>-</v>
      </c>
      <c r="Y428" s="8" t="str">
        <f>[1]РЕЕСТР!AH428</f>
        <v>СП МКД</v>
      </c>
      <c r="Z428" s="19" t="str">
        <f>[1]РЕЕСТР!AL428</f>
        <v>МКД ул.Гагарина, 199</v>
      </c>
    </row>
    <row r="429" spans="2:26" ht="45" customHeight="1" x14ac:dyDescent="0.3">
      <c r="B429" s="43">
        <f>[1]РЕЕСТР!B429</f>
        <v>397</v>
      </c>
      <c r="C429" s="44" t="str">
        <f>[1]РЕЕСТР!C429</f>
        <v>ранее существовавшая до 01.01.2019</v>
      </c>
      <c r="D429" s="51">
        <f>[1]РЕЕСТР!D429</f>
        <v>44900</v>
      </c>
      <c r="E429" s="16" t="str">
        <f>[1]РЕЕСТР!E429</f>
        <v>Гагарина 209</v>
      </c>
      <c r="F429" s="52" t="str">
        <f>[1]РЕЕСТР!F429</f>
        <v>в рамках проведения инвентаризации 2022 года
не установлен</v>
      </c>
      <c r="G429" s="10" t="str">
        <f>[1]РЕЕСТР!G429</f>
        <v>60.979408</v>
      </c>
      <c r="H429" s="10" t="str">
        <f>[1]РЕЕСТР!H429</f>
        <v>69.053422</v>
      </c>
      <c r="I429" s="53" t="str">
        <f>[1]РЕЕСТР!I429</f>
        <v>в рамках инвентаризации 2022 года
не определена</v>
      </c>
      <c r="J429" s="9" t="str">
        <f>[1]РЕЕСТР!J429</f>
        <v>открытый</v>
      </c>
      <c r="K429" s="11" t="str">
        <f>[1]РЕЕСТР!K429</f>
        <v>бетонная плита</v>
      </c>
      <c r="L429" s="10">
        <f>[1]РЕЕСТР!L429</f>
        <v>12</v>
      </c>
      <c r="M429" s="10" t="str">
        <f>[1]РЕЕСТР!M429</f>
        <v>есть</v>
      </c>
      <c r="N429" s="12" t="str">
        <f>[1]РЕЕСТР!N429</f>
        <v>есть</v>
      </c>
      <c r="O429" s="14">
        <f>[1]РЕЕСТР!O429</f>
        <v>2</v>
      </c>
      <c r="P429" s="15">
        <f>[1]РЕЕСТР!P429</f>
        <v>1.1000000000000001</v>
      </c>
      <c r="Q429" s="13" t="str">
        <f>[1]РЕЕСТР!Q429</f>
        <v>пластик</v>
      </c>
      <c r="R429" s="14">
        <f>[1]РЕЕСТР!U429</f>
        <v>1</v>
      </c>
      <c r="S429" s="15">
        <f>[1]РЕЕСТР!V429</f>
        <v>4</v>
      </c>
      <c r="T429" s="13" t="str">
        <f>[1]РЕЕСТР!W429</f>
        <v>отсек</v>
      </c>
      <c r="U429" s="17" t="str">
        <f>[1]РЕЕСТР!AA429</f>
        <v>-</v>
      </c>
      <c r="V429" s="18" t="str">
        <f>[1]РЕЕСТР!AB429</f>
        <v>-</v>
      </c>
      <c r="W429" s="15" t="str">
        <f>[1]РЕЕСТР!AC429</f>
        <v>-</v>
      </c>
      <c r="X429" s="13" t="str">
        <f>[1]РЕЕСТР!AD429</f>
        <v>-</v>
      </c>
      <c r="Y429" s="8" t="str">
        <f>[1]РЕЕСТР!AH429</f>
        <v>СП МКД</v>
      </c>
      <c r="Z429" s="19" t="str">
        <f>[1]РЕЕСТР!AL429</f>
        <v>МКД ул.Гагарина 199, 207, 209, Красногвардейская 6, 10, 14</v>
      </c>
    </row>
    <row r="430" spans="2:26" ht="45" customHeight="1" x14ac:dyDescent="0.3">
      <c r="B430" s="43">
        <f>[1]РЕЕСТР!B430</f>
        <v>398</v>
      </c>
      <c r="C430" s="44" t="str">
        <f>[1]РЕЕСТР!C430</f>
        <v>ранее существовавшая до 01.01.2019</v>
      </c>
      <c r="D430" s="51">
        <f>[1]РЕЕСТР!D430</f>
        <v>44900</v>
      </c>
      <c r="E430" s="16" t="str">
        <f>[1]РЕЕСТР!E430</f>
        <v>Красногвардейская 10</v>
      </c>
      <c r="F430" s="52" t="str">
        <f>[1]РЕЕСТР!F430</f>
        <v>в рамках проведения инвентаризации 2022 года
не установлен</v>
      </c>
      <c r="G430" s="10" t="str">
        <f>[1]РЕЕСТР!G430</f>
        <v>60.979950</v>
      </c>
      <c r="H430" s="10" t="str">
        <f>[1]РЕЕСТР!H430</f>
        <v xml:space="preserve"> 69.054897</v>
      </c>
      <c r="I430" s="53" t="str">
        <f>[1]РЕЕСТР!I430</f>
        <v>в рамках инвентаризации 2022 года
не определена</v>
      </c>
      <c r="J430" s="9" t="str">
        <f>[1]РЕЕСТР!J430</f>
        <v>открытый</v>
      </c>
      <c r="K430" s="11" t="str">
        <f>[1]РЕЕСТР!K430</f>
        <v>бетонная плита</v>
      </c>
      <c r="L430" s="10">
        <f>[1]РЕЕСТР!L430</f>
        <v>12</v>
      </c>
      <c r="M430" s="10" t="str">
        <f>[1]РЕЕСТР!M430</f>
        <v>есть</v>
      </c>
      <c r="N430" s="12" t="str">
        <f>[1]РЕЕСТР!N430</f>
        <v>есть</v>
      </c>
      <c r="O430" s="14">
        <f>[1]РЕЕСТР!O430</f>
        <v>2</v>
      </c>
      <c r="P430" s="15">
        <f>[1]РЕЕСТР!P430</f>
        <v>1.1000000000000001</v>
      </c>
      <c r="Q430" s="13" t="str">
        <f>[1]РЕЕСТР!Q430</f>
        <v>пластик</v>
      </c>
      <c r="R430" s="14">
        <f>[1]РЕЕСТР!U430</f>
        <v>1</v>
      </c>
      <c r="S430" s="15">
        <f>[1]РЕЕСТР!V430</f>
        <v>4</v>
      </c>
      <c r="T430" s="13" t="str">
        <f>[1]РЕЕСТР!W430</f>
        <v>отсек</v>
      </c>
      <c r="U430" s="17" t="str">
        <f>[1]РЕЕСТР!AA430</f>
        <v>-</v>
      </c>
      <c r="V430" s="18" t="str">
        <f>[1]РЕЕСТР!AB430</f>
        <v>-</v>
      </c>
      <c r="W430" s="15" t="str">
        <f>[1]РЕЕСТР!AC430</f>
        <v>-</v>
      </c>
      <c r="X430" s="13" t="str">
        <f>[1]РЕЕСТР!AD430</f>
        <v>-</v>
      </c>
      <c r="Y430" s="8" t="str">
        <f>[1]РЕЕСТР!AH430</f>
        <v>МО - Администрация города Ханты-Мансийска</v>
      </c>
      <c r="Z430" s="19" t="str">
        <f>[1]РЕЕСТР!AL430</f>
        <v xml:space="preserve">МКД ул. Красногвардейская 7а, 14,10,12, 24 </v>
      </c>
    </row>
    <row r="431" spans="2:26" ht="45" customHeight="1" x14ac:dyDescent="0.3">
      <c r="B431" s="43">
        <f>[1]РЕЕСТР!B431</f>
        <v>399</v>
      </c>
      <c r="C431" s="44" t="str">
        <f>[1]РЕЕСТР!C431</f>
        <v>ранее существовавшая до 01.01.2019</v>
      </c>
      <c r="D431" s="51">
        <f>[1]РЕЕСТР!D431</f>
        <v>44900</v>
      </c>
      <c r="E431" s="16" t="str">
        <f>[1]РЕЕСТР!E431</f>
        <v>Сургутская 38</v>
      </c>
      <c r="F431" s="52" t="str">
        <f>[1]РЕЕСТР!F431</f>
        <v>в рамках проведения инвентаризации 2022 года
не установлен</v>
      </c>
      <c r="G431" s="10" t="str">
        <f>[1]РЕЕСТР!G431</f>
        <v>60.981392</v>
      </c>
      <c r="H431" s="10" t="str">
        <f>[1]РЕЕСТР!H431</f>
        <v>69.057904</v>
      </c>
      <c r="I431" s="53" t="str">
        <f>[1]РЕЕСТР!I431</f>
        <v>в рамках инвентаризации 2022 года
не определена</v>
      </c>
      <c r="J431" s="9" t="str">
        <f>[1]РЕЕСТР!J431</f>
        <v>открытый</v>
      </c>
      <c r="K431" s="11" t="str">
        <f>[1]РЕЕСТР!K431</f>
        <v>бетонная плита</v>
      </c>
      <c r="L431" s="10">
        <f>[1]РЕЕСТР!L431</f>
        <v>4</v>
      </c>
      <c r="M431" s="10" t="str">
        <f>[1]РЕЕСТР!M431</f>
        <v>отсутствует</v>
      </c>
      <c r="N431" s="12" t="str">
        <f>[1]РЕЕСТР!N431</f>
        <v>отсутсвует</v>
      </c>
      <c r="O431" s="14">
        <f>[1]РЕЕСТР!O431</f>
        <v>1</v>
      </c>
      <c r="P431" s="15">
        <f>[1]РЕЕСТР!P431</f>
        <v>0.66</v>
      </c>
      <c r="Q431" s="13" t="str">
        <f>[1]РЕЕСТР!Q431</f>
        <v>пластик</v>
      </c>
      <c r="R431" s="14" t="str">
        <f>[1]РЕЕСТР!U431</f>
        <v>-</v>
      </c>
      <c r="S431" s="15" t="str">
        <f>[1]РЕЕСТР!V431</f>
        <v>-</v>
      </c>
      <c r="T431" s="13" t="str">
        <f>[1]РЕЕСТР!W431</f>
        <v>-</v>
      </c>
      <c r="U431" s="17" t="str">
        <f>[1]РЕЕСТР!AA431</f>
        <v>-</v>
      </c>
      <c r="V431" s="18" t="str">
        <f>[1]РЕЕСТР!AB431</f>
        <v>-</v>
      </c>
      <c r="W431" s="15" t="str">
        <f>[1]РЕЕСТР!AC431</f>
        <v>-</v>
      </c>
      <c r="X431" s="13" t="str">
        <f>[1]РЕЕСТР!AD431</f>
        <v>-</v>
      </c>
      <c r="Y431" s="8" t="str">
        <f>[1]РЕЕСТР!AH431</f>
        <v>СП МКД</v>
      </c>
      <c r="Z431" s="19" t="str">
        <f>[1]РЕЕСТР!AL431</f>
        <v>МКД ул.Сургутская 38</v>
      </c>
    </row>
    <row r="432" spans="2:26" ht="45" customHeight="1" x14ac:dyDescent="0.3">
      <c r="B432" s="43">
        <f>[1]РЕЕСТР!B432</f>
        <v>400</v>
      </c>
      <c r="C432" s="44" t="str">
        <f>[1]РЕЕСТР!C432</f>
        <v>ранее существовавшая до 01.01.2019</v>
      </c>
      <c r="D432" s="51">
        <f>[1]РЕЕСТР!D432</f>
        <v>44900</v>
      </c>
      <c r="E432" s="16" t="str">
        <f>[1]РЕЕСТР!E432</f>
        <v>Сутормина 17</v>
      </c>
      <c r="F432" s="52" t="str">
        <f>[1]РЕЕСТР!F432</f>
        <v>в рамках проведения инвентаризации 2022 года
не установлен</v>
      </c>
      <c r="G432" s="10" t="str">
        <f>[1]РЕЕСТР!G432</f>
        <v>60.983448</v>
      </c>
      <c r="H432" s="10" t="str">
        <f>[1]РЕЕСТР!H432</f>
        <v>69.061256</v>
      </c>
      <c r="I432" s="53" t="str">
        <f>[1]РЕЕСТР!I432</f>
        <v>в рамках инвентаризации 2022 года
не определена</v>
      </c>
      <c r="J432" s="9" t="str">
        <f>[1]РЕЕСТР!J432</f>
        <v>открытый</v>
      </c>
      <c r="K432" s="11" t="str">
        <f>[1]РЕЕСТР!K432</f>
        <v>бетонная плита</v>
      </c>
      <c r="L432" s="10">
        <f>[1]РЕЕСТР!L432</f>
        <v>6</v>
      </c>
      <c r="M432" s="10" t="str">
        <f>[1]РЕЕСТР!M432</f>
        <v>отсутствует</v>
      </c>
      <c r="N432" s="12" t="str">
        <f>[1]РЕЕСТР!N432</f>
        <v>отсутсвует</v>
      </c>
      <c r="O432" s="14">
        <f>[1]РЕЕСТР!O432</f>
        <v>2</v>
      </c>
      <c r="P432" s="15">
        <f>[1]РЕЕСТР!P432</f>
        <v>1.1000000000000001</v>
      </c>
      <c r="Q432" s="13" t="str">
        <f>[1]РЕЕСТР!Q432</f>
        <v>пластик</v>
      </c>
      <c r="R432" s="14" t="str">
        <f>[1]РЕЕСТР!U432</f>
        <v>-</v>
      </c>
      <c r="S432" s="15" t="str">
        <f>[1]РЕЕСТР!V432</f>
        <v>-</v>
      </c>
      <c r="T432" s="13" t="str">
        <f>[1]РЕЕСТР!W432</f>
        <v>-</v>
      </c>
      <c r="U432" s="17" t="str">
        <f>[1]РЕЕСТР!AA432</f>
        <v>-</v>
      </c>
      <c r="V432" s="18" t="str">
        <f>[1]РЕЕСТР!AB432</f>
        <v>-</v>
      </c>
      <c r="W432" s="15" t="str">
        <f>[1]РЕЕСТР!AC432</f>
        <v>-</v>
      </c>
      <c r="X432" s="13" t="str">
        <f>[1]РЕЕСТР!AD432</f>
        <v>-</v>
      </c>
      <c r="Y432" s="8" t="str">
        <f>[1]РЕЕСТР!AH432</f>
        <v>МО - Администрация города Ханты-Мансийска</v>
      </c>
      <c r="Z432" s="19" t="str">
        <f>[1]РЕЕСТР!AL432</f>
        <v>МКД ул.Сутормина 17</v>
      </c>
    </row>
    <row r="433" spans="2:26" ht="45" customHeight="1" x14ac:dyDescent="0.3">
      <c r="B433" s="43">
        <f>[1]РЕЕСТР!B433</f>
        <v>401</v>
      </c>
      <c r="C433" s="44" t="str">
        <f>[1]РЕЕСТР!C433</f>
        <v>ранее существовавшая до 01.01.2019</v>
      </c>
      <c r="D433" s="51">
        <f>[1]РЕЕСТР!D433</f>
        <v>44900</v>
      </c>
      <c r="E433" s="16" t="str">
        <f>[1]РЕЕСТР!E433</f>
        <v>Сутормина 13а</v>
      </c>
      <c r="F433" s="52" t="str">
        <f>[1]РЕЕСТР!F433</f>
        <v>в рамках проведения инвентаризации 2022 года
не установлен</v>
      </c>
      <c r="G433" s="10" t="str">
        <f>[1]РЕЕСТР!G433</f>
        <v>60.983900</v>
      </c>
      <c r="H433" s="10" t="str">
        <f>[1]РЕЕСТР!H433</f>
        <v>69.063443</v>
      </c>
      <c r="I433" s="53" t="str">
        <f>[1]РЕЕСТР!I433</f>
        <v>в рамках инвентаризации 2022 года
не определена</v>
      </c>
      <c r="J433" s="9" t="str">
        <f>[1]РЕЕСТР!J433</f>
        <v>открытый</v>
      </c>
      <c r="K433" s="11" t="str">
        <f>[1]РЕЕСТР!K433</f>
        <v>контейнер заглубленного типа</v>
      </c>
      <c r="L433" s="10">
        <f>[1]РЕЕСТР!L433</f>
        <v>8</v>
      </c>
      <c r="M433" s="10" t="str">
        <f>[1]РЕЕСТР!M433</f>
        <v>отсутствует</v>
      </c>
      <c r="N433" s="12" t="str">
        <f>[1]РЕЕСТР!N433</f>
        <v>отсутсвует</v>
      </c>
      <c r="O433" s="14">
        <f>[1]РЕЕСТР!O433</f>
        <v>2</v>
      </c>
      <c r="P433" s="15">
        <f>[1]РЕЕСТР!P433</f>
        <v>3</v>
      </c>
      <c r="Q433" s="13" t="str">
        <f>[1]РЕЕСТР!Q433</f>
        <v>пластик</v>
      </c>
      <c r="R433" s="14" t="str">
        <f>[1]РЕЕСТР!U433</f>
        <v>-</v>
      </c>
      <c r="S433" s="15" t="str">
        <f>[1]РЕЕСТР!V433</f>
        <v>-</v>
      </c>
      <c r="T433" s="13" t="str">
        <f>[1]РЕЕСТР!W433</f>
        <v>-</v>
      </c>
      <c r="U433" s="17" t="str">
        <f>[1]РЕЕСТР!AA433</f>
        <v>-</v>
      </c>
      <c r="V433" s="18" t="str">
        <f>[1]РЕЕСТР!AB433</f>
        <v>-</v>
      </c>
      <c r="W433" s="15" t="str">
        <f>[1]РЕЕСТР!AC433</f>
        <v>-</v>
      </c>
      <c r="X433" s="13" t="str">
        <f>[1]РЕЕСТР!AD433</f>
        <v>-</v>
      </c>
      <c r="Y433" s="8" t="str">
        <f>[1]РЕЕСТР!AH433</f>
        <v>СП МКД</v>
      </c>
      <c r="Z433" s="19" t="str">
        <f>[1]РЕЕСТР!AL433</f>
        <v>МКД ул.Сутормина 13а</v>
      </c>
    </row>
    <row r="434" spans="2:26" ht="45" customHeight="1" x14ac:dyDescent="0.3">
      <c r="B434" s="43">
        <f>[1]РЕЕСТР!B434</f>
        <v>402</v>
      </c>
      <c r="C434" s="44" t="str">
        <f>[1]РЕЕСТР!C434</f>
        <v>ранее существовавшая до 01.01.2019</v>
      </c>
      <c r="D434" s="51">
        <f>[1]РЕЕСТР!D434</f>
        <v>44900</v>
      </c>
      <c r="E434" s="16" t="str">
        <f>[1]РЕЕСТР!E434</f>
        <v>Рябиновая 20</v>
      </c>
      <c r="F434" s="52" t="str">
        <f>[1]РЕЕСТР!F434</f>
        <v>в рамках проведения инвентаризации 2022 года
не установлен</v>
      </c>
      <c r="G434" s="10" t="str">
        <f>[1]РЕЕСТР!G434</f>
        <v>60.986200</v>
      </c>
      <c r="H434" s="10" t="str">
        <f>[1]РЕЕСТР!H434</f>
        <v>69.046257</v>
      </c>
      <c r="I434" s="53" t="str">
        <f>[1]РЕЕСТР!I434</f>
        <v>в рамках инвентаризации 2022 года
не определена</v>
      </c>
      <c r="J434" s="9" t="str">
        <f>[1]РЕЕСТР!J434</f>
        <v>открытый</v>
      </c>
      <c r="K434" s="11" t="str">
        <f>[1]РЕЕСТР!K434</f>
        <v>бетонная плита</v>
      </c>
      <c r="L434" s="10">
        <f>[1]РЕЕСТР!L434</f>
        <v>12</v>
      </c>
      <c r="M434" s="10" t="str">
        <f>[1]РЕЕСТР!M434</f>
        <v>отсутствует</v>
      </c>
      <c r="N434" s="12" t="str">
        <f>[1]РЕЕСТР!N434</f>
        <v>отсутсвует</v>
      </c>
      <c r="O434" s="14">
        <f>[1]РЕЕСТР!O434</f>
        <v>5</v>
      </c>
      <c r="P434" s="15">
        <f>[1]РЕЕСТР!P434</f>
        <v>0.66</v>
      </c>
      <c r="Q434" s="13" t="str">
        <f>[1]РЕЕСТР!Q434</f>
        <v>пластик</v>
      </c>
      <c r="R434" s="14" t="str">
        <f>[1]РЕЕСТР!U434</f>
        <v>-</v>
      </c>
      <c r="S434" s="15" t="str">
        <f>[1]РЕЕСТР!V434</f>
        <v>-</v>
      </c>
      <c r="T434" s="13" t="str">
        <f>[1]РЕЕСТР!W434</f>
        <v>-</v>
      </c>
      <c r="U434" s="17" t="str">
        <f>[1]РЕЕСТР!AA434</f>
        <v>-</v>
      </c>
      <c r="V434" s="18" t="str">
        <f>[1]РЕЕСТР!AB434</f>
        <v>-</v>
      </c>
      <c r="W434" s="15" t="str">
        <f>[1]РЕЕСТР!AC434</f>
        <v>-</v>
      </c>
      <c r="X434" s="13" t="str">
        <f>[1]РЕЕСТР!AD434</f>
        <v>-</v>
      </c>
      <c r="Y434" s="8" t="str">
        <f>[1]РЕЕСТР!AH434</f>
        <v>СП МКД</v>
      </c>
      <c r="Z434" s="19" t="str">
        <f>[1]РЕЕСТР!AL434</f>
        <v>МКД ул.Рябиновая 20</v>
      </c>
    </row>
    <row r="435" spans="2:26" ht="45" customHeight="1" x14ac:dyDescent="0.3">
      <c r="B435" s="43">
        <f>[1]РЕЕСТР!B435</f>
        <v>403</v>
      </c>
      <c r="C435" s="44" t="str">
        <f>[1]РЕЕСТР!C435</f>
        <v>ранее существовавшая до 01.01.2019</v>
      </c>
      <c r="D435" s="51">
        <f>[1]РЕЕСТР!D435</f>
        <v>44900</v>
      </c>
      <c r="E435" s="16" t="str">
        <f>[1]РЕЕСТР!E435</f>
        <v>Рябиновая 30</v>
      </c>
      <c r="F435" s="52" t="str">
        <f>[1]РЕЕСТР!F435</f>
        <v>в рамках проведения инвентаризации 2022 года
не установлен</v>
      </c>
      <c r="G435" s="10" t="str">
        <f>[1]РЕЕСТР!G435</f>
        <v>60.985832</v>
      </c>
      <c r="H435" s="10" t="str">
        <f>[1]РЕЕСТР!H435</f>
        <v>69.048369</v>
      </c>
      <c r="I435" s="53" t="str">
        <f>[1]РЕЕСТР!I435</f>
        <v>в рамках инвентаризации 2022 года
не определена</v>
      </c>
      <c r="J435" s="9" t="str">
        <f>[1]РЕЕСТР!J435</f>
        <v>открытый</v>
      </c>
      <c r="K435" s="11" t="str">
        <f>[1]РЕЕСТР!K435</f>
        <v>бетонная плита</v>
      </c>
      <c r="L435" s="10">
        <f>[1]РЕЕСТР!L435</f>
        <v>8</v>
      </c>
      <c r="M435" s="10" t="str">
        <f>[1]РЕЕСТР!M435</f>
        <v>отсутствует</v>
      </c>
      <c r="N435" s="12" t="str">
        <f>[1]РЕЕСТР!N435</f>
        <v>есть</v>
      </c>
      <c r="O435" s="14">
        <f>[1]РЕЕСТР!O435</f>
        <v>2</v>
      </c>
      <c r="P435" s="15">
        <f>[1]РЕЕСТР!P435</f>
        <v>0.66</v>
      </c>
      <c r="Q435" s="13" t="str">
        <f>[1]РЕЕСТР!Q435</f>
        <v>пластик</v>
      </c>
      <c r="R435" s="14" t="str">
        <f>[1]РЕЕСТР!U435</f>
        <v>-</v>
      </c>
      <c r="S435" s="15" t="str">
        <f>[1]РЕЕСТР!V435</f>
        <v>-</v>
      </c>
      <c r="T435" s="13" t="str">
        <f>[1]РЕЕСТР!W435</f>
        <v>-</v>
      </c>
      <c r="U435" s="17" t="str">
        <f>[1]РЕЕСТР!AA435</f>
        <v>-</v>
      </c>
      <c r="V435" s="18" t="str">
        <f>[1]РЕЕСТР!AB435</f>
        <v>-</v>
      </c>
      <c r="W435" s="15" t="str">
        <f>[1]РЕЕСТР!AC435</f>
        <v>-</v>
      </c>
      <c r="X435" s="13" t="str">
        <f>[1]РЕЕСТР!AD435</f>
        <v>-</v>
      </c>
      <c r="Y435" s="8" t="str">
        <f>[1]РЕЕСТР!AH435</f>
        <v>СП МКД</v>
      </c>
      <c r="Z435" s="19" t="str">
        <f>[1]РЕЕСТР!AL435</f>
        <v>МКД ул.Рябиновая 30</v>
      </c>
    </row>
    <row r="436" spans="2:26" ht="56.25" customHeight="1" x14ac:dyDescent="0.3">
      <c r="B436" s="43">
        <f>[1]РЕЕСТР!B436</f>
        <v>404</v>
      </c>
      <c r="C436" s="44" t="str">
        <f>[1]РЕЕСТР!C436</f>
        <v>ранее существовавшая до 01.01.2019</v>
      </c>
      <c r="D436" s="51">
        <f>[1]РЕЕСТР!D436</f>
        <v>44900</v>
      </c>
      <c r="E436" s="16" t="str">
        <f>[1]РЕЕСТР!E436</f>
        <v>Гагарина 141</v>
      </c>
      <c r="F436" s="52" t="str">
        <f>[1]РЕЕСТР!F436</f>
        <v>в рамках проведения инвентаризации 2022 года
не установлен</v>
      </c>
      <c r="G436" s="10" t="str">
        <f>[1]РЕЕСТР!G436</f>
        <v>60.986162</v>
      </c>
      <c r="H436" s="10" t="str">
        <f>[1]РЕЕСТР!H436</f>
        <v>69.038578</v>
      </c>
      <c r="I436" s="53" t="str">
        <f>[1]РЕЕСТР!I436</f>
        <v>в рамках инвентаризации 2022 года
не определена</v>
      </c>
      <c r="J436" s="9" t="str">
        <f>[1]РЕЕСТР!J436</f>
        <v>открытый</v>
      </c>
      <c r="K436" s="11" t="str">
        <f>[1]РЕЕСТР!K436</f>
        <v>бетонная плита</v>
      </c>
      <c r="L436" s="10">
        <f>[1]РЕЕСТР!L436</f>
        <v>10</v>
      </c>
      <c r="M436" s="10" t="str">
        <f>[1]РЕЕСТР!M436</f>
        <v>есть</v>
      </c>
      <c r="N436" s="12" t="str">
        <f>[1]РЕЕСТР!N436</f>
        <v>есть</v>
      </c>
      <c r="O436" s="14">
        <f>[1]РЕЕСТР!O436</f>
        <v>3</v>
      </c>
      <c r="P436" s="15">
        <f>[1]РЕЕСТР!P436</f>
        <v>1.1000000000000001</v>
      </c>
      <c r="Q436" s="13" t="str">
        <f>[1]РЕЕСТР!Q436</f>
        <v>пластик</v>
      </c>
      <c r="R436" s="14" t="str">
        <f>[1]РЕЕСТР!U436</f>
        <v>-</v>
      </c>
      <c r="S436" s="15" t="str">
        <f>[1]РЕЕСТР!V436</f>
        <v>-</v>
      </c>
      <c r="T436" s="13" t="str">
        <f>[1]РЕЕСТР!W436</f>
        <v>-</v>
      </c>
      <c r="U436" s="17" t="str">
        <f>[1]РЕЕСТР!AA436</f>
        <v>пластик</v>
      </c>
      <c r="V436" s="18">
        <f>[1]РЕЕСТР!AB436</f>
        <v>1</v>
      </c>
      <c r="W436" s="15">
        <f>[1]РЕЕСТР!AC436</f>
        <v>1</v>
      </c>
      <c r="X436" s="13" t="str">
        <f>[1]РЕЕСТР!AD436</f>
        <v>металлическая сетка АО "РЭС-Сервис"</v>
      </c>
      <c r="Y436" s="8" t="str">
        <f>[1]РЕЕСТР!AH436</f>
        <v>СП МКД</v>
      </c>
      <c r="Z436" s="19" t="str">
        <f>[1]РЕЕСТР!AL436</f>
        <v>МКДул.Гагарина 141</v>
      </c>
    </row>
    <row r="437" spans="2:26" ht="56.25" customHeight="1" x14ac:dyDescent="0.3">
      <c r="B437" s="43">
        <f>[1]РЕЕСТР!B437</f>
        <v>404</v>
      </c>
      <c r="C437" s="44">
        <f>[1]РЕЕСТР!C437</f>
        <v>0</v>
      </c>
      <c r="D437" s="51">
        <f>[1]РЕЕСТР!D437</f>
        <v>44900</v>
      </c>
      <c r="E437" s="16">
        <f>[1]РЕЕСТР!E437</f>
        <v>0</v>
      </c>
      <c r="F437" s="52" t="str">
        <f>[1]РЕЕСТР!F437</f>
        <v>в рамках проведения инвентаризации 2022 года
не установлен</v>
      </c>
      <c r="G437" s="10">
        <f>[1]РЕЕСТР!G437</f>
        <v>0</v>
      </c>
      <c r="H437" s="10">
        <f>[1]РЕЕСТР!H437</f>
        <v>0</v>
      </c>
      <c r="I437" s="53" t="str">
        <f>[1]РЕЕСТР!I437</f>
        <v>в рамках инвентаризации 2022 года
не определена</v>
      </c>
      <c r="J437" s="9">
        <f>[1]РЕЕСТР!J437</f>
        <v>0</v>
      </c>
      <c r="K437" s="11">
        <f>[1]РЕЕСТР!K437</f>
        <v>0</v>
      </c>
      <c r="L437" s="10">
        <f>[1]РЕЕСТР!L437</f>
        <v>0</v>
      </c>
      <c r="M437" s="10">
        <f>[1]РЕЕСТР!M437</f>
        <v>0</v>
      </c>
      <c r="N437" s="12">
        <f>[1]РЕЕСТР!N437</f>
        <v>0</v>
      </c>
      <c r="O437" s="14">
        <f>[1]РЕЕСТР!O437</f>
        <v>0</v>
      </c>
      <c r="P437" s="15">
        <f>[1]РЕЕСТР!P437</f>
        <v>0</v>
      </c>
      <c r="Q437" s="13">
        <f>[1]РЕЕСТР!Q437</f>
        <v>0</v>
      </c>
      <c r="R437" s="14">
        <f>[1]РЕЕСТР!U437</f>
        <v>0</v>
      </c>
      <c r="S437" s="15">
        <f>[1]РЕЕСТР!V437</f>
        <v>0</v>
      </c>
      <c r="T437" s="13">
        <f>[1]РЕЕСТР!W437</f>
        <v>0</v>
      </c>
      <c r="U437" s="17" t="str">
        <f>[1]РЕЕСТР!AA437</f>
        <v>бумажные отходы</v>
      </c>
      <c r="V437" s="18">
        <f>[1]РЕЕСТР!AB437</f>
        <v>1</v>
      </c>
      <c r="W437" s="15">
        <f>[1]РЕЕСТР!AC437</f>
        <v>0.75</v>
      </c>
      <c r="X437" s="13" t="str">
        <f>[1]РЕЕСТР!AD437</f>
        <v>контейнер ООО "Экобаланс"</v>
      </c>
      <c r="Y437" s="8">
        <f>[1]РЕЕСТР!AH437</f>
        <v>0</v>
      </c>
      <c r="Z437" s="19">
        <f>[1]РЕЕСТР!AL437</f>
        <v>0</v>
      </c>
    </row>
    <row r="438" spans="2:26" ht="56.25" customHeight="1" x14ac:dyDescent="0.3">
      <c r="B438" s="43">
        <f>[1]РЕЕСТР!B438</f>
        <v>405</v>
      </c>
      <c r="C438" s="44" t="str">
        <f>[1]РЕЕСТР!C438</f>
        <v>ранее существовавшая до 01.01.2019</v>
      </c>
      <c r="D438" s="51">
        <f>[1]РЕЕСТР!D438</f>
        <v>44900</v>
      </c>
      <c r="E438" s="16" t="str">
        <f>[1]РЕЕСТР!E438</f>
        <v>Гагарина 117</v>
      </c>
      <c r="F438" s="52" t="str">
        <f>[1]РЕЕСТР!F438</f>
        <v>в рамках проведения инвентаризации 2022 года
не установлен</v>
      </c>
      <c r="G438" s="10" t="str">
        <f>[1]РЕЕСТР!G438</f>
        <v>60.988152</v>
      </c>
      <c r="H438" s="10" t="str">
        <f>[1]РЕЕСТР!H438</f>
        <v>69.033616</v>
      </c>
      <c r="I438" s="53" t="str">
        <f>[1]РЕЕСТР!I438</f>
        <v>в рамках инвентаризации 2022 года
не определена</v>
      </c>
      <c r="J438" s="9" t="str">
        <f>[1]РЕЕСТР!J438</f>
        <v>открытый</v>
      </c>
      <c r="K438" s="11" t="str">
        <f>[1]РЕЕСТР!K438</f>
        <v>бетонная плита</v>
      </c>
      <c r="L438" s="10">
        <f>[1]РЕЕСТР!L438</f>
        <v>12</v>
      </c>
      <c r="M438" s="10" t="str">
        <f>[1]РЕЕСТР!M438</f>
        <v>есть</v>
      </c>
      <c r="N438" s="12" t="str">
        <f>[1]РЕЕСТР!N438</f>
        <v>есть</v>
      </c>
      <c r="O438" s="14">
        <f>[1]РЕЕСТР!O438</f>
        <v>3</v>
      </c>
      <c r="P438" s="15">
        <f>[1]РЕЕСТР!P438</f>
        <v>0.66</v>
      </c>
      <c r="Q438" s="13" t="str">
        <f>[1]РЕЕСТР!Q438</f>
        <v>пластик</v>
      </c>
      <c r="R438" s="14">
        <f>[1]РЕЕСТР!U438</f>
        <v>1</v>
      </c>
      <c r="S438" s="15">
        <f>[1]РЕЕСТР!V438</f>
        <v>4</v>
      </c>
      <c r="T438" s="13" t="str">
        <f>[1]РЕЕСТР!W438</f>
        <v>отсек</v>
      </c>
      <c r="U438" s="17" t="str">
        <f>[1]РЕЕСТР!AA438</f>
        <v>пластик</v>
      </c>
      <c r="V438" s="18">
        <f>[1]РЕЕСТР!AB438</f>
        <v>1</v>
      </c>
      <c r="W438" s="15">
        <f>[1]РЕЕСТР!AC438</f>
        <v>1</v>
      </c>
      <c r="X438" s="13" t="str">
        <f>[1]РЕЕСТР!AD438</f>
        <v>металлическая сетка АО "РЭС-Сервис"</v>
      </c>
      <c r="Y438" s="8" t="str">
        <f>[1]РЕЕСТР!AH438</f>
        <v>МО - Администрация города Ханты-Мансийска</v>
      </c>
      <c r="Z438" s="19" t="str">
        <f>[1]РЕЕСТР!AL438</f>
        <v>МКД ул.Гагарина109а,117,119,115,121,123</v>
      </c>
    </row>
    <row r="439" spans="2:26" ht="45" customHeight="1" x14ac:dyDescent="0.3">
      <c r="B439" s="43">
        <f>[1]РЕЕСТР!B439</f>
        <v>406</v>
      </c>
      <c r="C439" s="44" t="str">
        <f>[1]РЕЕСТР!C439</f>
        <v>ранее существовавшая до 01.01.2019</v>
      </c>
      <c r="D439" s="51">
        <f>[1]РЕЕСТР!D439</f>
        <v>44900</v>
      </c>
      <c r="E439" s="16" t="str">
        <f>[1]РЕЕСТР!E439</f>
        <v>Гагарина 54</v>
      </c>
      <c r="F439" s="52" t="str">
        <f>[1]РЕЕСТР!F439</f>
        <v>в рамках проведения инвентаризации 2022 года
не установлен</v>
      </c>
      <c r="G439" s="10" t="str">
        <f>[1]РЕЕСТР!G439</f>
        <v>60.995672</v>
      </c>
      <c r="H439" s="10" t="str">
        <f>[1]РЕЕСТР!H439</f>
        <v>69.022174</v>
      </c>
      <c r="I439" s="53" t="str">
        <f>[1]РЕЕСТР!I439</f>
        <v>в рамках инвентаризации 2022 года
не определена</v>
      </c>
      <c r="J439" s="9" t="str">
        <f>[1]РЕЕСТР!J439</f>
        <v>открытый</v>
      </c>
      <c r="K439" s="11" t="str">
        <f>[1]РЕЕСТР!K439</f>
        <v>бетонная плита</v>
      </c>
      <c r="L439" s="10">
        <f>[1]РЕЕСТР!L439</f>
        <v>8</v>
      </c>
      <c r="M439" s="10" t="str">
        <f>[1]РЕЕСТР!M439</f>
        <v>отсутсвует</v>
      </c>
      <c r="N439" s="12" t="str">
        <f>[1]РЕЕСТР!N439</f>
        <v>есть</v>
      </c>
      <c r="O439" s="14">
        <f>[1]РЕЕСТР!O439</f>
        <v>2</v>
      </c>
      <c r="P439" s="15">
        <f>[1]РЕЕСТР!P439</f>
        <v>1.1000000000000001</v>
      </c>
      <c r="Q439" s="13" t="str">
        <f>[1]РЕЕСТР!Q439</f>
        <v>металл</v>
      </c>
      <c r="R439" s="14" t="str">
        <f>[1]РЕЕСТР!U439</f>
        <v>-</v>
      </c>
      <c r="S439" s="15" t="str">
        <f>[1]РЕЕСТР!V439</f>
        <v>-</v>
      </c>
      <c r="T439" s="13" t="str">
        <f>[1]РЕЕСТР!W439</f>
        <v>-</v>
      </c>
      <c r="U439" s="17" t="str">
        <f>[1]РЕЕСТР!AA439</f>
        <v>-</v>
      </c>
      <c r="V439" s="18" t="str">
        <f>[1]РЕЕСТР!AB439</f>
        <v>-</v>
      </c>
      <c r="W439" s="15" t="str">
        <f>[1]РЕЕСТР!AC439</f>
        <v>-</v>
      </c>
      <c r="X439" s="13" t="str">
        <f>[1]РЕЕСТР!AD439</f>
        <v>-</v>
      </c>
      <c r="Y439" s="8" t="str">
        <f>[1]РЕЕСТР!AH439</f>
        <v>ЮЛ - ООО "Траст"</v>
      </c>
      <c r="Z439" s="19" t="str">
        <f>[1]РЕЕСТР!AL439</f>
        <v>Гостиничный комплекс "Миснэ"</v>
      </c>
    </row>
    <row r="440" spans="2:26" ht="45" customHeight="1" x14ac:dyDescent="0.3">
      <c r="B440" s="43">
        <f>[1]РЕЕСТР!B440</f>
        <v>407</v>
      </c>
      <c r="C440" s="44" t="str">
        <f>[1]РЕЕСТР!C440</f>
        <v>ранее существовавшая до 01.01.2019</v>
      </c>
      <c r="D440" s="51">
        <f>[1]РЕЕСТР!D440</f>
        <v>44900</v>
      </c>
      <c r="E440" s="16" t="str">
        <f>[1]РЕЕСТР!E440</f>
        <v>Гагарина 126</v>
      </c>
      <c r="F440" s="52" t="str">
        <f>[1]РЕЕСТР!F440</f>
        <v>в рамках проведения инвентаризации 2022 года
не установлен</v>
      </c>
      <c r="G440" s="10" t="str">
        <f>[1]РЕЕСТР!G440</f>
        <v>60.987247</v>
      </c>
      <c r="H440" s="10" t="str">
        <f>[1]РЕЕСТР!H440</f>
        <v>69.030610</v>
      </c>
      <c r="I440" s="53" t="str">
        <f>[1]РЕЕСТР!I440</f>
        <v>в рамках инвентаризации 2022 года
не определена</v>
      </c>
      <c r="J440" s="9" t="str">
        <f>[1]РЕЕСТР!J440</f>
        <v>открытый</v>
      </c>
      <c r="K440" s="11" t="str">
        <f>[1]РЕЕСТР!K440</f>
        <v>бетонная плита</v>
      </c>
      <c r="L440" s="10">
        <f>[1]РЕЕСТР!L440</f>
        <v>8</v>
      </c>
      <c r="M440" s="10" t="str">
        <f>[1]РЕЕСТР!M440</f>
        <v>есть</v>
      </c>
      <c r="N440" s="12" t="str">
        <f>[1]РЕЕСТР!N440</f>
        <v>есть</v>
      </c>
      <c r="O440" s="14">
        <f>[1]РЕЕСТР!O440</f>
        <v>2</v>
      </c>
      <c r="P440" s="15">
        <f>[1]РЕЕСТР!P440</f>
        <v>0.66</v>
      </c>
      <c r="Q440" s="13" t="str">
        <f>[1]РЕЕСТР!Q440</f>
        <v>пластик</v>
      </c>
      <c r="R440" s="14" t="str">
        <f>[1]РЕЕСТР!U440</f>
        <v>-</v>
      </c>
      <c r="S440" s="15" t="str">
        <f>[1]РЕЕСТР!V440</f>
        <v>-</v>
      </c>
      <c r="T440" s="13" t="str">
        <f>[1]РЕЕСТР!W440</f>
        <v>-</v>
      </c>
      <c r="U440" s="17" t="str">
        <f>[1]РЕЕСТР!AA440</f>
        <v>-</v>
      </c>
      <c r="V440" s="18" t="str">
        <f>[1]РЕЕСТР!AB440</f>
        <v>-</v>
      </c>
      <c r="W440" s="15" t="str">
        <f>[1]РЕЕСТР!AC440</f>
        <v>-</v>
      </c>
      <c r="X440" s="13" t="str">
        <f>[1]РЕЕСТР!AD440</f>
        <v>-</v>
      </c>
      <c r="Y440" s="8" t="str">
        <f>[1]РЕЕСТР!AH440</f>
        <v>СП МКД</v>
      </c>
      <c r="Z440" s="19" t="str">
        <f>[1]РЕЕСТР!AL440</f>
        <v>МКД ул.Гагарина 126</v>
      </c>
    </row>
    <row r="441" spans="2:26" ht="56.25" customHeight="1" x14ac:dyDescent="0.3">
      <c r="B441" s="43">
        <f>[1]РЕЕСТР!B441</f>
        <v>408</v>
      </c>
      <c r="C441" s="44" t="str">
        <f>[1]РЕЕСТР!C441</f>
        <v>ранее существовавшая до 01.01.2019</v>
      </c>
      <c r="D441" s="51">
        <f>[1]РЕЕСТР!D441</f>
        <v>44900</v>
      </c>
      <c r="E441" s="16" t="str">
        <f>[1]РЕЕСТР!E441</f>
        <v xml:space="preserve">Югорская 1, 3 </v>
      </c>
      <c r="F441" s="52" t="str">
        <f>[1]РЕЕСТР!F441</f>
        <v>в рамках проведения инвентаризации 2022 года
не установлен</v>
      </c>
      <c r="G441" s="10" t="str">
        <f>[1]РЕЕСТР!G441</f>
        <v>60.989756</v>
      </c>
      <c r="H441" s="10" t="str">
        <f>[1]РЕЕСТР!H441</f>
        <v>69.042693</v>
      </c>
      <c r="I441" s="53" t="str">
        <f>[1]РЕЕСТР!I441</f>
        <v>в рамках инвентаризации 2022 года
не определена</v>
      </c>
      <c r="J441" s="9" t="str">
        <f>[1]РЕЕСТР!J441</f>
        <v>открытый</v>
      </c>
      <c r="K441" s="11" t="str">
        <f>[1]РЕЕСТР!K441</f>
        <v>бетонная плита</v>
      </c>
      <c r="L441" s="10">
        <f>[1]РЕЕСТР!L441</f>
        <v>18</v>
      </c>
      <c r="M441" s="10" t="str">
        <f>[1]РЕЕСТР!M441</f>
        <v>есть</v>
      </c>
      <c r="N441" s="12" t="str">
        <f>[1]РЕЕСТР!N441</f>
        <v>есть</v>
      </c>
      <c r="O441" s="14">
        <f>[1]РЕЕСТР!O441</f>
        <v>2</v>
      </c>
      <c r="P441" s="15">
        <f>[1]РЕЕСТР!P441</f>
        <v>1.1000000000000001</v>
      </c>
      <c r="Q441" s="13" t="str">
        <f>[1]РЕЕСТР!Q441</f>
        <v>пластик</v>
      </c>
      <c r="R441" s="14">
        <f>[1]РЕЕСТР!U441</f>
        <v>1</v>
      </c>
      <c r="S441" s="15">
        <f>[1]РЕЕСТР!V441</f>
        <v>4</v>
      </c>
      <c r="T441" s="13" t="str">
        <f>[1]РЕЕСТР!W441</f>
        <v>отсек</v>
      </c>
      <c r="U441" s="17" t="str">
        <f>[1]РЕЕСТР!AA441</f>
        <v>пластик</v>
      </c>
      <c r="V441" s="18">
        <f>[1]РЕЕСТР!AB441</f>
        <v>1</v>
      </c>
      <c r="W441" s="15">
        <f>[1]РЕЕСТР!AC441</f>
        <v>1</v>
      </c>
      <c r="X441" s="13" t="str">
        <f>[1]РЕЕСТР!AD441</f>
        <v>металлическая сетка АО "РЭС-Сервис"</v>
      </c>
      <c r="Y441" s="8" t="str">
        <f>[1]РЕЕСТР!AH441</f>
        <v>СП МКД</v>
      </c>
      <c r="Z441" s="19" t="str">
        <f>[1]РЕЕСТР!AL441</f>
        <v>МКД ул. Югорская 1, 3</v>
      </c>
    </row>
    <row r="442" spans="2:26" ht="56.25" customHeight="1" x14ac:dyDescent="0.3">
      <c r="B442" s="43">
        <f>[1]РЕЕСТР!B442</f>
        <v>408</v>
      </c>
      <c r="C442" s="44">
        <f>[1]РЕЕСТР!C442</f>
        <v>0</v>
      </c>
      <c r="D442" s="51">
        <f>[1]РЕЕСТР!D442</f>
        <v>44900</v>
      </c>
      <c r="E442" s="16">
        <f>[1]РЕЕСТР!E442</f>
        <v>0</v>
      </c>
      <c r="F442" s="52" t="str">
        <f>[1]РЕЕСТР!F442</f>
        <v>в рамках проведения инвентаризации 2022 года
не установлен</v>
      </c>
      <c r="G442" s="10">
        <f>[1]РЕЕСТР!G442</f>
        <v>0</v>
      </c>
      <c r="H442" s="10">
        <f>[1]РЕЕСТР!H442</f>
        <v>0</v>
      </c>
      <c r="I442" s="53" t="str">
        <f>[1]РЕЕСТР!I442</f>
        <v>в рамках инвентаризации 2022 года
не определена</v>
      </c>
      <c r="J442" s="9">
        <f>[1]РЕЕСТР!J442</f>
        <v>0</v>
      </c>
      <c r="K442" s="11">
        <f>[1]РЕЕСТР!K442</f>
        <v>0</v>
      </c>
      <c r="L442" s="10">
        <f>[1]РЕЕСТР!L442</f>
        <v>0</v>
      </c>
      <c r="M442" s="10">
        <f>[1]РЕЕСТР!M442</f>
        <v>0</v>
      </c>
      <c r="N442" s="12">
        <f>[1]РЕЕСТР!N442</f>
        <v>0</v>
      </c>
      <c r="O442" s="14">
        <f>[1]РЕЕСТР!O442</f>
        <v>0</v>
      </c>
      <c r="P442" s="15">
        <f>[1]РЕЕСТР!P442</f>
        <v>0</v>
      </c>
      <c r="Q442" s="13">
        <f>[1]РЕЕСТР!Q442</f>
        <v>0</v>
      </c>
      <c r="R442" s="14">
        <f>[1]РЕЕСТР!U442</f>
        <v>0</v>
      </c>
      <c r="S442" s="15">
        <f>[1]РЕЕСТР!V442</f>
        <v>0</v>
      </c>
      <c r="T442" s="13">
        <f>[1]РЕЕСТР!W442</f>
        <v>0</v>
      </c>
      <c r="U442" s="17" t="str">
        <f>[1]РЕЕСТР!AA442</f>
        <v>бумажные отходы</v>
      </c>
      <c r="V442" s="18">
        <f>[1]РЕЕСТР!AB442</f>
        <v>1</v>
      </c>
      <c r="W442" s="15">
        <f>[1]РЕЕСТР!AC442</f>
        <v>0.75</v>
      </c>
      <c r="X442" s="13" t="str">
        <f>[1]РЕЕСТР!AD442</f>
        <v>контейнер ООО "Экобаланс"</v>
      </c>
      <c r="Y442" s="8">
        <f>[1]РЕЕСТР!AH442</f>
        <v>0</v>
      </c>
      <c r="Z442" s="19">
        <f>[1]РЕЕСТР!AL442</f>
        <v>0</v>
      </c>
    </row>
    <row r="443" spans="2:26" ht="56.25" customHeight="1" x14ac:dyDescent="0.3">
      <c r="B443" s="43">
        <f>[1]РЕЕСТР!B443</f>
        <v>408</v>
      </c>
      <c r="C443" s="44">
        <f>[1]РЕЕСТР!C443</f>
        <v>0</v>
      </c>
      <c r="D443" s="51">
        <f>[1]РЕЕСТР!D443</f>
        <v>44900</v>
      </c>
      <c r="E443" s="16">
        <f>[1]РЕЕСТР!E443</f>
        <v>0</v>
      </c>
      <c r="F443" s="52" t="str">
        <f>[1]РЕЕСТР!F443</f>
        <v>в рамках проведения инвентаризации 2022 года
не установлен</v>
      </c>
      <c r="G443" s="10">
        <f>[1]РЕЕСТР!G443</f>
        <v>0</v>
      </c>
      <c r="H443" s="10">
        <f>[1]РЕЕСТР!H443</f>
        <v>0</v>
      </c>
      <c r="I443" s="53" t="str">
        <f>[1]РЕЕСТР!I443</f>
        <v>в рамках инвентаризации 2022 года
не определена</v>
      </c>
      <c r="J443" s="9">
        <f>[1]РЕЕСТР!J443</f>
        <v>0</v>
      </c>
      <c r="K443" s="11">
        <f>[1]РЕЕСТР!K443</f>
        <v>0</v>
      </c>
      <c r="L443" s="10">
        <f>[1]РЕЕСТР!L443</f>
        <v>0</v>
      </c>
      <c r="M443" s="10">
        <f>[1]РЕЕСТР!M443</f>
        <v>0</v>
      </c>
      <c r="N443" s="12">
        <f>[1]РЕЕСТР!N443</f>
        <v>0</v>
      </c>
      <c r="O443" s="14">
        <f>[1]РЕЕСТР!O443</f>
        <v>0</v>
      </c>
      <c r="P443" s="15">
        <f>[1]РЕЕСТР!P443</f>
        <v>0</v>
      </c>
      <c r="Q443" s="13">
        <f>[1]РЕЕСТР!Q443</f>
        <v>0</v>
      </c>
      <c r="R443" s="14">
        <f>[1]РЕЕСТР!U443</f>
        <v>0</v>
      </c>
      <c r="S443" s="15">
        <f>[1]РЕЕСТР!V443</f>
        <v>0</v>
      </c>
      <c r="T443" s="13">
        <f>[1]РЕЕСТР!W443</f>
        <v>0</v>
      </c>
      <c r="U443" s="17" t="str">
        <f>[1]РЕЕСТР!AA443</f>
        <v>1, 2 класс опасности</v>
      </c>
      <c r="V443" s="18">
        <f>[1]РЕЕСТР!AB443</f>
        <v>1</v>
      </c>
      <c r="W443" s="15">
        <f>[1]РЕЕСТР!AC443</f>
        <v>0.3</v>
      </c>
      <c r="X443" s="13" t="str">
        <f>[1]РЕЕСТР!AD443</f>
        <v>металлический контейнер (3 секции)</v>
      </c>
      <c r="Y443" s="8">
        <f>[1]РЕЕСТР!AH443</f>
        <v>0</v>
      </c>
      <c r="Z443" s="19">
        <f>[1]РЕЕСТР!AL443</f>
        <v>0</v>
      </c>
    </row>
    <row r="444" spans="2:26" ht="56.25" customHeight="1" x14ac:dyDescent="0.3">
      <c r="B444" s="43">
        <f>[1]РЕЕСТР!B444</f>
        <v>409</v>
      </c>
      <c r="C444" s="44" t="str">
        <f>[1]РЕЕСТР!C444</f>
        <v>ранее существовавшая до 01.01.2019</v>
      </c>
      <c r="D444" s="51">
        <f>[1]РЕЕСТР!D444</f>
        <v>44900</v>
      </c>
      <c r="E444" s="16" t="str">
        <f>[1]РЕЕСТР!E444</f>
        <v>Студенческая 17</v>
      </c>
      <c r="F444" s="52" t="str">
        <f>[1]РЕЕСТР!F444</f>
        <v>в рамках проведения инвентаризации 2022 года
не установлен</v>
      </c>
      <c r="G444" s="10" t="str">
        <f>[1]РЕЕСТР!G444</f>
        <v xml:space="preserve">61.014756 </v>
      </c>
      <c r="H444" s="10" t="str">
        <f>[1]РЕЕСТР!H444</f>
        <v>69.052250</v>
      </c>
      <c r="I444" s="53" t="str">
        <f>[1]РЕЕСТР!I444</f>
        <v>в рамках инвентаризации 2022 года
не определена</v>
      </c>
      <c r="J444" s="9" t="str">
        <f>[1]РЕЕСТР!J444</f>
        <v>открытый</v>
      </c>
      <c r="K444" s="11" t="str">
        <f>[1]РЕЕСТР!K444</f>
        <v>бетонная плита</v>
      </c>
      <c r="L444" s="10">
        <f>[1]РЕЕСТР!L444</f>
        <v>18</v>
      </c>
      <c r="M444" s="10" t="str">
        <f>[1]РЕЕСТР!M444</f>
        <v>отсутсвует</v>
      </c>
      <c r="N444" s="12" t="str">
        <f>[1]РЕЕСТР!N444</f>
        <v>есть</v>
      </c>
      <c r="O444" s="14">
        <f>[1]РЕЕСТР!O444</f>
        <v>5</v>
      </c>
      <c r="P444" s="15">
        <f>[1]РЕЕСТР!P444</f>
        <v>0.75</v>
      </c>
      <c r="Q444" s="13" t="str">
        <f>[1]РЕЕСТР!Q444</f>
        <v>металл</v>
      </c>
      <c r="R444" s="14" t="str">
        <f>[1]РЕЕСТР!U444</f>
        <v>-</v>
      </c>
      <c r="S444" s="15" t="str">
        <f>[1]РЕЕСТР!V444</f>
        <v>-</v>
      </c>
      <c r="T444" s="13" t="str">
        <f>[1]РЕЕСТР!W444</f>
        <v>-</v>
      </c>
      <c r="U444" s="17" t="str">
        <f>[1]РЕЕСТР!AA444</f>
        <v>пластик</v>
      </c>
      <c r="V444" s="18">
        <f>[1]РЕЕСТР!AB444</f>
        <v>1</v>
      </c>
      <c r="W444" s="15">
        <f>[1]РЕЕСТР!AC444</f>
        <v>1.5</v>
      </c>
      <c r="X444" s="13" t="str">
        <f>[1]РЕЕСТР!AD444</f>
        <v>металлическая сетка ООО "Экобаланс"</v>
      </c>
      <c r="Y444" s="8" t="str">
        <f>[1]РЕЕСТР!AH444</f>
        <v>ЮЛ - БУ ХМАО-Югры «Ханты-Мансийская государственная медицинская академия»</v>
      </c>
      <c r="Z444" s="19" t="str">
        <f>[1]РЕЕСТР!AL444</f>
        <v>БУ ХМАО-Югры «Ханты-Мансийская государственная медицинская академия»</v>
      </c>
    </row>
    <row r="445" spans="2:26" ht="56.25" customHeight="1" x14ac:dyDescent="0.3">
      <c r="B445" s="43">
        <f>[1]РЕЕСТР!B445</f>
        <v>410</v>
      </c>
      <c r="C445" s="44" t="str">
        <f>[1]РЕЕСТР!C445</f>
        <v>ранее существовавшая до 01.01.2019</v>
      </c>
      <c r="D445" s="51">
        <f>[1]РЕЕСТР!D445</f>
        <v>44900</v>
      </c>
      <c r="E445" s="16" t="str">
        <f>[1]РЕЕСТР!E445</f>
        <v>Югорская 11, 13</v>
      </c>
      <c r="F445" s="52" t="str">
        <f>[1]РЕЕСТР!F445</f>
        <v>в рамках проведения инвентаризации 2022 года
не установлен</v>
      </c>
      <c r="G445" s="10" t="str">
        <f>[1]РЕЕСТР!G445</f>
        <v>60.989320</v>
      </c>
      <c r="H445" s="10" t="str">
        <f>[1]РЕЕСТР!H445</f>
        <v>69.044854</v>
      </c>
      <c r="I445" s="53" t="str">
        <f>[1]РЕЕСТР!I445</f>
        <v>в рамках инвентаризации 2022 года
не определена</v>
      </c>
      <c r="J445" s="9" t="str">
        <f>[1]РЕЕСТР!J445</f>
        <v>открытый</v>
      </c>
      <c r="K445" s="11" t="str">
        <f>[1]РЕЕСТР!K445</f>
        <v>бетонная плита</v>
      </c>
      <c r="L445" s="10">
        <f>[1]РЕЕСТР!L445</f>
        <v>16</v>
      </c>
      <c r="M445" s="10" t="str">
        <f>[1]РЕЕСТР!M445</f>
        <v>есть</v>
      </c>
      <c r="N445" s="12" t="str">
        <f>[1]РЕЕСТР!N445</f>
        <v>есть</v>
      </c>
      <c r="O445" s="14">
        <f>[1]РЕЕСТР!O445</f>
        <v>4</v>
      </c>
      <c r="P445" s="15">
        <f>[1]РЕЕСТР!P445</f>
        <v>1.1000000000000001</v>
      </c>
      <c r="Q445" s="13" t="str">
        <f>[1]РЕЕСТР!Q445</f>
        <v>пластик</v>
      </c>
      <c r="R445" s="14">
        <f>[1]РЕЕСТР!U445</f>
        <v>1</v>
      </c>
      <c r="S445" s="15">
        <f>[1]РЕЕСТР!V445</f>
        <v>4</v>
      </c>
      <c r="T445" s="13" t="str">
        <f>[1]РЕЕСТР!W445</f>
        <v>отсек</v>
      </c>
      <c r="U445" s="17" t="str">
        <f>[1]РЕЕСТР!AA445</f>
        <v>пластик</v>
      </c>
      <c r="V445" s="18">
        <f>[1]РЕЕСТР!AB445</f>
        <v>1</v>
      </c>
      <c r="W445" s="15">
        <f>[1]РЕЕСТР!AC445</f>
        <v>1</v>
      </c>
      <c r="X445" s="13" t="str">
        <f>[1]РЕЕСТР!AD445</f>
        <v>металлическая сетка АО "РЭС-Сервис"</v>
      </c>
      <c r="Y445" s="8" t="str">
        <f>[1]РЕЕСТР!AH445</f>
        <v>СП МКД</v>
      </c>
      <c r="Z445" s="19" t="str">
        <f>[1]РЕЕСТР!AL445</f>
        <v>МКД ул.Югорская 11, 13</v>
      </c>
    </row>
    <row r="446" spans="2:26" ht="56.25" customHeight="1" x14ac:dyDescent="0.3">
      <c r="B446" s="43">
        <f>[1]РЕЕСТР!B446</f>
        <v>410</v>
      </c>
      <c r="C446" s="44">
        <f>[1]РЕЕСТР!C446</f>
        <v>0</v>
      </c>
      <c r="D446" s="51">
        <f>[1]РЕЕСТР!D446</f>
        <v>44900</v>
      </c>
      <c r="E446" s="16">
        <f>[1]РЕЕСТР!E446</f>
        <v>0</v>
      </c>
      <c r="F446" s="52" t="str">
        <f>[1]РЕЕСТР!F446</f>
        <v>в рамках проведения инвентаризации 2022 года
не установлен</v>
      </c>
      <c r="G446" s="10">
        <f>[1]РЕЕСТР!G446</f>
        <v>0</v>
      </c>
      <c r="H446" s="10">
        <f>[1]РЕЕСТР!H446</f>
        <v>0</v>
      </c>
      <c r="I446" s="53" t="str">
        <f>[1]РЕЕСТР!I446</f>
        <v>в рамках инвентаризации 2022 года
не определена</v>
      </c>
      <c r="J446" s="9">
        <f>[1]РЕЕСТР!J446</f>
        <v>0</v>
      </c>
      <c r="K446" s="11">
        <f>[1]РЕЕСТР!K446</f>
        <v>0</v>
      </c>
      <c r="L446" s="10">
        <f>[1]РЕЕСТР!L446</f>
        <v>0</v>
      </c>
      <c r="M446" s="10">
        <f>[1]РЕЕСТР!M446</f>
        <v>0</v>
      </c>
      <c r="N446" s="12">
        <f>[1]РЕЕСТР!N446</f>
        <v>0</v>
      </c>
      <c r="O446" s="14">
        <f>[1]РЕЕСТР!O446</f>
        <v>0</v>
      </c>
      <c r="P446" s="15">
        <f>[1]РЕЕСТР!P446</f>
        <v>0</v>
      </c>
      <c r="Q446" s="13">
        <f>[1]РЕЕСТР!Q446</f>
        <v>0</v>
      </c>
      <c r="R446" s="14">
        <f>[1]РЕЕСТР!U446</f>
        <v>0</v>
      </c>
      <c r="S446" s="15">
        <f>[1]РЕЕСТР!V446</f>
        <v>0</v>
      </c>
      <c r="T446" s="13">
        <f>[1]РЕЕСТР!W446</f>
        <v>0</v>
      </c>
      <c r="U446" s="17" t="str">
        <f>[1]РЕЕСТР!AA446</f>
        <v>бумажные отходы</v>
      </c>
      <c r="V446" s="18">
        <f>[1]РЕЕСТР!AB446</f>
        <v>1</v>
      </c>
      <c r="W446" s="15">
        <f>[1]РЕЕСТР!AC446</f>
        <v>0.75</v>
      </c>
      <c r="X446" s="13" t="str">
        <f>[1]РЕЕСТР!AD446</f>
        <v>контейнер ООО "Экобаланс"</v>
      </c>
      <c r="Y446" s="8">
        <f>[1]РЕЕСТР!AH446</f>
        <v>0</v>
      </c>
      <c r="Z446" s="19">
        <f>[1]РЕЕСТР!AL446</f>
        <v>0</v>
      </c>
    </row>
    <row r="447" spans="2:26" ht="45" customHeight="1" x14ac:dyDescent="0.3">
      <c r="B447" s="43">
        <f>[1]РЕЕСТР!B447</f>
        <v>411</v>
      </c>
      <c r="C447" s="44" t="str">
        <f>[1]РЕЕСТР!C447</f>
        <v>ранее существовавшая до 01.01.2019</v>
      </c>
      <c r="D447" s="51">
        <f>[1]РЕЕСТР!D447</f>
        <v>44900</v>
      </c>
      <c r="E447" s="16" t="str">
        <f>[1]РЕЕСТР!E447</f>
        <v>Заречная 7</v>
      </c>
      <c r="F447" s="52" t="str">
        <f>[1]РЕЕСТР!F447</f>
        <v>в рамках проведения инвентаризации 2022 года
не установлен</v>
      </c>
      <c r="G447" s="10" t="str">
        <f>[1]РЕЕСТР!G447</f>
        <v>61.032875</v>
      </c>
      <c r="H447" s="10" t="str">
        <f>[1]РЕЕСТР!H447</f>
        <v>69.153242</v>
      </c>
      <c r="I447" s="53" t="str">
        <f>[1]РЕЕСТР!I447</f>
        <v>в рамках инвентаризации 2022 года
не определена</v>
      </c>
      <c r="J447" s="9" t="str">
        <f>[1]РЕЕСТР!J447</f>
        <v>открытый</v>
      </c>
      <c r="K447" s="11" t="str">
        <f>[1]РЕЕСТР!K447</f>
        <v>бетонная плита</v>
      </c>
      <c r="L447" s="10">
        <f>[1]РЕЕСТР!L447</f>
        <v>12</v>
      </c>
      <c r="M447" s="10" t="str">
        <f>[1]РЕЕСТР!M447</f>
        <v>есть</v>
      </c>
      <c r="N447" s="12" t="str">
        <f>[1]РЕЕСТР!N447</f>
        <v>есть</v>
      </c>
      <c r="O447" s="14">
        <f>[1]РЕЕСТР!O447</f>
        <v>2</v>
      </c>
      <c r="P447" s="15">
        <f>[1]РЕЕСТР!P447</f>
        <v>1.1000000000000001</v>
      </c>
      <c r="Q447" s="13" t="str">
        <f>[1]РЕЕСТР!Q447</f>
        <v>пластик</v>
      </c>
      <c r="R447" s="14">
        <f>[1]РЕЕСТР!U447</f>
        <v>1</v>
      </c>
      <c r="S447" s="15">
        <f>[1]РЕЕСТР!V447</f>
        <v>4</v>
      </c>
      <c r="T447" s="13" t="str">
        <f>[1]РЕЕСТР!W447</f>
        <v>отсек</v>
      </c>
      <c r="U447" s="17" t="str">
        <f>[1]РЕЕСТР!AA447</f>
        <v>-</v>
      </c>
      <c r="V447" s="18" t="str">
        <f>[1]РЕЕСТР!AB447</f>
        <v>-</v>
      </c>
      <c r="W447" s="15" t="str">
        <f>[1]РЕЕСТР!AC447</f>
        <v>-</v>
      </c>
      <c r="X447" s="13" t="str">
        <f>[1]РЕЕСТР!AD447</f>
        <v>-</v>
      </c>
      <c r="Y447" s="8" t="str">
        <f>[1]РЕЕСТР!AH447</f>
        <v>МО - Администрация города Ханты-Мансийска</v>
      </c>
      <c r="Z447" s="19" t="str">
        <f>[1]РЕЕСТР!AL447</f>
        <v>МКД ул.Заречная 7</v>
      </c>
    </row>
    <row r="448" spans="2:26" ht="45" customHeight="1" x14ac:dyDescent="0.3">
      <c r="B448" s="43">
        <f>[1]РЕЕСТР!B448</f>
        <v>412</v>
      </c>
      <c r="C448" s="44" t="str">
        <f>[1]РЕЕСТР!C448</f>
        <v>ранее существовавшая до 01.01.2019</v>
      </c>
      <c r="D448" s="51">
        <f>[1]РЕЕСТР!D448</f>
        <v>44900</v>
      </c>
      <c r="E448" s="16" t="str">
        <f>[1]РЕЕСТР!E448</f>
        <v>Заводская 22</v>
      </c>
      <c r="F448" s="52" t="str">
        <f>[1]РЕЕСТР!F448</f>
        <v>в рамках проведения инвентаризации 2022 года
не установлен</v>
      </c>
      <c r="G448" s="10" t="str">
        <f>[1]РЕЕСТР!G448</f>
        <v>60.966958</v>
      </c>
      <c r="H448" s="10" t="str">
        <f>[1]РЕЕСТР!H448</f>
        <v>69.041059</v>
      </c>
      <c r="I448" s="53" t="str">
        <f>[1]РЕЕСТР!I448</f>
        <v>в рамках инвентаризации 2022 года
не определена</v>
      </c>
      <c r="J448" s="9" t="str">
        <f>[1]РЕЕСТР!J448</f>
        <v>открытый</v>
      </c>
      <c r="K448" s="11" t="str">
        <f>[1]РЕЕСТР!K448</f>
        <v>бетонная плита</v>
      </c>
      <c r="L448" s="10">
        <f>[1]РЕЕСТР!L448</f>
        <v>12</v>
      </c>
      <c r="M448" s="10" t="str">
        <f>[1]РЕЕСТР!M448</f>
        <v>есть</v>
      </c>
      <c r="N448" s="12" t="str">
        <f>[1]РЕЕСТР!N448</f>
        <v>есть</v>
      </c>
      <c r="O448" s="14">
        <f>[1]РЕЕСТР!O448</f>
        <v>2</v>
      </c>
      <c r="P448" s="15">
        <f>[1]РЕЕСТР!P448</f>
        <v>1.1000000000000001</v>
      </c>
      <c r="Q448" s="13" t="str">
        <f>[1]РЕЕСТР!Q448</f>
        <v>пластик</v>
      </c>
      <c r="R448" s="14">
        <f>[1]РЕЕСТР!U448</f>
        <v>1</v>
      </c>
      <c r="S448" s="15">
        <f>[1]РЕЕСТР!V448</f>
        <v>4</v>
      </c>
      <c r="T448" s="13" t="str">
        <f>[1]РЕЕСТР!W448</f>
        <v>отсек</v>
      </c>
      <c r="U448" s="17" t="str">
        <f>[1]РЕЕСТР!AA448</f>
        <v>-</v>
      </c>
      <c r="V448" s="18" t="str">
        <f>[1]РЕЕСТР!AB448</f>
        <v>-</v>
      </c>
      <c r="W448" s="15" t="str">
        <f>[1]РЕЕСТР!AC448</f>
        <v>-</v>
      </c>
      <c r="X448" s="13" t="str">
        <f>[1]РЕЕСТР!AD448</f>
        <v>-</v>
      </c>
      <c r="Y448" s="8" t="str">
        <f>[1]РЕЕСТР!AH448</f>
        <v>МО - Администрация города Ханты-Мансийска</v>
      </c>
      <c r="Z448" s="19" t="str">
        <f>[1]РЕЕСТР!AL448</f>
        <v>МКД ул. Заводская. 22, 18</v>
      </c>
    </row>
    <row r="449" spans="2:26" ht="45" customHeight="1" x14ac:dyDescent="0.3">
      <c r="B449" s="43">
        <f>[1]РЕЕСТР!B449</f>
        <v>413</v>
      </c>
      <c r="C449" s="44" t="str">
        <f>[1]РЕЕСТР!C449</f>
        <v>ранее существовавшая до 01.01.2019</v>
      </c>
      <c r="D449" s="51">
        <f>[1]РЕЕСТР!D449</f>
        <v>44900</v>
      </c>
      <c r="E449" s="16" t="str">
        <f>[1]РЕЕСТР!E449</f>
        <v>Заводская 24</v>
      </c>
      <c r="F449" s="52" t="str">
        <f>[1]РЕЕСТР!F449</f>
        <v>в рамках проведения инвентаризации 2022 года
не установлен</v>
      </c>
      <c r="G449" s="10" t="str">
        <f>[1]РЕЕСТР!G449</f>
        <v>60.967121</v>
      </c>
      <c r="H449" s="10" t="str">
        <f>[1]РЕЕСТР!H449</f>
        <v>69.040839</v>
      </c>
      <c r="I449" s="53" t="str">
        <f>[1]РЕЕСТР!I449</f>
        <v>в рамках инвентаризации 2022 года
не определена</v>
      </c>
      <c r="J449" s="9" t="str">
        <f>[1]РЕЕСТР!J449</f>
        <v>ограниченный</v>
      </c>
      <c r="K449" s="11" t="str">
        <f>[1]РЕЕСТР!K449</f>
        <v>асфальт</v>
      </c>
      <c r="L449" s="10">
        <f>[1]РЕЕСТР!L449</f>
        <v>8</v>
      </c>
      <c r="M449" s="10" t="str">
        <f>[1]РЕЕСТР!M449</f>
        <v>отсутсвует</v>
      </c>
      <c r="N449" s="12" t="str">
        <f>[1]РЕЕСТР!N449</f>
        <v>отсутсвует</v>
      </c>
      <c r="O449" s="14">
        <f>[1]РЕЕСТР!O449</f>
        <v>3</v>
      </c>
      <c r="P449" s="15">
        <f>[1]РЕЕСТР!P449</f>
        <v>1.1000000000000001</v>
      </c>
      <c r="Q449" s="13" t="str">
        <f>[1]РЕЕСТР!Q449</f>
        <v>пластик</v>
      </c>
      <c r="R449" s="14" t="str">
        <f>[1]РЕЕСТР!U449</f>
        <v>-</v>
      </c>
      <c r="S449" s="15" t="str">
        <f>[1]РЕЕСТР!V449</f>
        <v>-</v>
      </c>
      <c r="T449" s="13" t="str">
        <f>[1]РЕЕСТР!W449</f>
        <v>-</v>
      </c>
      <c r="U449" s="17" t="str">
        <f>[1]РЕЕСТР!AA449</f>
        <v>-</v>
      </c>
      <c r="V449" s="18" t="str">
        <f>[1]РЕЕСТР!AB449</f>
        <v>-</v>
      </c>
      <c r="W449" s="15" t="str">
        <f>[1]РЕЕСТР!AC449</f>
        <v>-</v>
      </c>
      <c r="X449" s="13" t="str">
        <f>[1]РЕЕСТР!AD449</f>
        <v>-</v>
      </c>
      <c r="Y449" s="8" t="str">
        <f>[1]РЕЕСТР!AH449</f>
        <v>ЮЛ - ТЦ Меридиан, ТЦ Галактика, Торговый дом Перекресток</v>
      </c>
      <c r="Z449" s="19" t="str">
        <f>[1]РЕЕСТР!AL449</f>
        <v>ТЦ Меридиан, ТЦ Галактика, Торговый дом Перекресток</v>
      </c>
    </row>
    <row r="450" spans="2:26" ht="45" customHeight="1" x14ac:dyDescent="0.3">
      <c r="B450" s="43">
        <f>[1]РЕЕСТР!B450</f>
        <v>413</v>
      </c>
      <c r="C450" s="44">
        <f>[1]РЕЕСТР!C450</f>
        <v>0</v>
      </c>
      <c r="D450" s="51">
        <f>[1]РЕЕСТР!D450</f>
        <v>44900</v>
      </c>
      <c r="E450" s="16">
        <f>[1]РЕЕСТР!E450</f>
        <v>0</v>
      </c>
      <c r="F450" s="52" t="str">
        <f>[1]РЕЕСТР!F450</f>
        <v>в рамках проведения инвентаризации 2022 года
не установлен</v>
      </c>
      <c r="G450" s="10">
        <f>[1]РЕЕСТР!G450</f>
        <v>0</v>
      </c>
      <c r="H450" s="10">
        <f>[1]РЕЕСТР!H450</f>
        <v>0</v>
      </c>
      <c r="I450" s="53" t="str">
        <f>[1]РЕЕСТР!I450</f>
        <v>в рамках инвентаризации 2022 года
не определена</v>
      </c>
      <c r="J450" s="9">
        <f>[1]РЕЕСТР!J450</f>
        <v>0</v>
      </c>
      <c r="K450" s="11">
        <f>[1]РЕЕСТР!K450</f>
        <v>0</v>
      </c>
      <c r="L450" s="10">
        <f>[1]РЕЕСТР!L450</f>
        <v>0</v>
      </c>
      <c r="M450" s="10">
        <f>[1]РЕЕСТР!M450</f>
        <v>0</v>
      </c>
      <c r="N450" s="12">
        <f>[1]РЕЕСТР!N450</f>
        <v>0</v>
      </c>
      <c r="O450" s="14">
        <f>[1]РЕЕСТР!O450</f>
        <v>3</v>
      </c>
      <c r="P450" s="15">
        <f>[1]РЕЕСТР!P450</f>
        <v>1.1000000000000001</v>
      </c>
      <c r="Q450" s="13" t="str">
        <f>[1]РЕЕСТР!Q450</f>
        <v>металл</v>
      </c>
      <c r="R450" s="14">
        <f>[1]РЕЕСТР!U450</f>
        <v>0</v>
      </c>
      <c r="S450" s="15">
        <f>[1]РЕЕСТР!V450</f>
        <v>0</v>
      </c>
      <c r="T450" s="13">
        <f>[1]РЕЕСТР!W450</f>
        <v>0</v>
      </c>
      <c r="U450" s="17">
        <f>[1]РЕЕСТР!AA450</f>
        <v>0</v>
      </c>
      <c r="V450" s="18">
        <f>[1]РЕЕСТР!AB450</f>
        <v>0</v>
      </c>
      <c r="W450" s="15">
        <f>[1]РЕЕСТР!AC450</f>
        <v>0</v>
      </c>
      <c r="X450" s="13">
        <f>[1]РЕЕСТР!AD450</f>
        <v>0</v>
      </c>
      <c r="Y450" s="8">
        <f>[1]РЕЕСТР!AH450</f>
        <v>0</v>
      </c>
      <c r="Z450" s="19">
        <f>[1]РЕЕСТР!AL450</f>
        <v>0</v>
      </c>
    </row>
    <row r="451" spans="2:26" ht="45" customHeight="1" x14ac:dyDescent="0.3">
      <c r="B451" s="43">
        <f>[1]РЕЕСТР!B451</f>
        <v>414</v>
      </c>
      <c r="C451" s="44" t="str">
        <f>[1]РЕЕСТР!C451</f>
        <v>ранее существовавшая до 01.01.2019</v>
      </c>
      <c r="D451" s="51">
        <f>[1]РЕЕСТР!D451</f>
        <v>44900</v>
      </c>
      <c r="E451" s="16" t="str">
        <f>[1]РЕЕСТР!E451</f>
        <v>Зырянова 2</v>
      </c>
      <c r="F451" s="52" t="str">
        <f>[1]РЕЕСТР!F451</f>
        <v>в рамках проведения инвентаризации 2022 года
не установлен</v>
      </c>
      <c r="G451" s="10" t="str">
        <f>[1]РЕЕСТР!G451</f>
        <v>60.965702</v>
      </c>
      <c r="H451" s="10" t="str">
        <f>[1]РЕЕСТР!H451</f>
        <v>69.034270</v>
      </c>
      <c r="I451" s="53" t="str">
        <f>[1]РЕЕСТР!I451</f>
        <v>в рамках инвентаризации 2022 года
не определена</v>
      </c>
      <c r="J451" s="9" t="str">
        <f>[1]РЕЕСТР!J451</f>
        <v>открытый</v>
      </c>
      <c r="K451" s="11" t="str">
        <f>[1]РЕЕСТР!K451</f>
        <v>бетонная плита</v>
      </c>
      <c r="L451" s="10">
        <f>[1]РЕЕСТР!L451</f>
        <v>12</v>
      </c>
      <c r="M451" s="10" t="str">
        <f>[1]РЕЕСТР!M451</f>
        <v>есть</v>
      </c>
      <c r="N451" s="12" t="str">
        <f>[1]РЕЕСТР!N451</f>
        <v>есть</v>
      </c>
      <c r="O451" s="14">
        <f>[1]РЕЕСТР!O451</f>
        <v>2</v>
      </c>
      <c r="P451" s="15">
        <f>[1]РЕЕСТР!P451</f>
        <v>1.1000000000000001</v>
      </c>
      <c r="Q451" s="13" t="str">
        <f>[1]РЕЕСТР!Q451</f>
        <v>пластик</v>
      </c>
      <c r="R451" s="14">
        <f>[1]РЕЕСТР!U451</f>
        <v>1</v>
      </c>
      <c r="S451" s="15">
        <f>[1]РЕЕСТР!V451</f>
        <v>4</v>
      </c>
      <c r="T451" s="13" t="str">
        <f>[1]РЕЕСТР!W451</f>
        <v>отсек</v>
      </c>
      <c r="U451" s="17" t="str">
        <f>[1]РЕЕСТР!AA451</f>
        <v>-</v>
      </c>
      <c r="V451" s="18" t="str">
        <f>[1]РЕЕСТР!AB451</f>
        <v>-</v>
      </c>
      <c r="W451" s="15" t="str">
        <f>[1]РЕЕСТР!AC451</f>
        <v>-</v>
      </c>
      <c r="X451" s="13" t="str">
        <f>[1]РЕЕСТР!AD451</f>
        <v>-</v>
      </c>
      <c r="Y451" s="8" t="str">
        <f>[1]РЕЕСТР!AH451</f>
        <v>МО - Администрация города Ханты-Мансийска</v>
      </c>
      <c r="Z451" s="19" t="str">
        <f>[1]РЕЕСТР!AL451</f>
        <v>МКД и ИЖС по ул. Зырянова</v>
      </c>
    </row>
    <row r="452" spans="2:26" ht="45" customHeight="1" x14ac:dyDescent="0.3">
      <c r="B452" s="43">
        <f>[1]РЕЕСТР!B452</f>
        <v>415</v>
      </c>
      <c r="C452" s="44" t="str">
        <f>[1]РЕЕСТР!C452</f>
        <v>ранее существовавшая до 01.01.2019</v>
      </c>
      <c r="D452" s="51">
        <f>[1]РЕЕСТР!D452</f>
        <v>44900</v>
      </c>
      <c r="E452" s="16" t="str">
        <f>[1]РЕЕСТР!E452</f>
        <v xml:space="preserve">Зырянова 21 </v>
      </c>
      <c r="F452" s="52" t="str">
        <f>[1]РЕЕСТР!F452</f>
        <v>в рамках проведения инвентаризации 2022 года
не установлен</v>
      </c>
      <c r="G452" s="10" t="str">
        <f>[1]РЕЕСТР!G452</f>
        <v>60.969208</v>
      </c>
      <c r="H452" s="10" t="str">
        <f>[1]РЕЕСТР!H452</f>
        <v>69.036781</v>
      </c>
      <c r="I452" s="53" t="str">
        <f>[1]РЕЕСТР!I452</f>
        <v>в рамках инвентаризации 2022 года
не определена</v>
      </c>
      <c r="J452" s="9" t="str">
        <f>[1]РЕЕСТР!J452</f>
        <v>открытый</v>
      </c>
      <c r="K452" s="11" t="str">
        <f>[1]РЕЕСТР!K452</f>
        <v>бетонная плита</v>
      </c>
      <c r="L452" s="10">
        <f>[1]РЕЕСТР!L452</f>
        <v>6</v>
      </c>
      <c r="M452" s="10" t="str">
        <f>[1]РЕЕСТР!M452</f>
        <v>отсутсвует</v>
      </c>
      <c r="N452" s="12" t="str">
        <f>[1]РЕЕСТР!N452</f>
        <v>есть</v>
      </c>
      <c r="O452" s="14">
        <f>[1]РЕЕСТР!O452</f>
        <v>2</v>
      </c>
      <c r="P452" s="15">
        <f>[1]РЕЕСТР!P452</f>
        <v>1.1000000000000001</v>
      </c>
      <c r="Q452" s="13" t="str">
        <f>[1]РЕЕСТР!Q452</f>
        <v>пластик</v>
      </c>
      <c r="R452" s="14" t="str">
        <f>[1]РЕЕСТР!U452</f>
        <v>-</v>
      </c>
      <c r="S452" s="15" t="str">
        <f>[1]РЕЕСТР!V452</f>
        <v>-</v>
      </c>
      <c r="T452" s="13" t="str">
        <f>[1]РЕЕСТР!W452</f>
        <v>-</v>
      </c>
      <c r="U452" s="17" t="str">
        <f>[1]РЕЕСТР!AA452</f>
        <v>-</v>
      </c>
      <c r="V452" s="18" t="str">
        <f>[1]РЕЕСТР!AB452</f>
        <v>-</v>
      </c>
      <c r="W452" s="15" t="str">
        <f>[1]РЕЕСТР!AC452</f>
        <v>-</v>
      </c>
      <c r="X452" s="13" t="str">
        <f>[1]РЕЕСТР!AD452</f>
        <v>-</v>
      </c>
      <c r="Y452" s="8" t="str">
        <f>[1]РЕЕСТР!AH452</f>
        <v>СП МКД</v>
      </c>
      <c r="Z452" s="19" t="str">
        <f>[1]РЕЕСТР!AL452</f>
        <v>МКД ул. Зырянова 21, 19, 24, 26, 28</v>
      </c>
    </row>
    <row r="453" spans="2:26" ht="45" customHeight="1" x14ac:dyDescent="0.3">
      <c r="B453" s="43">
        <f>[1]РЕЕСТР!B453</f>
        <v>416</v>
      </c>
      <c r="C453" s="44" t="str">
        <f>[1]РЕЕСТР!C453</f>
        <v>ранее существовавшая до 01.01.2019</v>
      </c>
      <c r="D453" s="51">
        <f>[1]РЕЕСТР!D453</f>
        <v>44900</v>
      </c>
      <c r="E453" s="16" t="str">
        <f>[1]РЕЕСТР!E453</f>
        <v>Ермака 17а</v>
      </c>
      <c r="F453" s="52" t="str">
        <f>[1]РЕЕСТР!F453</f>
        <v>в рамках проведения инвентаризации 2022 года
не установлен</v>
      </c>
      <c r="G453" s="10" t="str">
        <f>[1]РЕЕСТР!G453</f>
        <v>60.967562</v>
      </c>
      <c r="H453" s="10" t="str">
        <f>[1]РЕЕСТР!H453</f>
        <v>69.037722</v>
      </c>
      <c r="I453" s="53" t="str">
        <f>[1]РЕЕСТР!I453</f>
        <v>в рамках инвентаризации 2022 года
не определена</v>
      </c>
      <c r="J453" s="9" t="str">
        <f>[1]РЕЕСТР!J453</f>
        <v>открытый</v>
      </c>
      <c r="K453" s="11" t="str">
        <f>[1]РЕЕСТР!K453</f>
        <v>грунт</v>
      </c>
      <c r="L453" s="10">
        <f>[1]РЕЕСТР!L453</f>
        <v>4</v>
      </c>
      <c r="M453" s="10" t="str">
        <f>[1]РЕЕСТР!M453</f>
        <v>отсутсвует</v>
      </c>
      <c r="N453" s="12" t="str">
        <f>[1]РЕЕСТР!N453</f>
        <v>отсутвует</v>
      </c>
      <c r="O453" s="14">
        <f>[1]РЕЕСТР!O453</f>
        <v>1</v>
      </c>
      <c r="P453" s="15">
        <f>[1]РЕЕСТР!P453</f>
        <v>1.1000000000000001</v>
      </c>
      <c r="Q453" s="13" t="str">
        <f>[1]РЕЕСТР!Q453</f>
        <v>пластик</v>
      </c>
      <c r="R453" s="14" t="str">
        <f>[1]РЕЕСТР!U453</f>
        <v>-</v>
      </c>
      <c r="S453" s="15" t="str">
        <f>[1]РЕЕСТР!V453</f>
        <v>-</v>
      </c>
      <c r="T453" s="13" t="str">
        <f>[1]РЕЕСТР!W453</f>
        <v>-</v>
      </c>
      <c r="U453" s="17" t="str">
        <f>[1]РЕЕСТР!AA453</f>
        <v>-</v>
      </c>
      <c r="V453" s="18" t="str">
        <f>[1]РЕЕСТР!AB453</f>
        <v>-</v>
      </c>
      <c r="W453" s="15" t="str">
        <f>[1]РЕЕСТР!AC453</f>
        <v>-</v>
      </c>
      <c r="X453" s="13" t="str">
        <f>[1]РЕЕСТР!AD453</f>
        <v>-</v>
      </c>
      <c r="Y453" s="8" t="str">
        <f>[1]РЕЕСТР!AH453</f>
        <v>СП МКД</v>
      </c>
      <c r="Z453" s="19" t="str">
        <f>[1]РЕЕСТР!AL453</f>
        <v>МКД ул.Ермака 17а</v>
      </c>
    </row>
    <row r="454" spans="2:26" ht="45" customHeight="1" x14ac:dyDescent="0.3">
      <c r="B454" s="43">
        <f>[1]РЕЕСТР!B454</f>
        <v>417</v>
      </c>
      <c r="C454" s="44" t="str">
        <f>[1]РЕЕСТР!C454</f>
        <v>ранее существовавшая до 01.01.2019</v>
      </c>
      <c r="D454" s="51">
        <f>[1]РЕЕСТР!D454</f>
        <v>44900</v>
      </c>
      <c r="E454" s="16" t="str">
        <f>[1]РЕЕСТР!E454</f>
        <v>Луговая 9</v>
      </c>
      <c r="F454" s="52" t="str">
        <f>[1]РЕЕСТР!F454</f>
        <v>в рамках проведения инвентаризации 2022 года
не установлен</v>
      </c>
      <c r="G454" s="10" t="str">
        <f>[1]РЕЕСТР!G454</f>
        <v>60.968736</v>
      </c>
      <c r="H454" s="10" t="str">
        <f>[1]РЕЕСТР!H454</f>
        <v>69.040567</v>
      </c>
      <c r="I454" s="53" t="str">
        <f>[1]РЕЕСТР!I454</f>
        <v>в рамках инвентаризации 2022 года
не определена</v>
      </c>
      <c r="J454" s="9" t="str">
        <f>[1]РЕЕСТР!J454</f>
        <v>открытый</v>
      </c>
      <c r="K454" s="11" t="str">
        <f>[1]РЕЕСТР!K454</f>
        <v>бетонная плита</v>
      </c>
      <c r="L454" s="10">
        <f>[1]РЕЕСТР!L454</f>
        <v>10</v>
      </c>
      <c r="M454" s="10" t="str">
        <f>[1]РЕЕСТР!M454</f>
        <v>отсутсвует</v>
      </c>
      <c r="N454" s="12" t="str">
        <f>[1]РЕЕСТР!N454</f>
        <v>есть</v>
      </c>
      <c r="O454" s="14">
        <f>[1]РЕЕСТР!O454</f>
        <v>3</v>
      </c>
      <c r="P454" s="15">
        <f>[1]РЕЕСТР!P454</f>
        <v>1.1000000000000001</v>
      </c>
      <c r="Q454" s="13" t="str">
        <f>[1]РЕЕСТР!Q454</f>
        <v>пластик</v>
      </c>
      <c r="R454" s="14" t="str">
        <f>[1]РЕЕСТР!U454</f>
        <v>-</v>
      </c>
      <c r="S454" s="15" t="str">
        <f>[1]РЕЕСТР!V454</f>
        <v>-</v>
      </c>
      <c r="T454" s="13" t="str">
        <f>[1]РЕЕСТР!W454</f>
        <v>-</v>
      </c>
      <c r="U454" s="17" t="str">
        <f>[1]РЕЕСТР!AA454</f>
        <v>-</v>
      </c>
      <c r="V454" s="18" t="str">
        <f>[1]РЕЕСТР!AB454</f>
        <v>-</v>
      </c>
      <c r="W454" s="15" t="str">
        <f>[1]РЕЕСТР!AC454</f>
        <v>-</v>
      </c>
      <c r="X454" s="13" t="str">
        <f>[1]РЕЕСТР!AD454</f>
        <v>-</v>
      </c>
      <c r="Y454" s="8" t="str">
        <f>[1]РЕЕСТР!AH454</f>
        <v>СП МКД</v>
      </c>
      <c r="Z454" s="19" t="str">
        <f>[1]РЕЕСТР!AL454</f>
        <v>МКД ул.Луговая 9, Иртышская 2а, 4</v>
      </c>
    </row>
    <row r="455" spans="2:26" ht="45" customHeight="1" x14ac:dyDescent="0.3">
      <c r="B455" s="43">
        <f>[1]РЕЕСТР!B455</f>
        <v>418</v>
      </c>
      <c r="C455" s="44" t="str">
        <f>[1]РЕЕСТР!C455</f>
        <v>ранее существовавшая до 01.01.2019</v>
      </c>
      <c r="D455" s="51">
        <f>[1]РЕЕСТР!D455</f>
        <v>44900</v>
      </c>
      <c r="E455" s="16" t="str">
        <f>[1]РЕЕСТР!E455</f>
        <v>Пролетарская 2</v>
      </c>
      <c r="F455" s="52" t="str">
        <f>[1]РЕЕСТР!F455</f>
        <v>в рамках проведения инвентаризации 2022 года
не установлен</v>
      </c>
      <c r="G455" s="10" t="str">
        <f>[1]РЕЕСТР!G455</f>
        <v>60.968206</v>
      </c>
      <c r="H455" s="10" t="str">
        <f>[1]РЕЕСТР!H455</f>
        <v>69.049046</v>
      </c>
      <c r="I455" s="53" t="str">
        <f>[1]РЕЕСТР!I455</f>
        <v>в рамках инвентаризации 2022 года
не определена</v>
      </c>
      <c r="J455" s="9" t="str">
        <f>[1]РЕЕСТР!J455</f>
        <v>открытый</v>
      </c>
      <c r="K455" s="11" t="str">
        <f>[1]РЕЕСТР!K455</f>
        <v>бетонная плита</v>
      </c>
      <c r="L455" s="10">
        <f>[1]РЕЕСТР!L455</f>
        <v>12</v>
      </c>
      <c r="M455" s="10" t="str">
        <f>[1]РЕЕСТР!M455</f>
        <v>есть</v>
      </c>
      <c r="N455" s="12" t="str">
        <f>[1]РЕЕСТР!N455</f>
        <v>есть</v>
      </c>
      <c r="O455" s="14">
        <f>[1]РЕЕСТР!O455</f>
        <v>1</v>
      </c>
      <c r="P455" s="15">
        <f>[1]РЕЕСТР!P455</f>
        <v>1.1000000000000001</v>
      </c>
      <c r="Q455" s="13" t="str">
        <f>[1]РЕЕСТР!Q455</f>
        <v>пластик</v>
      </c>
      <c r="R455" s="14">
        <f>[1]РЕЕСТР!U455</f>
        <v>1</v>
      </c>
      <c r="S455" s="15">
        <f>[1]РЕЕСТР!V455</f>
        <v>4</v>
      </c>
      <c r="T455" s="13" t="str">
        <f>[1]РЕЕСТР!W455</f>
        <v>отсек</v>
      </c>
      <c r="U455" s="17" t="str">
        <f>[1]РЕЕСТР!AA455</f>
        <v>-</v>
      </c>
      <c r="V455" s="18" t="str">
        <f>[1]РЕЕСТР!AB455</f>
        <v>-</v>
      </c>
      <c r="W455" s="15" t="str">
        <f>[1]РЕЕСТР!AC455</f>
        <v>-</v>
      </c>
      <c r="X455" s="13" t="str">
        <f>[1]РЕЕСТР!AD455</f>
        <v>-</v>
      </c>
      <c r="Y455" s="8" t="str">
        <f>[1]РЕЕСТР!AH455</f>
        <v>МО - Администрация города Ханты-Мансийска</v>
      </c>
      <c r="Z455" s="19" t="str">
        <f>[1]РЕЕСТР!AL455</f>
        <v>МКД ул. Пролетарская 2, 4</v>
      </c>
    </row>
    <row r="456" spans="2:26" ht="45" customHeight="1" x14ac:dyDescent="0.3">
      <c r="B456" s="43">
        <f>[1]РЕЕСТР!B456</f>
        <v>419</v>
      </c>
      <c r="C456" s="44" t="str">
        <f>[1]РЕЕСТР!C456</f>
        <v>ранее существовавшая до 01.01.2019</v>
      </c>
      <c r="D456" s="51">
        <f>[1]РЕЕСТР!D456</f>
        <v>44900</v>
      </c>
      <c r="E456" s="16" t="str">
        <f>[1]РЕЕСТР!E456</f>
        <v>Заречная 3/1</v>
      </c>
      <c r="F456" s="52" t="str">
        <f>[1]РЕЕСТР!F456</f>
        <v>в рамках проведения инвентаризации 2022 года
не установлен</v>
      </c>
      <c r="G456" s="10" t="str">
        <f>[1]РЕЕСТР!G456</f>
        <v xml:space="preserve">61.032875 </v>
      </c>
      <c r="H456" s="10" t="str">
        <f>[1]РЕЕСТР!H456</f>
        <v>69.153242</v>
      </c>
      <c r="I456" s="53" t="str">
        <f>[1]РЕЕСТР!I456</f>
        <v>в рамках инвентаризации 2022 года
не определена</v>
      </c>
      <c r="J456" s="9" t="str">
        <f>[1]РЕЕСТР!J456</f>
        <v>открытый</v>
      </c>
      <c r="K456" s="11" t="str">
        <f>[1]РЕЕСТР!K456</f>
        <v>бетонная плита</v>
      </c>
      <c r="L456" s="10">
        <f>[1]РЕЕСТР!L456</f>
        <v>8</v>
      </c>
      <c r="M456" s="10" t="str">
        <f>[1]РЕЕСТР!M456</f>
        <v>есть</v>
      </c>
      <c r="N456" s="12" t="str">
        <f>[1]РЕЕСТР!N456</f>
        <v>есть</v>
      </c>
      <c r="O456" s="14">
        <f>[1]РЕЕСТР!O456</f>
        <v>3</v>
      </c>
      <c r="P456" s="15">
        <f>[1]РЕЕСТР!P456</f>
        <v>1.1000000000000001</v>
      </c>
      <c r="Q456" s="13" t="str">
        <f>[1]РЕЕСТР!Q456</f>
        <v>пластик</v>
      </c>
      <c r="R456" s="14">
        <f>[1]РЕЕСТР!U456</f>
        <v>1</v>
      </c>
      <c r="S456" s="15">
        <f>[1]РЕЕСТР!V456</f>
        <v>4</v>
      </c>
      <c r="T456" s="13" t="str">
        <f>[1]РЕЕСТР!W456</f>
        <v>отсек</v>
      </c>
      <c r="U456" s="17" t="str">
        <f>[1]РЕЕСТР!AA456</f>
        <v>-</v>
      </c>
      <c r="V456" s="18" t="str">
        <f>[1]РЕЕСТР!AB456</f>
        <v>-</v>
      </c>
      <c r="W456" s="15" t="str">
        <f>[1]РЕЕСТР!AC456</f>
        <v>-</v>
      </c>
      <c r="X456" s="13" t="str">
        <f>[1]РЕЕСТР!AD456</f>
        <v>-</v>
      </c>
      <c r="Y456" s="8" t="str">
        <f>[1]РЕЕСТР!AH456</f>
        <v>СП МКД</v>
      </c>
      <c r="Z456" s="19" t="str">
        <f>[1]РЕЕСТР!AL456</f>
        <v>МКД ул. Заречная 3/1</v>
      </c>
    </row>
    <row r="457" spans="2:26" ht="56.25" customHeight="1" x14ac:dyDescent="0.3">
      <c r="B457" s="43">
        <f>[1]РЕЕСТР!B457</f>
        <v>420</v>
      </c>
      <c r="C457" s="44" t="str">
        <f>[1]РЕЕСТР!C457</f>
        <v>ранее существовавшая до 01.01.2019</v>
      </c>
      <c r="D457" s="51">
        <f>[1]РЕЕСТР!D457</f>
        <v>44900</v>
      </c>
      <c r="E457" s="16" t="str">
        <f>[1]РЕЕСТР!E457</f>
        <v xml:space="preserve">Конева 12 </v>
      </c>
      <c r="F457" s="52" t="str">
        <f>[1]РЕЕСТР!F457</f>
        <v>в рамках проведения инвентаризации 2022 года
не установлен</v>
      </c>
      <c r="G457" s="10" t="str">
        <f>[1]РЕЕСТР!G457</f>
        <v>60.967989</v>
      </c>
      <c r="H457" s="10" t="str">
        <f>[1]РЕЕСТР!H457</f>
        <v>69.049783</v>
      </c>
      <c r="I457" s="53" t="str">
        <f>[1]РЕЕСТР!I457</f>
        <v>в рамках инвентаризации 2022 года
не определена</v>
      </c>
      <c r="J457" s="9" t="str">
        <f>[1]РЕЕСТР!J457</f>
        <v>открытый</v>
      </c>
      <c r="K457" s="11" t="str">
        <f>[1]РЕЕСТР!K457</f>
        <v>бетонная плита</v>
      </c>
      <c r="L457" s="10">
        <f>[1]РЕЕСТР!L457</f>
        <v>10</v>
      </c>
      <c r="M457" s="10" t="str">
        <f>[1]РЕЕСТР!M457</f>
        <v>отсутсвует</v>
      </c>
      <c r="N457" s="12" t="str">
        <f>[1]РЕЕСТР!N457</f>
        <v>есть</v>
      </c>
      <c r="O457" s="14">
        <f>[1]РЕЕСТР!O457</f>
        <v>3</v>
      </c>
      <c r="P457" s="15">
        <f>[1]РЕЕСТР!P457</f>
        <v>1.1000000000000001</v>
      </c>
      <c r="Q457" s="13" t="str">
        <f>[1]РЕЕСТР!Q457</f>
        <v>пластик</v>
      </c>
      <c r="R457" s="14" t="str">
        <f>[1]РЕЕСТР!U457</f>
        <v>-</v>
      </c>
      <c r="S457" s="15" t="str">
        <f>[1]РЕЕСТР!V457</f>
        <v>-</v>
      </c>
      <c r="T457" s="13" t="str">
        <f>[1]РЕЕСТР!W457</f>
        <v>-</v>
      </c>
      <c r="U457" s="17" t="str">
        <f>[1]РЕЕСТР!AA457</f>
        <v>пластик</v>
      </c>
      <c r="V457" s="18">
        <f>[1]РЕЕСТР!AB457</f>
        <v>1</v>
      </c>
      <c r="W457" s="15">
        <f>[1]РЕЕСТР!AC457</f>
        <v>1</v>
      </c>
      <c r="X457" s="13" t="str">
        <f>[1]РЕЕСТР!AD457</f>
        <v>металлическая сетка АО "РЭС-Сервис"</v>
      </c>
      <c r="Y457" s="8" t="str">
        <f>[1]РЕЕСТР!AH457</f>
        <v>СП МКД</v>
      </c>
      <c r="Z457" s="19" t="str">
        <f>[1]РЕЕСТР!AL457</f>
        <v>МКД ул. Конева 12, 12а, 10</v>
      </c>
    </row>
    <row r="458" spans="2:26" ht="45" customHeight="1" x14ac:dyDescent="0.3">
      <c r="B458" s="43">
        <f>[1]РЕЕСТР!B458</f>
        <v>421</v>
      </c>
      <c r="C458" s="44" t="str">
        <f>[1]РЕЕСТР!C458</f>
        <v>ранее существовавшая до 01.01.2019</v>
      </c>
      <c r="D458" s="51">
        <f>[1]РЕЕСТР!D458</f>
        <v>44900</v>
      </c>
      <c r="E458" s="16" t="str">
        <f>[1]РЕЕСТР!E458</f>
        <v>Конева 28</v>
      </c>
      <c r="F458" s="52" t="str">
        <f>[1]РЕЕСТР!F458</f>
        <v>в рамках проведения инвентаризации 2022 года
не установлен</v>
      </c>
      <c r="G458" s="10" t="str">
        <f>[1]РЕЕСТР!G458</f>
        <v>60.968649</v>
      </c>
      <c r="H458" s="10" t="str">
        <f>[1]РЕЕСТР!H458</f>
        <v>69.051344</v>
      </c>
      <c r="I458" s="53" t="str">
        <f>[1]РЕЕСТР!I458</f>
        <v>в рамках инвентаризации 2022 года
не определена</v>
      </c>
      <c r="J458" s="9" t="str">
        <f>[1]РЕЕСТР!J458</f>
        <v>открытый</v>
      </c>
      <c r="K458" s="11" t="str">
        <f>[1]РЕЕСТР!K458</f>
        <v>бетонная плита</v>
      </c>
      <c r="L458" s="10">
        <f>[1]РЕЕСТР!L458</f>
        <v>10</v>
      </c>
      <c r="M458" s="10" t="str">
        <f>[1]РЕЕСТР!M458</f>
        <v>есть</v>
      </c>
      <c r="N458" s="12" t="str">
        <f>[1]РЕЕСТР!N458</f>
        <v>есть</v>
      </c>
      <c r="O458" s="14">
        <f>[1]РЕЕСТР!O458</f>
        <v>1</v>
      </c>
      <c r="P458" s="15">
        <f>[1]РЕЕСТР!P458</f>
        <v>1.1000000000000001</v>
      </c>
      <c r="Q458" s="13" t="str">
        <f>[1]РЕЕСТР!Q458</f>
        <v>пластик</v>
      </c>
      <c r="R458" s="14" t="str">
        <f>[1]РЕЕСТР!U458</f>
        <v>-</v>
      </c>
      <c r="S458" s="15" t="str">
        <f>[1]РЕЕСТР!V458</f>
        <v>-</v>
      </c>
      <c r="T458" s="13" t="str">
        <f>[1]РЕЕСТР!W458</f>
        <v>-</v>
      </c>
      <c r="U458" s="17" t="str">
        <f>[1]РЕЕСТР!AA458</f>
        <v>-</v>
      </c>
      <c r="V458" s="18" t="str">
        <f>[1]РЕЕСТР!AB458</f>
        <v>-</v>
      </c>
      <c r="W458" s="15" t="str">
        <f>[1]РЕЕСТР!AC458</f>
        <v>-</v>
      </c>
      <c r="X458" s="13" t="str">
        <f>[1]РЕЕСТР!AD458</f>
        <v>-</v>
      </c>
      <c r="Y458" s="8" t="str">
        <f>[1]РЕЕСТР!AH458</f>
        <v>СП МКД</v>
      </c>
      <c r="Z458" s="19" t="str">
        <f>[1]РЕЕСТР!AL458</f>
        <v>МКД ул. Конева, 28</v>
      </c>
    </row>
    <row r="459" spans="2:26" ht="56.25" customHeight="1" x14ac:dyDescent="0.3">
      <c r="B459" s="43">
        <f>[1]РЕЕСТР!B459</f>
        <v>422</v>
      </c>
      <c r="C459" s="44" t="str">
        <f>[1]РЕЕСТР!C459</f>
        <v>ранее существовавшая до 01.01.2019</v>
      </c>
      <c r="D459" s="51">
        <f>[1]РЕЕСТР!D459</f>
        <v>44900</v>
      </c>
      <c r="E459" s="16" t="str">
        <f>[1]РЕЕСТР!E459</f>
        <v>Гагарина 284</v>
      </c>
      <c r="F459" s="52" t="str">
        <f>[1]РЕЕСТР!F459</f>
        <v>в рамках проведения инвентаризации 2022 года
не установлен</v>
      </c>
      <c r="G459" s="10" t="str">
        <f>[1]РЕЕСТР!G459</f>
        <v>60.968783</v>
      </c>
      <c r="H459" s="10" t="str">
        <f>[1]РЕЕСТР!H459</f>
        <v>69.053478</v>
      </c>
      <c r="I459" s="53" t="str">
        <f>[1]РЕЕСТР!I459</f>
        <v>в рамках инвентаризации 2022 года
не определена</v>
      </c>
      <c r="J459" s="9" t="str">
        <f>[1]РЕЕСТР!J459</f>
        <v>открытый</v>
      </c>
      <c r="K459" s="11" t="str">
        <f>[1]РЕЕСТР!K459</f>
        <v>бетонная плита</v>
      </c>
      <c r="L459" s="10">
        <f>[1]РЕЕСТР!L459</f>
        <v>10</v>
      </c>
      <c r="M459" s="10" t="str">
        <f>[1]РЕЕСТР!M459</f>
        <v>отсутсвует</v>
      </c>
      <c r="N459" s="12" t="str">
        <f>[1]РЕЕСТР!N459</f>
        <v>есть</v>
      </c>
      <c r="O459" s="14">
        <f>[1]РЕЕСТР!O459</f>
        <v>3</v>
      </c>
      <c r="P459" s="15">
        <f>[1]РЕЕСТР!P459</f>
        <v>1.1000000000000001</v>
      </c>
      <c r="Q459" s="13" t="str">
        <f>[1]РЕЕСТР!Q459</f>
        <v>пластик</v>
      </c>
      <c r="R459" s="14" t="str">
        <f>[1]РЕЕСТР!U459</f>
        <v>-</v>
      </c>
      <c r="S459" s="15" t="str">
        <f>[1]РЕЕСТР!V459</f>
        <v>-</v>
      </c>
      <c r="T459" s="13" t="str">
        <f>[1]РЕЕСТР!W459</f>
        <v>-</v>
      </c>
      <c r="U459" s="17" t="str">
        <f>[1]РЕЕСТР!AA459</f>
        <v>пластик</v>
      </c>
      <c r="V459" s="18">
        <f>[1]РЕЕСТР!AB459</f>
        <v>1</v>
      </c>
      <c r="W459" s="15">
        <f>[1]РЕЕСТР!AC459</f>
        <v>1</v>
      </c>
      <c r="X459" s="13" t="str">
        <f>[1]РЕЕСТР!AD459</f>
        <v>металлическая сетка АО "РЭС-Сервис"</v>
      </c>
      <c r="Y459" s="8" t="str">
        <f>[1]РЕЕСТР!AH459</f>
        <v>СП МКД</v>
      </c>
      <c r="Z459" s="19" t="str">
        <f>[1]РЕЕСТР!AL459</f>
        <v>МКД ул. Гагарина 284, 288а</v>
      </c>
    </row>
    <row r="460" spans="2:26" ht="45" customHeight="1" x14ac:dyDescent="0.3">
      <c r="B460" s="43">
        <f>[1]РЕЕСТР!B460</f>
        <v>423</v>
      </c>
      <c r="C460" s="44" t="str">
        <f>[1]РЕЕСТР!C460</f>
        <v>ранее существовавшая до 01.01.2019</v>
      </c>
      <c r="D460" s="51">
        <f>[1]РЕЕСТР!D460</f>
        <v>44900</v>
      </c>
      <c r="E460" s="16" t="str">
        <f>[1]РЕЕСТР!E460</f>
        <v>Гагарина 290</v>
      </c>
      <c r="F460" s="52" t="str">
        <f>[1]РЕЕСТР!F460</f>
        <v>в рамках проведения инвентаризации 2022 года
не установлен</v>
      </c>
      <c r="G460" s="10" t="str">
        <f>[1]РЕЕСТР!G460</f>
        <v>60.967552</v>
      </c>
      <c r="H460" s="10" t="str">
        <f>[1]РЕЕСТР!H460</f>
        <v>69.053260</v>
      </c>
      <c r="I460" s="53" t="str">
        <f>[1]РЕЕСТР!I460</f>
        <v>в рамках инвентаризации 2022 года
не определена</v>
      </c>
      <c r="J460" s="9" t="str">
        <f>[1]РЕЕСТР!J460</f>
        <v>открытый</v>
      </c>
      <c r="K460" s="11" t="str">
        <f>[1]РЕЕСТР!K460</f>
        <v>бетонная плита</v>
      </c>
      <c r="L460" s="10">
        <f>[1]РЕЕСТР!L460</f>
        <v>12</v>
      </c>
      <c r="M460" s="10" t="str">
        <f>[1]РЕЕСТР!M460</f>
        <v>есть</v>
      </c>
      <c r="N460" s="12" t="str">
        <f>[1]РЕЕСТР!N460</f>
        <v>есть</v>
      </c>
      <c r="O460" s="14">
        <f>[1]РЕЕСТР!O460</f>
        <v>3</v>
      </c>
      <c r="P460" s="15">
        <f>[1]РЕЕСТР!P460</f>
        <v>1.1000000000000001</v>
      </c>
      <c r="Q460" s="13" t="str">
        <f>[1]РЕЕСТР!Q460</f>
        <v>пластик</v>
      </c>
      <c r="R460" s="14">
        <f>[1]РЕЕСТР!U460</f>
        <v>1</v>
      </c>
      <c r="S460" s="15">
        <f>[1]РЕЕСТР!V460</f>
        <v>4</v>
      </c>
      <c r="T460" s="13" t="str">
        <f>[1]РЕЕСТР!W460</f>
        <v>отсек</v>
      </c>
      <c r="U460" s="17" t="str">
        <f>[1]РЕЕСТР!AA460</f>
        <v>-</v>
      </c>
      <c r="V460" s="18" t="str">
        <f>[1]РЕЕСТР!AB460</f>
        <v>-</v>
      </c>
      <c r="W460" s="15" t="str">
        <f>[1]РЕЕСТР!AC460</f>
        <v>-</v>
      </c>
      <c r="X460" s="13" t="str">
        <f>[1]РЕЕСТР!AD460</f>
        <v>-</v>
      </c>
      <c r="Y460" s="8" t="str">
        <f>[1]РЕЕСТР!AH460</f>
        <v>МО - Администрация города Ханты-Мансийска</v>
      </c>
      <c r="Z460" s="19" t="str">
        <f>[1]РЕЕСТР!AL460</f>
        <v>МКД ул. Гагарина 290, 286,287, 288</v>
      </c>
    </row>
    <row r="461" spans="2:26" ht="45" customHeight="1" x14ac:dyDescent="0.3">
      <c r="B461" s="43">
        <f>[1]РЕЕСТР!B461</f>
        <v>424</v>
      </c>
      <c r="C461" s="44" t="str">
        <f>[1]РЕЕСТР!C461</f>
        <v>ранее существовавшая до 01.01.2019</v>
      </c>
      <c r="D461" s="51">
        <f>[1]РЕЕСТР!D461</f>
        <v>44900</v>
      </c>
      <c r="E461" s="16" t="str">
        <f>[1]РЕЕСТР!E461</f>
        <v>Гагарина 297</v>
      </c>
      <c r="F461" s="52" t="str">
        <f>[1]РЕЕСТР!F461</f>
        <v>в рамках проведения инвентаризации 2022 года
не установлен</v>
      </c>
      <c r="G461" s="10" t="str">
        <f>[1]РЕЕСТР!G461</f>
        <v>60.967724</v>
      </c>
      <c r="H461" s="10" t="str">
        <f>[1]РЕЕСТР!H461</f>
        <v>69.054471</v>
      </c>
      <c r="I461" s="53" t="str">
        <f>[1]РЕЕСТР!I461</f>
        <v>в рамках инвентаризации 2022 года
не определена</v>
      </c>
      <c r="J461" s="9" t="str">
        <f>[1]РЕЕСТР!J461</f>
        <v>открытый</v>
      </c>
      <c r="K461" s="11" t="str">
        <f>[1]РЕЕСТР!K461</f>
        <v>бетонная плита</v>
      </c>
      <c r="L461" s="10">
        <f>[1]РЕЕСТР!L461</f>
        <v>12</v>
      </c>
      <c r="M461" s="10" t="str">
        <f>[1]РЕЕСТР!M461</f>
        <v>есть</v>
      </c>
      <c r="N461" s="12" t="str">
        <f>[1]РЕЕСТР!N461</f>
        <v>есть</v>
      </c>
      <c r="O461" s="14">
        <f>[1]РЕЕСТР!O461</f>
        <v>2</v>
      </c>
      <c r="P461" s="15">
        <f>[1]РЕЕСТР!P461</f>
        <v>1.1000000000000001</v>
      </c>
      <c r="Q461" s="13" t="str">
        <f>[1]РЕЕСТР!Q461</f>
        <v>пластик</v>
      </c>
      <c r="R461" s="14">
        <f>[1]РЕЕСТР!U461</f>
        <v>1</v>
      </c>
      <c r="S461" s="15">
        <f>[1]РЕЕСТР!V461</f>
        <v>4</v>
      </c>
      <c r="T461" s="13" t="str">
        <f>[1]РЕЕСТР!W461</f>
        <v>отсек</v>
      </c>
      <c r="U461" s="17" t="str">
        <f>[1]РЕЕСТР!AA461</f>
        <v>-</v>
      </c>
      <c r="V461" s="18" t="str">
        <f>[1]РЕЕСТР!AB461</f>
        <v>-</v>
      </c>
      <c r="W461" s="15" t="str">
        <f>[1]РЕЕСТР!AC461</f>
        <v>-</v>
      </c>
      <c r="X461" s="13" t="str">
        <f>[1]РЕЕСТР!AD461</f>
        <v>-</v>
      </c>
      <c r="Y461" s="8" t="str">
        <f>[1]РЕЕСТР!AH461</f>
        <v>МО - Администрация города Ханты-Мансийска</v>
      </c>
      <c r="Z461" s="19" t="str">
        <f>[1]РЕЕСТР!AL461</f>
        <v>МКД ул. Гагарина 297,299</v>
      </c>
    </row>
    <row r="462" spans="2:26" ht="45" customHeight="1" x14ac:dyDescent="0.3">
      <c r="B462" s="43">
        <f>[1]РЕЕСТР!B462</f>
        <v>425</v>
      </c>
      <c r="C462" s="44" t="str">
        <f>[1]РЕЕСТР!C462</f>
        <v>ранее существовавшая до 01.01.2019</v>
      </c>
      <c r="D462" s="51">
        <f>[1]РЕЕСТР!D462</f>
        <v>44900</v>
      </c>
      <c r="E462" s="16" t="str">
        <f>[1]РЕЕСТР!E462</f>
        <v>Пролетарская 14- Свободы, 30</v>
      </c>
      <c r="F462" s="52" t="str">
        <f>[1]РЕЕСТР!F462</f>
        <v>в рамках проведения инвентаризации 2022 года
не установлен</v>
      </c>
      <c r="G462" s="10" t="str">
        <f>[1]РЕЕСТР!G462</f>
        <v>60.969583</v>
      </c>
      <c r="H462" s="10" t="str">
        <f>[1]РЕЕСТР!H462</f>
        <v>69.049410</v>
      </c>
      <c r="I462" s="53" t="str">
        <f>[1]РЕЕСТР!I462</f>
        <v>в рамках инвентаризации 2022 года
не определена</v>
      </c>
      <c r="J462" s="9" t="str">
        <f>[1]РЕЕСТР!J462</f>
        <v>открытый</v>
      </c>
      <c r="K462" s="11" t="str">
        <f>[1]РЕЕСТР!K462</f>
        <v>бетонная плита</v>
      </c>
      <c r="L462" s="10">
        <f>[1]РЕЕСТР!L462</f>
        <v>12</v>
      </c>
      <c r="M462" s="10" t="str">
        <f>[1]РЕЕСТР!M462</f>
        <v>есть</v>
      </c>
      <c r="N462" s="12" t="str">
        <f>[1]РЕЕСТР!N462</f>
        <v>есть</v>
      </c>
      <c r="O462" s="14">
        <f>[1]РЕЕСТР!O462</f>
        <v>3</v>
      </c>
      <c r="P462" s="15">
        <f>[1]РЕЕСТР!P462</f>
        <v>1.1000000000000001</v>
      </c>
      <c r="Q462" s="13" t="str">
        <f>[1]РЕЕСТР!Q462</f>
        <v>пластик</v>
      </c>
      <c r="R462" s="14">
        <f>[1]РЕЕСТР!U462</f>
        <v>1</v>
      </c>
      <c r="S462" s="15">
        <f>[1]РЕЕСТР!V462</f>
        <v>4</v>
      </c>
      <c r="T462" s="13" t="str">
        <f>[1]РЕЕСТР!W462</f>
        <v>отсек</v>
      </c>
      <c r="U462" s="17" t="str">
        <f>[1]РЕЕСТР!AA462</f>
        <v>-</v>
      </c>
      <c r="V462" s="18" t="str">
        <f>[1]РЕЕСТР!AB462</f>
        <v>-</v>
      </c>
      <c r="W462" s="15" t="str">
        <f>[1]РЕЕСТР!AC462</f>
        <v>-</v>
      </c>
      <c r="X462" s="13" t="str">
        <f>[1]РЕЕСТР!AD462</f>
        <v>-</v>
      </c>
      <c r="Y462" s="8" t="str">
        <f>[1]РЕЕСТР!AH462</f>
        <v>МО - Администрация города Ханты-Мансийска</v>
      </c>
      <c r="Z462" s="19" t="str">
        <f>[1]РЕЕСТР!AL462</f>
        <v>МКД ул. Пролетарская,14, 11 ,15</v>
      </c>
    </row>
    <row r="463" spans="2:26" ht="45" customHeight="1" x14ac:dyDescent="0.3">
      <c r="B463" s="43">
        <f>[1]РЕЕСТР!B463</f>
        <v>426</v>
      </c>
      <c r="C463" s="44" t="str">
        <f>[1]РЕЕСТР!C463</f>
        <v>ранее существовавшая до 01.01.2019</v>
      </c>
      <c r="D463" s="51">
        <f>[1]РЕЕСТР!D463</f>
        <v>44900</v>
      </c>
      <c r="E463" s="16" t="str">
        <f>[1]РЕЕСТР!E463</f>
        <v xml:space="preserve">Кирова 14 </v>
      </c>
      <c r="F463" s="52" t="str">
        <f>[1]РЕЕСТР!F463</f>
        <v>в рамках проведения инвентаризации 2022 года
не установлен</v>
      </c>
      <c r="G463" s="10" t="str">
        <f>[1]РЕЕСТР!G463</f>
        <v>60.970413</v>
      </c>
      <c r="H463" s="10" t="str">
        <f>[1]РЕЕСТР!H463</f>
        <v>69.050334</v>
      </c>
      <c r="I463" s="53" t="str">
        <f>[1]РЕЕСТР!I463</f>
        <v>в рамках инвентаризации 2022 года
не определена</v>
      </c>
      <c r="J463" s="9" t="str">
        <f>[1]РЕЕСТР!J463</f>
        <v>открытый</v>
      </c>
      <c r="K463" s="11" t="str">
        <f>[1]РЕЕСТР!K463</f>
        <v>бетонная плита</v>
      </c>
      <c r="L463" s="10">
        <f>[1]РЕЕСТР!L463</f>
        <v>12</v>
      </c>
      <c r="M463" s="10" t="str">
        <f>[1]РЕЕСТР!M463</f>
        <v>есть</v>
      </c>
      <c r="N463" s="12" t="str">
        <f>[1]РЕЕСТР!N463</f>
        <v>есть</v>
      </c>
      <c r="O463" s="14">
        <f>[1]РЕЕСТР!O463</f>
        <v>2</v>
      </c>
      <c r="P463" s="15">
        <f>[1]РЕЕСТР!P463</f>
        <v>1.1000000000000001</v>
      </c>
      <c r="Q463" s="13" t="str">
        <f>[1]РЕЕСТР!Q463</f>
        <v>пластик</v>
      </c>
      <c r="R463" s="14">
        <f>[1]РЕЕСТР!U463</f>
        <v>1</v>
      </c>
      <c r="S463" s="15">
        <f>[1]РЕЕСТР!V463</f>
        <v>4</v>
      </c>
      <c r="T463" s="13" t="str">
        <f>[1]РЕЕСТР!W463</f>
        <v>отсек</v>
      </c>
      <c r="U463" s="17" t="str">
        <f>[1]РЕЕСТР!AA463</f>
        <v>-</v>
      </c>
      <c r="V463" s="18" t="str">
        <f>[1]РЕЕСТР!AB463</f>
        <v>-</v>
      </c>
      <c r="W463" s="15" t="str">
        <f>[1]РЕЕСТР!AC463</f>
        <v>-</v>
      </c>
      <c r="X463" s="13" t="str">
        <f>[1]РЕЕСТР!AD463</f>
        <v>-</v>
      </c>
      <c r="Y463" s="8" t="str">
        <f>[1]РЕЕСТР!AH463</f>
        <v>МО - Администрация города Ханты-Мансийска</v>
      </c>
      <c r="Z463" s="19" t="str">
        <f>[1]РЕЕСТР!AL463</f>
        <v>МКД ул. Кирова 14</v>
      </c>
    </row>
    <row r="464" spans="2:26" ht="45" customHeight="1" x14ac:dyDescent="0.3">
      <c r="B464" s="43">
        <f>[1]РЕЕСТР!B464</f>
        <v>427</v>
      </c>
      <c r="C464" s="44" t="str">
        <f>[1]РЕЕСТР!C464</f>
        <v>ранее существовавшая до 01.01.2019</v>
      </c>
      <c r="D464" s="51">
        <f>[1]РЕЕСТР!D464</f>
        <v>44900</v>
      </c>
      <c r="E464" s="16" t="str">
        <f>[1]РЕЕСТР!E464</f>
        <v>Горького 4а</v>
      </c>
      <c r="F464" s="52" t="str">
        <f>[1]РЕЕСТР!F464</f>
        <v>в рамках проведения инвентаризации 2022 года
не установлен</v>
      </c>
      <c r="G464" s="10" t="str">
        <f>[1]РЕЕСТР!G464</f>
        <v>60.971482</v>
      </c>
      <c r="H464" s="10" t="str">
        <f>[1]РЕЕСТР!H464</f>
        <v>69.045383</v>
      </c>
      <c r="I464" s="53" t="str">
        <f>[1]РЕЕСТР!I464</f>
        <v>в рамках инвентаризации 2022 года
не определена</v>
      </c>
      <c r="J464" s="9" t="str">
        <f>[1]РЕЕСТР!J464</f>
        <v>открытый</v>
      </c>
      <c r="K464" s="11" t="str">
        <f>[1]РЕЕСТР!K464</f>
        <v>асфальт</v>
      </c>
      <c r="L464" s="10">
        <f>[1]РЕЕСТР!L464</f>
        <v>4</v>
      </c>
      <c r="M464" s="10" t="str">
        <f>[1]РЕЕСТР!M464</f>
        <v>отсутсвует</v>
      </c>
      <c r="N464" s="12" t="str">
        <f>[1]РЕЕСТР!N464</f>
        <v>отсутвует</v>
      </c>
      <c r="O464" s="14">
        <f>[1]РЕЕСТР!O464</f>
        <v>1</v>
      </c>
      <c r="P464" s="15">
        <f>[1]РЕЕСТР!P464</f>
        <v>1.1000000000000001</v>
      </c>
      <c r="Q464" s="13" t="str">
        <f>[1]РЕЕСТР!Q464</f>
        <v>пластик</v>
      </c>
      <c r="R464" s="14" t="str">
        <f>[1]РЕЕСТР!U464</f>
        <v>-</v>
      </c>
      <c r="S464" s="15" t="str">
        <f>[1]РЕЕСТР!V464</f>
        <v>-</v>
      </c>
      <c r="T464" s="13" t="str">
        <f>[1]РЕЕСТР!W464</f>
        <v>-</v>
      </c>
      <c r="U464" s="17" t="str">
        <f>[1]РЕЕСТР!AA464</f>
        <v>-</v>
      </c>
      <c r="V464" s="18" t="str">
        <f>[1]РЕЕСТР!AB464</f>
        <v>-</v>
      </c>
      <c r="W464" s="15" t="str">
        <f>[1]РЕЕСТР!AC464</f>
        <v>-</v>
      </c>
      <c r="X464" s="13" t="str">
        <f>[1]РЕЕСТР!AD464</f>
        <v>-</v>
      </c>
      <c r="Y464" s="8" t="str">
        <f>[1]РЕЕСТР!AH464</f>
        <v>СП МКД</v>
      </c>
      <c r="Z464" s="19" t="str">
        <f>[1]РЕЕСТР!AL464</f>
        <v>МКД ул. Горького 4а</v>
      </c>
    </row>
    <row r="465" spans="2:26" ht="56.25" customHeight="1" x14ac:dyDescent="0.3">
      <c r="B465" s="43">
        <f>[1]РЕЕСТР!B465</f>
        <v>428</v>
      </c>
      <c r="C465" s="44" t="str">
        <f>[1]РЕЕСТР!C465</f>
        <v>ранее существовавшая до 01.01.2019</v>
      </c>
      <c r="D465" s="51">
        <f>[1]РЕЕСТР!D465</f>
        <v>44900</v>
      </c>
      <c r="E465" s="16" t="str">
        <f>[1]РЕЕСТР!E465</f>
        <v>Свободы 38</v>
      </c>
      <c r="F465" s="52" t="str">
        <f>[1]РЕЕСТР!F465</f>
        <v>в рамках проведения инвентаризации 2022 года
не установлен</v>
      </c>
      <c r="G465" s="10" t="str">
        <f>[1]РЕЕСТР!G465</f>
        <v>60.970856</v>
      </c>
      <c r="H465" s="10" t="str">
        <f>[1]РЕЕСТР!H465</f>
        <v>69.041416</v>
      </c>
      <c r="I465" s="53" t="str">
        <f>[1]РЕЕСТР!I465</f>
        <v>в рамках инвентаризации 2022 года
не определена</v>
      </c>
      <c r="J465" s="9" t="str">
        <f>[1]РЕЕСТР!J465</f>
        <v>открытый</v>
      </c>
      <c r="K465" s="11" t="str">
        <f>[1]РЕЕСТР!K465</f>
        <v>бетонная плита</v>
      </c>
      <c r="L465" s="10">
        <f>[1]РЕЕСТР!L465</f>
        <v>6</v>
      </c>
      <c r="M465" s="10" t="str">
        <f>[1]РЕЕСТР!M465</f>
        <v>отсутсвует</v>
      </c>
      <c r="N465" s="12" t="str">
        <f>[1]РЕЕСТР!N465</f>
        <v>есть</v>
      </c>
      <c r="O465" s="14">
        <f>[1]РЕЕСТР!O465</f>
        <v>3</v>
      </c>
      <c r="P465" s="15">
        <f>[1]РЕЕСТР!P465</f>
        <v>1.1000000000000001</v>
      </c>
      <c r="Q465" s="13" t="str">
        <f>[1]РЕЕСТР!Q465</f>
        <v>пластик</v>
      </c>
      <c r="R465" s="14" t="str">
        <f>[1]РЕЕСТР!U465</f>
        <v>-</v>
      </c>
      <c r="S465" s="15" t="str">
        <f>[1]РЕЕСТР!V465</f>
        <v>-</v>
      </c>
      <c r="T465" s="13" t="str">
        <f>[1]РЕЕСТР!W465</f>
        <v>-</v>
      </c>
      <c r="U465" s="17" t="str">
        <f>[1]РЕЕСТР!AA465</f>
        <v>пластик</v>
      </c>
      <c r="V465" s="18">
        <f>[1]РЕЕСТР!AB465</f>
        <v>1</v>
      </c>
      <c r="W465" s="15">
        <f>[1]РЕЕСТР!AC465</f>
        <v>1</v>
      </c>
      <c r="X465" s="13" t="str">
        <f>[1]РЕЕСТР!AD465</f>
        <v>металлическая сетка АО "РЭС-Сервис"</v>
      </c>
      <c r="Y465" s="8" t="str">
        <f>[1]РЕЕСТР!AH465</f>
        <v>СП МКД</v>
      </c>
      <c r="Z465" s="19" t="str">
        <f>[1]РЕЕСТР!AL465</f>
        <v>МКД ул. Свободы 38, 40, Кирова 39, 31, 35</v>
      </c>
    </row>
    <row r="466" spans="2:26" ht="45" customHeight="1" x14ac:dyDescent="0.3">
      <c r="B466" s="43">
        <f>[1]РЕЕСТР!B466</f>
        <v>429</v>
      </c>
      <c r="C466" s="44" t="str">
        <f>[1]РЕЕСТР!C466</f>
        <v>ранее существовавшая до 01.01.2019</v>
      </c>
      <c r="D466" s="51">
        <f>[1]РЕЕСТР!D466</f>
        <v>44900</v>
      </c>
      <c r="E466" s="16" t="str">
        <f>[1]РЕЕСТР!E466</f>
        <v xml:space="preserve">Свободы 42 </v>
      </c>
      <c r="F466" s="52" t="str">
        <f>[1]РЕЕСТР!F466</f>
        <v>в рамках проведения инвентаризации 2022 года
не установлен</v>
      </c>
      <c r="G466" s="10" t="str">
        <f>[1]РЕЕСТР!G466</f>
        <v>60.970418</v>
      </c>
      <c r="H466" s="10" t="str">
        <f>[1]РЕЕСТР!H466</f>
        <v>69.043226</v>
      </c>
      <c r="I466" s="53" t="str">
        <f>[1]РЕЕСТР!I466</f>
        <v>в рамках инвентаризации 2022 года
не определена</v>
      </c>
      <c r="J466" s="9" t="str">
        <f>[1]РЕЕСТР!J466</f>
        <v>открытый</v>
      </c>
      <c r="K466" s="11" t="str">
        <f>[1]РЕЕСТР!K466</f>
        <v>бетонная плита</v>
      </c>
      <c r="L466" s="10">
        <f>[1]РЕЕСТР!L466</f>
        <v>8</v>
      </c>
      <c r="M466" s="10" t="str">
        <f>[1]РЕЕСТР!M466</f>
        <v>есть</v>
      </c>
      <c r="N466" s="12" t="str">
        <f>[1]РЕЕСТР!N466</f>
        <v>есть</v>
      </c>
      <c r="O466" s="14">
        <f>[1]РЕЕСТР!O466</f>
        <v>2</v>
      </c>
      <c r="P466" s="15">
        <f>[1]РЕЕСТР!P466</f>
        <v>1.1000000000000001</v>
      </c>
      <c r="Q466" s="13" t="str">
        <f>[1]РЕЕСТР!Q466</f>
        <v>пластик</v>
      </c>
      <c r="R466" s="14">
        <f>[1]РЕЕСТР!U466</f>
        <v>1</v>
      </c>
      <c r="S466" s="15">
        <f>[1]РЕЕСТР!V466</f>
        <v>4</v>
      </c>
      <c r="T466" s="13" t="str">
        <f>[1]РЕЕСТР!W466</f>
        <v>отсек</v>
      </c>
      <c r="U466" s="17" t="str">
        <f>[1]РЕЕСТР!AA466</f>
        <v>-</v>
      </c>
      <c r="V466" s="18" t="str">
        <f>[1]РЕЕСТР!AB466</f>
        <v>-</v>
      </c>
      <c r="W466" s="15" t="str">
        <f>[1]РЕЕСТР!AC466</f>
        <v>-</v>
      </c>
      <c r="X466" s="13" t="str">
        <f>[1]РЕЕСТР!AD466</f>
        <v>-</v>
      </c>
      <c r="Y466" s="8" t="str">
        <f>[1]РЕЕСТР!AH466</f>
        <v>МО - Администрация города Ханты-Мансийска</v>
      </c>
      <c r="Z466" s="19" t="str">
        <f>[1]РЕЕСТР!AL466</f>
        <v>МКД ул. Свободы 42, 44</v>
      </c>
    </row>
    <row r="467" spans="2:26" ht="45" customHeight="1" x14ac:dyDescent="0.3">
      <c r="B467" s="43">
        <f>[1]РЕЕСТР!B467</f>
        <v>430</v>
      </c>
      <c r="C467" s="44" t="str">
        <f>[1]РЕЕСТР!C467</f>
        <v>ранее существовавшая до 01.01.2019</v>
      </c>
      <c r="D467" s="51">
        <f>[1]РЕЕСТР!D467</f>
        <v>44900</v>
      </c>
      <c r="E467" s="16" t="str">
        <f>[1]РЕЕСТР!E467</f>
        <v>Свободы 51</v>
      </c>
      <c r="F467" s="52" t="str">
        <f>[1]РЕЕСТР!F467</f>
        <v>в рамках проведения инвентаризации 2022 года
не установлен</v>
      </c>
      <c r="G467" s="10" t="str">
        <f>[1]РЕЕСТР!G467</f>
        <v>60.969110</v>
      </c>
      <c r="H467" s="10" t="str">
        <f>[1]РЕЕСТР!H467</f>
        <v>69.047287</v>
      </c>
      <c r="I467" s="53" t="str">
        <f>[1]РЕЕСТР!I467</f>
        <v>в рамках инвентаризации 2022 года
не определена</v>
      </c>
      <c r="J467" s="9" t="str">
        <f>[1]РЕЕСТР!J467</f>
        <v>открытый</v>
      </c>
      <c r="K467" s="11" t="str">
        <f>[1]РЕЕСТР!K467</f>
        <v>бетонная плита</v>
      </c>
      <c r="L467" s="10">
        <f>[1]РЕЕСТР!L467</f>
        <v>10</v>
      </c>
      <c r="M467" s="10" t="str">
        <f>[1]РЕЕСТР!M467</f>
        <v>отсутсвует</v>
      </c>
      <c r="N467" s="12" t="str">
        <f>[1]РЕЕСТР!N467</f>
        <v>есть</v>
      </c>
      <c r="O467" s="14">
        <f>[1]РЕЕСТР!O467</f>
        <v>1</v>
      </c>
      <c r="P467" s="15">
        <f>[1]РЕЕСТР!P467</f>
        <v>1.1000000000000001</v>
      </c>
      <c r="Q467" s="13" t="str">
        <f>[1]РЕЕСТР!Q467</f>
        <v>пластик</v>
      </c>
      <c r="R467" s="14" t="str">
        <f>[1]РЕЕСТР!U467</f>
        <v>-</v>
      </c>
      <c r="S467" s="15" t="str">
        <f>[1]РЕЕСТР!V467</f>
        <v>-</v>
      </c>
      <c r="T467" s="13" t="str">
        <f>[1]РЕЕСТР!W467</f>
        <v>-</v>
      </c>
      <c r="U467" s="17" t="str">
        <f>[1]РЕЕСТР!AA467</f>
        <v>-</v>
      </c>
      <c r="V467" s="18" t="str">
        <f>[1]РЕЕСТР!AB467</f>
        <v>-</v>
      </c>
      <c r="W467" s="15" t="str">
        <f>[1]РЕЕСТР!AC467</f>
        <v>-</v>
      </c>
      <c r="X467" s="13" t="str">
        <f>[1]РЕЕСТР!AD467</f>
        <v>-</v>
      </c>
      <c r="Y467" s="8" t="str">
        <f>[1]РЕЕСТР!AH467</f>
        <v>СП МКД</v>
      </c>
      <c r="Z467" s="19" t="str">
        <f>[1]РЕЕСТР!AL467</f>
        <v>МКД ул. Свободы 51, 53, Заречная 6, 8</v>
      </c>
    </row>
    <row r="468" spans="2:26" ht="45" customHeight="1" x14ac:dyDescent="0.3">
      <c r="B468" s="43">
        <f>[1]РЕЕСТР!B468</f>
        <v>431</v>
      </c>
      <c r="C468" s="44" t="str">
        <f>[1]РЕЕСТР!C468</f>
        <v>ранее существовавшая до 01.01.2019</v>
      </c>
      <c r="D468" s="51">
        <f>[1]РЕЕСТР!D468</f>
        <v>44900</v>
      </c>
      <c r="E468" s="16" t="str">
        <f>[1]РЕЕСТР!E468</f>
        <v>Заречная 10</v>
      </c>
      <c r="F468" s="52" t="str">
        <f>[1]РЕЕСТР!F468</f>
        <v>в рамках проведения инвентаризации 2022 года
не установлен</v>
      </c>
      <c r="G468" s="10" t="str">
        <f>[1]РЕЕСТР!G468</f>
        <v>61.032875</v>
      </c>
      <c r="H468" s="10" t="str">
        <f>[1]РЕЕСТР!H468</f>
        <v>69.153242</v>
      </c>
      <c r="I468" s="53" t="str">
        <f>[1]РЕЕСТР!I468</f>
        <v>в рамках инвентаризации 2022 года
не определена</v>
      </c>
      <c r="J468" s="9" t="str">
        <f>[1]РЕЕСТР!J468</f>
        <v>открытый</v>
      </c>
      <c r="K468" s="11" t="str">
        <f>[1]РЕЕСТР!K468</f>
        <v>бетонная плита</v>
      </c>
      <c r="L468" s="10">
        <f>[1]РЕЕСТР!L468</f>
        <v>10</v>
      </c>
      <c r="M468" s="10" t="str">
        <f>[1]РЕЕСТР!M468</f>
        <v>отсутсвует</v>
      </c>
      <c r="N468" s="12" t="str">
        <f>[1]РЕЕСТР!N468</f>
        <v>есть</v>
      </c>
      <c r="O468" s="14">
        <f>[1]РЕЕСТР!O468</f>
        <v>1</v>
      </c>
      <c r="P468" s="15">
        <f>[1]РЕЕСТР!P468</f>
        <v>1.1000000000000001</v>
      </c>
      <c r="Q468" s="13" t="str">
        <f>[1]РЕЕСТР!Q468</f>
        <v>пластик</v>
      </c>
      <c r="R468" s="14" t="str">
        <f>[1]РЕЕСТР!U468</f>
        <v>-</v>
      </c>
      <c r="S468" s="15" t="str">
        <f>[1]РЕЕСТР!V468</f>
        <v>-</v>
      </c>
      <c r="T468" s="13" t="str">
        <f>[1]РЕЕСТР!W468</f>
        <v>-</v>
      </c>
      <c r="U468" s="17" t="str">
        <f>[1]РЕЕСТР!AA468</f>
        <v>-</v>
      </c>
      <c r="V468" s="18" t="str">
        <f>[1]РЕЕСТР!AB468</f>
        <v>-</v>
      </c>
      <c r="W468" s="15" t="str">
        <f>[1]РЕЕСТР!AC468</f>
        <v>-</v>
      </c>
      <c r="X468" s="13" t="str">
        <f>[1]РЕЕСТР!AD468</f>
        <v>-</v>
      </c>
      <c r="Y468" s="8" t="str">
        <f>[1]РЕЕСТР!AH468</f>
        <v>СП МКД</v>
      </c>
      <c r="Z468" s="19" t="str">
        <f>[1]РЕЕСТР!AL468</f>
        <v>МКД ул. Заречная 10</v>
      </c>
    </row>
    <row r="469" spans="2:26" ht="45" customHeight="1" x14ac:dyDescent="0.3">
      <c r="B469" s="43">
        <f>[1]РЕЕСТР!B469</f>
        <v>432</v>
      </c>
      <c r="C469" s="44" t="str">
        <f>[1]РЕЕСТР!C469</f>
        <v>ранее существовавшая до 01.01.2019</v>
      </c>
      <c r="D469" s="51">
        <f>[1]РЕЕСТР!D469</f>
        <v>44900</v>
      </c>
      <c r="E469" s="16" t="str">
        <f>[1]РЕЕСТР!E469</f>
        <v>Свободы 15</v>
      </c>
      <c r="F469" s="52" t="str">
        <f>[1]РЕЕСТР!F469</f>
        <v>в рамках проведения инвентаризации 2022 года
не установлен</v>
      </c>
      <c r="G469" s="10" t="str">
        <f>[1]РЕЕСТР!G469</f>
        <v>60.969597</v>
      </c>
      <c r="H469" s="10" t="str">
        <f>[1]РЕЕСТР!H469</f>
        <v>69.054765</v>
      </c>
      <c r="I469" s="53" t="str">
        <f>[1]РЕЕСТР!I469</f>
        <v>в рамках инвентаризации 2022 года
не определена</v>
      </c>
      <c r="J469" s="9" t="str">
        <f>[1]РЕЕСТР!J469</f>
        <v>открытый</v>
      </c>
      <c r="K469" s="11" t="str">
        <f>[1]РЕЕСТР!K469</f>
        <v>асфальт</v>
      </c>
      <c r="L469" s="10">
        <f>[1]РЕЕСТР!L469</f>
        <v>4</v>
      </c>
      <c r="M469" s="10" t="str">
        <f>[1]РЕЕСТР!M469</f>
        <v>есть</v>
      </c>
      <c r="N469" s="12" t="str">
        <f>[1]РЕЕСТР!N469</f>
        <v>отсутвует</v>
      </c>
      <c r="O469" s="14">
        <f>[1]РЕЕСТР!O469</f>
        <v>1</v>
      </c>
      <c r="P469" s="15">
        <f>[1]РЕЕСТР!P469</f>
        <v>1.1000000000000001</v>
      </c>
      <c r="Q469" s="13" t="str">
        <f>[1]РЕЕСТР!Q469</f>
        <v>пластик</v>
      </c>
      <c r="R469" s="14" t="str">
        <f>[1]РЕЕСТР!U469</f>
        <v>-</v>
      </c>
      <c r="S469" s="15" t="str">
        <f>[1]РЕЕСТР!V469</f>
        <v>-</v>
      </c>
      <c r="T469" s="13" t="str">
        <f>[1]РЕЕСТР!W469</f>
        <v>-</v>
      </c>
      <c r="U469" s="17" t="str">
        <f>[1]РЕЕСТР!AA469</f>
        <v>-</v>
      </c>
      <c r="V469" s="18" t="str">
        <f>[1]РЕЕСТР!AB469</f>
        <v>-</v>
      </c>
      <c r="W469" s="15" t="str">
        <f>[1]РЕЕСТР!AC469</f>
        <v>-</v>
      </c>
      <c r="X469" s="13" t="str">
        <f>[1]РЕЕСТР!AD469</f>
        <v>-</v>
      </c>
      <c r="Y469" s="8" t="str">
        <f>[1]РЕЕСТР!AH469</f>
        <v>СП МКД</v>
      </c>
      <c r="Z469" s="19" t="str">
        <f>[1]РЕЕСТР!AL469</f>
        <v>МКД ул. Свободы 15</v>
      </c>
    </row>
    <row r="470" spans="2:26" ht="45" customHeight="1" x14ac:dyDescent="0.3">
      <c r="B470" s="43">
        <f>[1]РЕЕСТР!B470</f>
        <v>433</v>
      </c>
      <c r="C470" s="44" t="str">
        <f>[1]РЕЕСТР!C470</f>
        <v>ранее существовавшая до 01.01.2019</v>
      </c>
      <c r="D470" s="51">
        <f>[1]РЕЕСТР!D470</f>
        <v>44900</v>
      </c>
      <c r="E470" s="16" t="str">
        <f>[1]РЕЕСТР!E470</f>
        <v>Свободы 47</v>
      </c>
      <c r="F470" s="52" t="str">
        <f>[1]РЕЕСТР!F470</f>
        <v>в рамках проведения инвентаризации 2022 года
не установлен</v>
      </c>
      <c r="G470" s="10" t="str">
        <f>[1]РЕЕСТР!G470</f>
        <v>60.969002</v>
      </c>
      <c r="H470" s="10" t="str">
        <f>[1]РЕЕСТР!H470</f>
        <v>69.04736</v>
      </c>
      <c r="I470" s="53" t="str">
        <f>[1]РЕЕСТР!I470</f>
        <v>в рамках инвентаризации 2022 года
не определена</v>
      </c>
      <c r="J470" s="9" t="str">
        <f>[1]РЕЕСТР!J470</f>
        <v>открытый</v>
      </c>
      <c r="K470" s="11" t="str">
        <f>[1]РЕЕСТР!K470</f>
        <v>асфальт</v>
      </c>
      <c r="L470" s="10">
        <f>[1]РЕЕСТР!L470</f>
        <v>4</v>
      </c>
      <c r="M470" s="10" t="str">
        <f>[1]РЕЕСТР!M470</f>
        <v>отсутсвует</v>
      </c>
      <c r="N470" s="12" t="str">
        <f>[1]РЕЕСТР!N470</f>
        <v>отсутвует</v>
      </c>
      <c r="O470" s="14">
        <f>[1]РЕЕСТР!O470</f>
        <v>1</v>
      </c>
      <c r="P470" s="15">
        <f>[1]РЕЕСТР!P470</f>
        <v>1.1000000000000001</v>
      </c>
      <c r="Q470" s="13" t="str">
        <f>[1]РЕЕСТР!Q470</f>
        <v>пластик</v>
      </c>
      <c r="R470" s="14" t="str">
        <f>[1]РЕЕСТР!U470</f>
        <v>-</v>
      </c>
      <c r="S470" s="15" t="str">
        <f>[1]РЕЕСТР!V470</f>
        <v>-</v>
      </c>
      <c r="T470" s="13" t="str">
        <f>[1]РЕЕСТР!W470</f>
        <v>-</v>
      </c>
      <c r="U470" s="17" t="str">
        <f>[1]РЕЕСТР!AA470</f>
        <v>-</v>
      </c>
      <c r="V470" s="18" t="str">
        <f>[1]РЕЕСТР!AB470</f>
        <v>-</v>
      </c>
      <c r="W470" s="15" t="str">
        <f>[1]РЕЕСТР!AC470</f>
        <v>-</v>
      </c>
      <c r="X470" s="13" t="str">
        <f>[1]РЕЕСТР!AD470</f>
        <v>-</v>
      </c>
      <c r="Y470" s="8" t="str">
        <f>[1]РЕЕСТР!AH470</f>
        <v>СП МКД</v>
      </c>
      <c r="Z470" s="19" t="str">
        <f>[1]РЕЕСТР!AL470</f>
        <v>МКД ул. Свободы 49, 47, 45</v>
      </c>
    </row>
    <row r="471" spans="2:26" ht="45" customHeight="1" x14ac:dyDescent="0.3">
      <c r="B471" s="43">
        <f>[1]РЕЕСТР!B471</f>
        <v>434</v>
      </c>
      <c r="C471" s="44" t="str">
        <f>[1]РЕЕСТР!C471</f>
        <v>ранее существовавшая до 01.01.2019</v>
      </c>
      <c r="D471" s="51">
        <f>[1]РЕЕСТР!D471</f>
        <v>44900</v>
      </c>
      <c r="E471" s="16" t="str">
        <f>[1]РЕЕСТР!E471</f>
        <v>Пролетарская 8</v>
      </c>
      <c r="F471" s="52" t="str">
        <f>[1]РЕЕСТР!F471</f>
        <v>в рамках проведения инвентаризации 2022 года
не установлен</v>
      </c>
      <c r="G471" s="10" t="str">
        <f>[1]РЕЕСТР!G471</f>
        <v>60.968633</v>
      </c>
      <c r="H471" s="10" t="str">
        <f>[1]РЕЕСТР!H471</f>
        <v>69.048910</v>
      </c>
      <c r="I471" s="53" t="str">
        <f>[1]РЕЕСТР!I471</f>
        <v>в рамках инвентаризации 2022 года
не определена</v>
      </c>
      <c r="J471" s="9" t="str">
        <f>[1]РЕЕСТР!J471</f>
        <v>открытый</v>
      </c>
      <c r="K471" s="11" t="str">
        <f>[1]РЕЕСТР!K471</f>
        <v>бетонная плита</v>
      </c>
      <c r="L471" s="10">
        <f>[1]РЕЕСТР!L471</f>
        <v>10</v>
      </c>
      <c r="M471" s="10" t="str">
        <f>[1]РЕЕСТР!M471</f>
        <v>отсутсвует</v>
      </c>
      <c r="N471" s="12" t="str">
        <f>[1]РЕЕСТР!N471</f>
        <v>есть</v>
      </c>
      <c r="O471" s="14">
        <f>[1]РЕЕСТР!O471</f>
        <v>1</v>
      </c>
      <c r="P471" s="15">
        <f>[1]РЕЕСТР!P471</f>
        <v>1.1000000000000001</v>
      </c>
      <c r="Q471" s="13" t="str">
        <f>[1]РЕЕСТР!Q471</f>
        <v>пластик</v>
      </c>
      <c r="R471" s="14" t="str">
        <f>[1]РЕЕСТР!U471</f>
        <v>-</v>
      </c>
      <c r="S471" s="15" t="str">
        <f>[1]РЕЕСТР!V471</f>
        <v>-</v>
      </c>
      <c r="T471" s="13" t="str">
        <f>[1]РЕЕСТР!W471</f>
        <v>-</v>
      </c>
      <c r="U471" s="17" t="str">
        <f>[1]РЕЕСТР!AA471</f>
        <v>-</v>
      </c>
      <c r="V471" s="18" t="str">
        <f>[1]РЕЕСТР!AB471</f>
        <v>-</v>
      </c>
      <c r="W471" s="15" t="str">
        <f>[1]РЕЕСТР!AC471</f>
        <v>-</v>
      </c>
      <c r="X471" s="13" t="str">
        <f>[1]РЕЕСТР!AD471</f>
        <v>-</v>
      </c>
      <c r="Y471" s="8" t="str">
        <f>[1]РЕЕСТР!AH471</f>
        <v>СП МКД</v>
      </c>
      <c r="Z471" s="19" t="str">
        <f>[1]РЕЕСТР!AL471</f>
        <v>МКД ул. Пролетарская 8, 6, Свободы 31</v>
      </c>
    </row>
    <row r="472" spans="2:26" ht="45" customHeight="1" x14ac:dyDescent="0.3">
      <c r="B472" s="43">
        <f>[1]РЕЕСТР!B472</f>
        <v>435</v>
      </c>
      <c r="C472" s="44" t="str">
        <f>[1]РЕЕСТР!C472</f>
        <v>ранее существовавшая до 01.01.2019</v>
      </c>
      <c r="D472" s="51">
        <f>[1]РЕЕСТР!D472</f>
        <v>44900</v>
      </c>
      <c r="E472" s="16" t="str">
        <f>[1]РЕЕСТР!E472</f>
        <v>Мичурина 7</v>
      </c>
      <c r="F472" s="52" t="str">
        <f>[1]РЕЕСТР!F472</f>
        <v>в рамках проведения инвентаризации 2022 года
не установлен</v>
      </c>
      <c r="G472" s="10" t="str">
        <f>[1]РЕЕСТР!G472</f>
        <v>60.968459</v>
      </c>
      <c r="H472" s="10" t="str">
        <f>[1]РЕЕСТР!H472</f>
        <v>69.055973</v>
      </c>
      <c r="I472" s="53" t="str">
        <f>[1]РЕЕСТР!I472</f>
        <v>в рамках инвентаризации 2022 года
не определена</v>
      </c>
      <c r="J472" s="9" t="str">
        <f>[1]РЕЕСТР!J472</f>
        <v>открытый</v>
      </c>
      <c r="K472" s="11" t="str">
        <f>[1]РЕЕСТР!K472</f>
        <v>бетонная плита</v>
      </c>
      <c r="L472" s="10">
        <f>[1]РЕЕСТР!L472</f>
        <v>12</v>
      </c>
      <c r="M472" s="10" t="str">
        <f>[1]РЕЕСТР!M472</f>
        <v>есть</v>
      </c>
      <c r="N472" s="12" t="str">
        <f>[1]РЕЕСТР!N472</f>
        <v>есть</v>
      </c>
      <c r="O472" s="14">
        <f>[1]РЕЕСТР!O472</f>
        <v>2</v>
      </c>
      <c r="P472" s="15">
        <f>[1]РЕЕСТР!P472</f>
        <v>1.1000000000000001</v>
      </c>
      <c r="Q472" s="13" t="str">
        <f>[1]РЕЕСТР!Q472</f>
        <v>пластик</v>
      </c>
      <c r="R472" s="14">
        <f>[1]РЕЕСТР!U472</f>
        <v>1</v>
      </c>
      <c r="S472" s="15">
        <f>[1]РЕЕСТР!V472</f>
        <v>4</v>
      </c>
      <c r="T472" s="13" t="str">
        <f>[1]РЕЕСТР!W472</f>
        <v>отсек</v>
      </c>
      <c r="U472" s="17" t="str">
        <f>[1]РЕЕСТР!AA472</f>
        <v>-</v>
      </c>
      <c r="V472" s="18" t="str">
        <f>[1]РЕЕСТР!AB472</f>
        <v>-</v>
      </c>
      <c r="W472" s="15" t="str">
        <f>[1]РЕЕСТР!AC472</f>
        <v>-</v>
      </c>
      <c r="X472" s="13" t="str">
        <f>[1]РЕЕСТР!AD472</f>
        <v>-</v>
      </c>
      <c r="Y472" s="8" t="str">
        <f>[1]РЕЕСТР!AH472</f>
        <v>МО - Администрация города Ханты-Мансийска</v>
      </c>
      <c r="Z472" s="19" t="str">
        <f>[1]РЕЕСТР!AL472</f>
        <v>Многоквартирный дом   ул. Мичурина 3, 5, 7</v>
      </c>
    </row>
    <row r="473" spans="2:26" ht="45" customHeight="1" x14ac:dyDescent="0.3">
      <c r="B473" s="43">
        <f>[1]РЕЕСТР!B473</f>
        <v>436</v>
      </c>
      <c r="C473" s="44" t="str">
        <f>[1]РЕЕСТР!C473</f>
        <v>ранее существовавшая до 01.01.2019</v>
      </c>
      <c r="D473" s="51">
        <f>[1]РЕЕСТР!D473</f>
        <v>44900</v>
      </c>
      <c r="E473" s="16" t="str">
        <f>[1]РЕЕСТР!E473</f>
        <v>Мичурина 6</v>
      </c>
      <c r="F473" s="52" t="str">
        <f>[1]РЕЕСТР!F473</f>
        <v>в рамках проведения инвентаризации 2022 года
не установлен</v>
      </c>
      <c r="G473" s="10" t="str">
        <f>[1]РЕЕСТР!G473</f>
        <v>60.968734</v>
      </c>
      <c r="H473" s="10" t="str">
        <f>[1]РЕЕСТР!H473</f>
        <v>69.056667</v>
      </c>
      <c r="I473" s="53" t="str">
        <f>[1]РЕЕСТР!I473</f>
        <v>в рамках инвентаризации 2022 года
не определена</v>
      </c>
      <c r="J473" s="9" t="str">
        <f>[1]РЕЕСТР!J473</f>
        <v>открытый</v>
      </c>
      <c r="K473" s="11" t="str">
        <f>[1]РЕЕСТР!K473</f>
        <v>бетонная плита</v>
      </c>
      <c r="L473" s="10">
        <f>[1]РЕЕСТР!L473</f>
        <v>12</v>
      </c>
      <c r="M473" s="10" t="str">
        <f>[1]РЕЕСТР!M473</f>
        <v>отсутсвует</v>
      </c>
      <c r="N473" s="12" t="str">
        <f>[1]РЕЕСТР!N473</f>
        <v>есть</v>
      </c>
      <c r="O473" s="14">
        <f>[1]РЕЕСТР!O473</f>
        <v>1</v>
      </c>
      <c r="P473" s="15">
        <f>[1]РЕЕСТР!P473</f>
        <v>1.1000000000000001</v>
      </c>
      <c r="Q473" s="13" t="str">
        <f>[1]РЕЕСТР!Q473</f>
        <v>пластик</v>
      </c>
      <c r="R473" s="14">
        <f>[1]РЕЕСТР!U473</f>
        <v>1</v>
      </c>
      <c r="S473" s="15">
        <f>[1]РЕЕСТР!V473</f>
        <v>4</v>
      </c>
      <c r="T473" s="13" t="str">
        <f>[1]РЕЕСТР!W473</f>
        <v>отсек</v>
      </c>
      <c r="U473" s="17" t="str">
        <f>[1]РЕЕСТР!AA473</f>
        <v>-</v>
      </c>
      <c r="V473" s="18" t="str">
        <f>[1]РЕЕСТР!AB473</f>
        <v>-</v>
      </c>
      <c r="W473" s="15" t="str">
        <f>[1]РЕЕСТР!AC473</f>
        <v>-</v>
      </c>
      <c r="X473" s="13" t="str">
        <f>[1]РЕЕСТР!AD473</f>
        <v>-</v>
      </c>
      <c r="Y473" s="8" t="str">
        <f>[1]РЕЕСТР!AH473</f>
        <v>СП МКД</v>
      </c>
      <c r="Z473" s="19" t="str">
        <f>[1]РЕЕСТР!AL473</f>
        <v>МКД ул. Мичурина 6, Советский 7, 9</v>
      </c>
    </row>
    <row r="474" spans="2:26" ht="56.25" customHeight="1" x14ac:dyDescent="0.3">
      <c r="B474" s="43">
        <f>[1]РЕЕСТР!B474</f>
        <v>437</v>
      </c>
      <c r="C474" s="44" t="str">
        <f>[1]РЕЕСТР!C474</f>
        <v>ранее существовавшая до 01.01.2019</v>
      </c>
      <c r="D474" s="51">
        <f>[1]РЕЕСТР!D474</f>
        <v>44900</v>
      </c>
      <c r="E474" s="16" t="str">
        <f>[1]РЕЕСТР!E474</f>
        <v>Объездная 59а</v>
      </c>
      <c r="F474" s="52" t="str">
        <f>[1]РЕЕСТР!F474</f>
        <v>в рамках проведения инвентаризации 2022 года
не установлен</v>
      </c>
      <c r="G474" s="10" t="str">
        <f>[1]РЕЕСТР!G474</f>
        <v>60.970396</v>
      </c>
      <c r="H474" s="10" t="str">
        <f>[1]РЕЕСТР!H474</f>
        <v>69.024364</v>
      </c>
      <c r="I474" s="53" t="str">
        <f>[1]РЕЕСТР!I474</f>
        <v>в рамках инвентаризации 2022 года
не определена</v>
      </c>
      <c r="J474" s="9" t="str">
        <f>[1]РЕЕСТР!J474</f>
        <v>открытый</v>
      </c>
      <c r="K474" s="11" t="str">
        <f>[1]РЕЕСТР!K474</f>
        <v>бетонная плита</v>
      </c>
      <c r="L474" s="10">
        <f>[1]РЕЕСТР!L474</f>
        <v>12</v>
      </c>
      <c r="M474" s="10" t="str">
        <f>[1]РЕЕСТР!M474</f>
        <v>есть</v>
      </c>
      <c r="N474" s="12" t="str">
        <f>[1]РЕЕСТР!N474</f>
        <v>есть</v>
      </c>
      <c r="O474" s="14">
        <f>[1]РЕЕСТР!O474</f>
        <v>4</v>
      </c>
      <c r="P474" s="15">
        <f>[1]РЕЕСТР!P474</f>
        <v>1.1000000000000001</v>
      </c>
      <c r="Q474" s="13" t="str">
        <f>[1]РЕЕСТР!Q474</f>
        <v>пластик</v>
      </c>
      <c r="R474" s="14" t="str">
        <f>[1]РЕЕСТР!U474</f>
        <v>-</v>
      </c>
      <c r="S474" s="15" t="str">
        <f>[1]РЕЕСТР!V474</f>
        <v>-</v>
      </c>
      <c r="T474" s="13" t="str">
        <f>[1]РЕЕСТР!W474</f>
        <v>-</v>
      </c>
      <c r="U474" s="17" t="str">
        <f>[1]РЕЕСТР!AA474</f>
        <v>бумажные отходы</v>
      </c>
      <c r="V474" s="18">
        <f>[1]РЕЕСТР!AB474</f>
        <v>1</v>
      </c>
      <c r="W474" s="15">
        <f>[1]РЕЕСТР!AC474</f>
        <v>0.75</v>
      </c>
      <c r="X474" s="13" t="str">
        <f>[1]РЕЕСТР!AD474</f>
        <v>контейнер ООО "Экобаланс"</v>
      </c>
      <c r="Y474" s="8" t="str">
        <f>[1]РЕЕСТР!AH474</f>
        <v>СП МКД</v>
      </c>
      <c r="Z474" s="19" t="str">
        <f>[1]РЕЕСТР!AL474</f>
        <v>МКД ул.Объездная 59а</v>
      </c>
    </row>
    <row r="475" spans="2:26" ht="45" customHeight="1" x14ac:dyDescent="0.3">
      <c r="B475" s="43">
        <f>[1]РЕЕСТР!B475</f>
        <v>438</v>
      </c>
      <c r="C475" s="44">
        <f>[1]РЕЕСТР!C475</f>
        <v>0</v>
      </c>
      <c r="D475" s="51">
        <f>[1]РЕЕСТР!D475</f>
        <v>44900</v>
      </c>
      <c r="E475" s="16">
        <f>[1]РЕЕСТР!E475</f>
        <v>0</v>
      </c>
      <c r="F475" s="52" t="str">
        <f>[1]РЕЕСТР!F475</f>
        <v>в рамках проведения инвентаризации 2022 года
не установлен</v>
      </c>
      <c r="G475" s="10">
        <f>[1]РЕЕСТР!G475</f>
        <v>0</v>
      </c>
      <c r="H475" s="10">
        <f>[1]РЕЕСТР!H475</f>
        <v>0</v>
      </c>
      <c r="I475" s="53" t="str">
        <f>[1]РЕЕСТР!I475</f>
        <v>в рамках инвентаризации 2022 года
не определена</v>
      </c>
      <c r="J475" s="9">
        <f>[1]РЕЕСТР!J475</f>
        <v>0</v>
      </c>
      <c r="K475" s="11">
        <f>[1]РЕЕСТР!K475</f>
        <v>0</v>
      </c>
      <c r="L475" s="10">
        <f>[1]РЕЕСТР!L475</f>
        <v>0</v>
      </c>
      <c r="M475" s="10">
        <f>[1]РЕЕСТР!M475</f>
        <v>0</v>
      </c>
      <c r="N475" s="12">
        <f>[1]РЕЕСТР!N475</f>
        <v>0</v>
      </c>
      <c r="O475" s="14">
        <f>[1]РЕЕСТР!O475</f>
        <v>0</v>
      </c>
      <c r="P475" s="15">
        <f>[1]РЕЕСТР!P475</f>
        <v>0</v>
      </c>
      <c r="Q475" s="13">
        <f>[1]РЕЕСТР!Q475</f>
        <v>0</v>
      </c>
      <c r="R475" s="14">
        <f>[1]РЕЕСТР!U475</f>
        <v>0</v>
      </c>
      <c r="S475" s="15">
        <f>[1]РЕЕСТР!V475</f>
        <v>0</v>
      </c>
      <c r="T475" s="13">
        <f>[1]РЕЕСТР!W475</f>
        <v>0</v>
      </c>
      <c r="U475" s="17">
        <f>[1]РЕЕСТР!AA475</f>
        <v>0</v>
      </c>
      <c r="V475" s="18">
        <f>[1]РЕЕСТР!AB475</f>
        <v>0</v>
      </c>
      <c r="W475" s="15">
        <f>[1]РЕЕСТР!AC475</f>
        <v>0</v>
      </c>
      <c r="X475" s="13">
        <f>[1]РЕЕСТР!AD475</f>
        <v>0</v>
      </c>
      <c r="Y475" s="8">
        <f>[1]РЕЕСТР!AH475</f>
        <v>0</v>
      </c>
      <c r="Z475" s="19">
        <f>[1]РЕЕСТР!AL475</f>
        <v>0</v>
      </c>
    </row>
    <row r="476" spans="2:26" ht="45" customHeight="1" x14ac:dyDescent="0.3">
      <c r="B476" s="43">
        <f>[1]РЕЕСТР!B476</f>
        <v>439</v>
      </c>
      <c r="C476" s="44" t="str">
        <f>[1]РЕЕСТР!C476</f>
        <v>ранее существовавшая до 01.01.2019</v>
      </c>
      <c r="D476" s="51">
        <f>[1]РЕЕСТР!D476</f>
        <v>44900</v>
      </c>
      <c r="E476" s="16" t="str">
        <f>[1]РЕЕСТР!E476</f>
        <v xml:space="preserve">Пристанская 7, 11 </v>
      </c>
      <c r="F476" s="52" t="str">
        <f>[1]РЕЕСТР!F476</f>
        <v>в рамках проведения инвентаризации 2022 года
не установлен</v>
      </c>
      <c r="G476" s="10" t="str">
        <f>[1]РЕЕСТР!G476</f>
        <v>61.032875</v>
      </c>
      <c r="H476" s="10" t="str">
        <f>[1]РЕЕСТР!H476</f>
        <v>69.153242</v>
      </c>
      <c r="I476" s="53" t="str">
        <f>[1]РЕЕСТР!I476</f>
        <v>в рамках инвентаризации 2022 года
не определена</v>
      </c>
      <c r="J476" s="9" t="str">
        <f>[1]РЕЕСТР!J476</f>
        <v>открытый</v>
      </c>
      <c r="K476" s="11" t="str">
        <f>[1]РЕЕСТР!K476</f>
        <v>бетонная плита</v>
      </c>
      <c r="L476" s="10">
        <f>[1]РЕЕСТР!L476</f>
        <v>6</v>
      </c>
      <c r="M476" s="10" t="str">
        <f>[1]РЕЕСТР!M476</f>
        <v>отсутсвует</v>
      </c>
      <c r="N476" s="12" t="str">
        <f>[1]РЕЕСТР!N476</f>
        <v>есть</v>
      </c>
      <c r="O476" s="14">
        <f>[1]РЕЕСТР!O476</f>
        <v>2</v>
      </c>
      <c r="P476" s="15">
        <f>[1]РЕЕСТР!P476</f>
        <v>1.1000000000000001</v>
      </c>
      <c r="Q476" s="13" t="str">
        <f>[1]РЕЕСТР!Q476</f>
        <v>пластик</v>
      </c>
      <c r="R476" s="14" t="str">
        <f>[1]РЕЕСТР!U476</f>
        <v>-</v>
      </c>
      <c r="S476" s="15" t="str">
        <f>[1]РЕЕСТР!V476</f>
        <v>-</v>
      </c>
      <c r="T476" s="13" t="str">
        <f>[1]РЕЕСТР!W476</f>
        <v>-</v>
      </c>
      <c r="U476" s="17" t="str">
        <f>[1]РЕЕСТР!AA476</f>
        <v>-</v>
      </c>
      <c r="V476" s="18" t="str">
        <f>[1]РЕЕСТР!AB476</f>
        <v>-</v>
      </c>
      <c r="W476" s="15" t="str">
        <f>[1]РЕЕСТР!AC476</f>
        <v>-</v>
      </c>
      <c r="X476" s="13" t="str">
        <f>[1]РЕЕСТР!AD476</f>
        <v>-</v>
      </c>
      <c r="Y476" s="8" t="str">
        <f>[1]РЕЕСТР!AH476</f>
        <v>СП МКД</v>
      </c>
      <c r="Z476" s="19" t="str">
        <f>[1]РЕЕСТР!AL476</f>
        <v>МКД ул. Пристанская 7, 11</v>
      </c>
    </row>
    <row r="477" spans="2:26" ht="45" customHeight="1" x14ac:dyDescent="0.3">
      <c r="B477" s="43">
        <f>[1]РЕЕСТР!B477</f>
        <v>440</v>
      </c>
      <c r="C477" s="44" t="str">
        <f>[1]РЕЕСТР!C477</f>
        <v>ранее существовавшая до 01.01.2019</v>
      </c>
      <c r="D477" s="51">
        <f>[1]РЕЕСТР!D477</f>
        <v>44900</v>
      </c>
      <c r="E477" s="16" t="str">
        <f>[1]РЕЕСТР!E477</f>
        <v>Бориса Лосева 20</v>
      </c>
      <c r="F477" s="52" t="str">
        <f>[1]РЕЕСТР!F477</f>
        <v>в рамках проведения инвентаризации 2022 года
не установлен</v>
      </c>
      <c r="G477" s="10" t="str">
        <f>[1]РЕЕСТР!G477</f>
        <v xml:space="preserve">60.968783 </v>
      </c>
      <c r="H477" s="10" t="str">
        <f>[1]РЕЕСТР!H477</f>
        <v>69.032843</v>
      </c>
      <c r="I477" s="53" t="str">
        <f>[1]РЕЕСТР!I477</f>
        <v>в рамках инвентаризации 2022 года
не определена</v>
      </c>
      <c r="J477" s="9" t="str">
        <f>[1]РЕЕСТР!J477</f>
        <v>открытый</v>
      </c>
      <c r="K477" s="11" t="str">
        <f>[1]РЕЕСТР!K477</f>
        <v>асфальт</v>
      </c>
      <c r="L477" s="10">
        <f>[1]РЕЕСТР!L477</f>
        <v>4</v>
      </c>
      <c r="M477" s="10" t="str">
        <f>[1]РЕЕСТР!M477</f>
        <v>отсутсвует</v>
      </c>
      <c r="N477" s="12" t="str">
        <f>[1]РЕЕСТР!N477</f>
        <v>отсутсвует</v>
      </c>
      <c r="O477" s="14">
        <f>[1]РЕЕСТР!O477</f>
        <v>2</v>
      </c>
      <c r="P477" s="15">
        <f>[1]РЕЕСТР!P477</f>
        <v>1.1000000000000001</v>
      </c>
      <c r="Q477" s="13" t="str">
        <f>[1]РЕЕСТР!Q477</f>
        <v>пластик</v>
      </c>
      <c r="R477" s="14" t="str">
        <f>[1]РЕЕСТР!U477</f>
        <v>-</v>
      </c>
      <c r="S477" s="15" t="str">
        <f>[1]РЕЕСТР!V477</f>
        <v>-</v>
      </c>
      <c r="T477" s="13" t="str">
        <f>[1]РЕЕСТР!W477</f>
        <v>-</v>
      </c>
      <c r="U477" s="17" t="str">
        <f>[1]РЕЕСТР!AA477</f>
        <v>-</v>
      </c>
      <c r="V477" s="18" t="str">
        <f>[1]РЕЕСТР!AB477</f>
        <v>-</v>
      </c>
      <c r="W477" s="15" t="str">
        <f>[1]РЕЕСТР!AC477</f>
        <v>-</v>
      </c>
      <c r="X477" s="13" t="str">
        <f>[1]РЕЕСТР!AD477</f>
        <v>-</v>
      </c>
      <c r="Y477" s="8" t="str">
        <f>[1]РЕЕСТР!AH477</f>
        <v>МО - Администрация города Ханты-Мансийска</v>
      </c>
      <c r="Z477" s="19" t="str">
        <f>[1]РЕЕСТР!AL477</f>
        <v>МКД ул. Бориса Лосева 20</v>
      </c>
    </row>
    <row r="478" spans="2:26" ht="45" customHeight="1" x14ac:dyDescent="0.3">
      <c r="B478" s="43">
        <f>[1]РЕЕСТР!B478</f>
        <v>441</v>
      </c>
      <c r="C478" s="44" t="str">
        <f>[1]РЕЕСТР!C478</f>
        <v>ранее существовавшая до 01.01.2019</v>
      </c>
      <c r="D478" s="51">
        <f>[1]РЕЕСТР!D478</f>
        <v>44900</v>
      </c>
      <c r="E478" s="16" t="str">
        <f>[1]РЕЕСТР!E478</f>
        <v xml:space="preserve">Гагарина 104 </v>
      </c>
      <c r="F478" s="52" t="str">
        <f>[1]РЕЕСТР!F478</f>
        <v>в рамках проведения инвентаризации 2022 года
не установлен</v>
      </c>
      <c r="G478" s="10" t="str">
        <f>[1]РЕЕСТР!G478</f>
        <v>60.989229</v>
      </c>
      <c r="H478" s="10" t="str">
        <f>[1]РЕЕСТР!H478</f>
        <v>69.026970</v>
      </c>
      <c r="I478" s="53" t="str">
        <f>[1]РЕЕСТР!I478</f>
        <v>в рамках инвентаризации 2022 года
не определена</v>
      </c>
      <c r="J478" s="9" t="str">
        <f>[1]РЕЕСТР!J478</f>
        <v>открытый</v>
      </c>
      <c r="K478" s="11" t="str">
        <f>[1]РЕЕСТР!K478</f>
        <v>бетонная плита</v>
      </c>
      <c r="L478" s="10">
        <f>[1]РЕЕСТР!L478</f>
        <v>12</v>
      </c>
      <c r="M478" s="10" t="str">
        <f>[1]РЕЕСТР!M478</f>
        <v>есть</v>
      </c>
      <c r="N478" s="12" t="str">
        <f>[1]РЕЕСТР!N478</f>
        <v>есть</v>
      </c>
      <c r="O478" s="14">
        <f>[1]РЕЕСТР!O478</f>
        <v>1</v>
      </c>
      <c r="P478" s="15">
        <f>[1]РЕЕСТР!P478</f>
        <v>1.1000000000000001</v>
      </c>
      <c r="Q478" s="13" t="str">
        <f>[1]РЕЕСТР!Q478</f>
        <v>пластик</v>
      </c>
      <c r="R478" s="14">
        <f>[1]РЕЕСТР!U478</f>
        <v>1</v>
      </c>
      <c r="S478" s="15">
        <f>[1]РЕЕСТР!V478</f>
        <v>4</v>
      </c>
      <c r="T478" s="13" t="str">
        <f>[1]РЕЕСТР!W478</f>
        <v>отсек</v>
      </c>
      <c r="U478" s="17" t="str">
        <f>[1]РЕЕСТР!AA478</f>
        <v>-</v>
      </c>
      <c r="V478" s="18" t="str">
        <f>[1]РЕЕСТР!AB478</f>
        <v>-</v>
      </c>
      <c r="W478" s="15" t="str">
        <f>[1]РЕЕСТР!AC478</f>
        <v>-</v>
      </c>
      <c r="X478" s="13" t="str">
        <f>[1]РЕЕСТР!AD478</f>
        <v>-</v>
      </c>
      <c r="Y478" s="8" t="str">
        <f>[1]РЕЕСТР!AH478</f>
        <v>МО - Администрация города Ханты-Мансийска</v>
      </c>
      <c r="Z478" s="19" t="str">
        <f>[1]РЕЕСТР!AL478</f>
        <v>ИЖС ул. Гагарина 98, 100, 102, 104, 110</v>
      </c>
    </row>
    <row r="479" spans="2:26" ht="45" customHeight="1" x14ac:dyDescent="0.3">
      <c r="B479" s="43">
        <f>[1]РЕЕСТР!B479</f>
        <v>442</v>
      </c>
      <c r="C479" s="44">
        <f>[1]РЕЕСТР!C479</f>
        <v>44555</v>
      </c>
      <c r="D479" s="51">
        <f>[1]РЕЕСТР!D479</f>
        <v>44900</v>
      </c>
      <c r="E479" s="16" t="str">
        <f>[1]РЕЕСТР!E479</f>
        <v>Елены Сагандуковой 16</v>
      </c>
      <c r="F479" s="52" t="str">
        <f>[1]РЕЕСТР!F479</f>
        <v>в рамках проведения инвентаризации 2022 года
не установлен</v>
      </c>
      <c r="G479" s="10" t="str">
        <f>[1]РЕЕСТР!G479</f>
        <v>61.009903</v>
      </c>
      <c r="H479" s="10" t="str">
        <f>[1]РЕЕСТР!H479</f>
        <v>69.001697</v>
      </c>
      <c r="I479" s="53" t="str">
        <f>[1]РЕЕСТР!I479</f>
        <v>в рамках инвентаризации 2022 года
не определена</v>
      </c>
      <c r="J479" s="9" t="str">
        <f>[1]РЕЕСТР!J479</f>
        <v>открытый</v>
      </c>
      <c r="K479" s="11" t="str">
        <f>[1]РЕЕСТР!K479</f>
        <v>бетонная плита</v>
      </c>
      <c r="L479" s="10">
        <f>[1]РЕЕСТР!L479</f>
        <v>12</v>
      </c>
      <c r="M479" s="10" t="str">
        <f>[1]РЕЕСТР!M479</f>
        <v>отсутсвует</v>
      </c>
      <c r="N479" s="12" t="str">
        <f>[1]РЕЕСТР!N479</f>
        <v>есть</v>
      </c>
      <c r="O479" s="14">
        <f>[1]РЕЕСТР!O479</f>
        <v>6</v>
      </c>
      <c r="P479" s="15">
        <f>[1]РЕЕСТР!P479</f>
        <v>1.1000000000000001</v>
      </c>
      <c r="Q479" s="13" t="str">
        <f>[1]РЕЕСТР!Q479</f>
        <v>пластик</v>
      </c>
      <c r="R479" s="14" t="str">
        <f>[1]РЕЕСТР!U479</f>
        <v>-</v>
      </c>
      <c r="S479" s="15" t="str">
        <f>[1]РЕЕСТР!V479</f>
        <v>-</v>
      </c>
      <c r="T479" s="13" t="str">
        <f>[1]РЕЕСТР!W479</f>
        <v>-</v>
      </c>
      <c r="U479" s="17" t="str">
        <f>[1]РЕЕСТР!AA479</f>
        <v>-</v>
      </c>
      <c r="V479" s="18" t="str">
        <f>[1]РЕЕСТР!AB479</f>
        <v>-</v>
      </c>
      <c r="W479" s="15" t="str">
        <f>[1]РЕЕСТР!AC479</f>
        <v>-</v>
      </c>
      <c r="X479" s="13" t="str">
        <f>[1]РЕЕСТР!AD479</f>
        <v>-</v>
      </c>
      <c r="Y479" s="8" t="str">
        <f>[1]РЕЕСТР!AH479</f>
        <v>СП МКД</v>
      </c>
      <c r="Z479" s="19" t="str">
        <f>[1]РЕЕСТР!AL479</f>
        <v>МКД ул. Елены Сагандуковой 16</v>
      </c>
    </row>
    <row r="480" spans="2:26" ht="45" customHeight="1" x14ac:dyDescent="0.3">
      <c r="B480" s="43">
        <f>[1]РЕЕСТР!B480</f>
        <v>443</v>
      </c>
      <c r="C480" s="44">
        <f>[1]РЕЕСТР!C480</f>
        <v>44848</v>
      </c>
      <c r="D480" s="51">
        <f>[1]РЕЕСТР!D480</f>
        <v>44900</v>
      </c>
      <c r="E480" s="16" t="str">
        <f>[1]РЕЕСТР!E480</f>
        <v xml:space="preserve">мкр. Восточный </v>
      </c>
      <c r="F480" s="52" t="str">
        <f>[1]РЕЕСТР!F480</f>
        <v>в рамках проведения инвентаризации 2022 года
не установлен</v>
      </c>
      <c r="G480" s="10" t="str">
        <f>[1]РЕЕСТР!G480</f>
        <v>61.016045</v>
      </c>
      <c r="H480" s="10" t="str">
        <f>[1]РЕЕСТР!H480</f>
        <v>69.144044</v>
      </c>
      <c r="I480" s="53" t="str">
        <f>[1]РЕЕСТР!I480</f>
        <v>в рамках инвентаризации 2022 года
не определена</v>
      </c>
      <c r="J480" s="9" t="str">
        <f>[1]РЕЕСТР!J480</f>
        <v>открытый</v>
      </c>
      <c r="K480" s="11" t="str">
        <f>[1]РЕЕСТР!K480</f>
        <v>бетонная плита</v>
      </c>
      <c r="L480" s="10">
        <f>[1]РЕЕСТР!L480</f>
        <v>2</v>
      </c>
      <c r="M480" s="10" t="str">
        <f>[1]РЕЕСТР!M480</f>
        <v>отсутсвует</v>
      </c>
      <c r="N480" s="12" t="str">
        <f>[1]РЕЕСТР!N480</f>
        <v>отсутсвует</v>
      </c>
      <c r="O480" s="14">
        <f>[1]РЕЕСТР!O480</f>
        <v>1.1000000000000001</v>
      </c>
      <c r="P480" s="15">
        <f>[1]РЕЕСТР!P480</f>
        <v>1.1000000000000001</v>
      </c>
      <c r="Q480" s="13" t="str">
        <f>[1]РЕЕСТР!Q480</f>
        <v>пластик</v>
      </c>
      <c r="R480" s="14" t="str">
        <f>[1]РЕЕСТР!U480</f>
        <v>-</v>
      </c>
      <c r="S480" s="15" t="str">
        <f>[1]РЕЕСТР!V480</f>
        <v>-</v>
      </c>
      <c r="T480" s="13" t="str">
        <f>[1]РЕЕСТР!W480</f>
        <v>-</v>
      </c>
      <c r="U480" s="17" t="str">
        <f>[1]РЕЕСТР!AA480</f>
        <v>-</v>
      </c>
      <c r="V480" s="18" t="str">
        <f>[1]РЕЕСТР!AB480</f>
        <v>-</v>
      </c>
      <c r="W480" s="15" t="str">
        <f>[1]РЕЕСТР!AC480</f>
        <v>-</v>
      </c>
      <c r="X480" s="13" t="str">
        <f>[1]РЕЕСТР!AD480</f>
        <v>-</v>
      </c>
      <c r="Y480" s="8" t="str">
        <f>[1]РЕЕСТР!AH480</f>
        <v>МО - Администрация города Ханты-Мансийска</v>
      </c>
      <c r="Z480" s="19" t="str">
        <f>[1]РЕЕСТР!AL480</f>
        <v>ИЖС мкр. Восточный</v>
      </c>
    </row>
    <row r="481" spans="2:26" ht="45" customHeight="1" x14ac:dyDescent="0.3">
      <c r="B481" s="43">
        <f>[1]РЕЕСТР!B481</f>
        <v>444</v>
      </c>
      <c r="C481" s="44" t="str">
        <f>[1]РЕЕСТР!C481</f>
        <v>ранее существовавшая до 01.01.2019</v>
      </c>
      <c r="D481" s="51">
        <f>[1]РЕЕСТР!D481</f>
        <v>44900</v>
      </c>
      <c r="E481" s="16" t="str">
        <f>[1]РЕЕСТР!E481</f>
        <v>Гагарина 90</v>
      </c>
      <c r="F481" s="52" t="str">
        <f>[1]РЕЕСТР!F481</f>
        <v>в рамках проведения инвентаризации 2022 года
не установлен</v>
      </c>
      <c r="G481" s="10" t="str">
        <f>[1]РЕЕСТР!G481</f>
        <v>60.991484</v>
      </c>
      <c r="H481" s="10" t="str">
        <f>[1]РЕЕСТР!H481</f>
        <v>69.023454</v>
      </c>
      <c r="I481" s="53" t="str">
        <f>[1]РЕЕСТР!I481</f>
        <v>в рамках инвентаризации 2022 года
не определена</v>
      </c>
      <c r="J481" s="9" t="str">
        <f>[1]РЕЕСТР!J481</f>
        <v>открытый</v>
      </c>
      <c r="K481" s="11" t="str">
        <f>[1]РЕЕСТР!K481</f>
        <v>бетонная плита</v>
      </c>
      <c r="L481" s="10">
        <f>[1]РЕЕСТР!L481</f>
        <v>12</v>
      </c>
      <c r="M481" s="10" t="str">
        <f>[1]РЕЕСТР!M481</f>
        <v>есть</v>
      </c>
      <c r="N481" s="12" t="str">
        <f>[1]РЕЕСТР!N481</f>
        <v>есть</v>
      </c>
      <c r="O481" s="14">
        <f>[1]РЕЕСТР!O481</f>
        <v>1</v>
      </c>
      <c r="P481" s="15">
        <f>[1]РЕЕСТР!P481</f>
        <v>1.1000000000000001</v>
      </c>
      <c r="Q481" s="13" t="str">
        <f>[1]РЕЕСТР!Q481</f>
        <v>пластик</v>
      </c>
      <c r="R481" s="14" t="str">
        <f>[1]РЕЕСТР!U481</f>
        <v>-</v>
      </c>
      <c r="S481" s="15" t="str">
        <f>[1]РЕЕСТР!V481</f>
        <v>-</v>
      </c>
      <c r="T481" s="13" t="str">
        <f>[1]РЕЕСТР!W481</f>
        <v>-</v>
      </c>
      <c r="U481" s="17" t="str">
        <f>[1]РЕЕСТР!AA481</f>
        <v>-</v>
      </c>
      <c r="V481" s="18" t="str">
        <f>[1]РЕЕСТР!AB481</f>
        <v>-</v>
      </c>
      <c r="W481" s="15" t="str">
        <f>[1]РЕЕСТР!AC481</f>
        <v>-</v>
      </c>
      <c r="X481" s="13" t="str">
        <f>[1]РЕЕСТР!AD481</f>
        <v>-</v>
      </c>
      <c r="Y481" s="8" t="str">
        <f>[1]РЕЕСТР!AH481</f>
        <v>МО - Администрация города Ханты-Мансийска</v>
      </c>
      <c r="Z481" s="19" t="str">
        <f>[1]РЕЕСТР!AL481</f>
        <v>МКД ул. Гагарина 90, 90а,86,88</v>
      </c>
    </row>
    <row r="482" spans="2:26" ht="45" customHeight="1" x14ac:dyDescent="0.3">
      <c r="B482" s="43">
        <f>[1]РЕЕСТР!B482</f>
        <v>445</v>
      </c>
      <c r="C482" s="44" t="str">
        <f>[1]РЕЕСТР!C482</f>
        <v>ранее существовавшая до 01.01.2019</v>
      </c>
      <c r="D482" s="51">
        <f>[1]РЕЕСТР!D482</f>
        <v>44900</v>
      </c>
      <c r="E482" s="16" t="str">
        <f>[1]РЕЕСТР!E482</f>
        <v>Калинина 75</v>
      </c>
      <c r="F482" s="52" t="str">
        <f>[1]РЕЕСТР!F482</f>
        <v>в рамках проведения инвентаризации 2022 года
не установлен</v>
      </c>
      <c r="G482" s="10" t="str">
        <f>[1]РЕЕСТР!G482</f>
        <v>61.011450</v>
      </c>
      <c r="H482" s="10" t="str">
        <f>[1]РЕЕСТР!H482</f>
        <v>69.029641</v>
      </c>
      <c r="I482" s="53" t="str">
        <f>[1]РЕЕСТР!I482</f>
        <v>в рамках инвентаризации 2022 года
не определена</v>
      </c>
      <c r="J482" s="9" t="str">
        <f>[1]РЕЕСТР!J482</f>
        <v>ограниченный</v>
      </c>
      <c r="K482" s="11" t="str">
        <f>[1]РЕЕСТР!K482</f>
        <v>грунт</v>
      </c>
      <c r="L482" s="10">
        <f>[1]РЕЕСТР!L482</f>
        <v>4</v>
      </c>
      <c r="M482" s="10" t="str">
        <f>[1]РЕЕСТР!M482</f>
        <v>отсутсвует</v>
      </c>
      <c r="N482" s="12" t="str">
        <f>[1]РЕЕСТР!N482</f>
        <v>отсутсвует</v>
      </c>
      <c r="O482" s="14">
        <f>[1]РЕЕСТР!O482</f>
        <v>1</v>
      </c>
      <c r="P482" s="15">
        <f>[1]РЕЕСТР!P482</f>
        <v>0.75</v>
      </c>
      <c r="Q482" s="13" t="str">
        <f>[1]РЕЕСТР!Q482</f>
        <v>металл</v>
      </c>
      <c r="R482" s="14" t="str">
        <f>[1]РЕЕСТР!U482</f>
        <v>-</v>
      </c>
      <c r="S482" s="15" t="str">
        <f>[1]РЕЕСТР!V482</f>
        <v>-</v>
      </c>
      <c r="T482" s="13" t="str">
        <f>[1]РЕЕСТР!W482</f>
        <v>-</v>
      </c>
      <c r="U482" s="17" t="str">
        <f>[1]РЕЕСТР!AA482</f>
        <v>-</v>
      </c>
      <c r="V482" s="18" t="str">
        <f>[1]РЕЕСТР!AB482</f>
        <v>-</v>
      </c>
      <c r="W482" s="15" t="str">
        <f>[1]РЕЕСТР!AC482</f>
        <v>-</v>
      </c>
      <c r="X482" s="13" t="str">
        <f>[1]РЕЕСТР!AD482</f>
        <v>-</v>
      </c>
      <c r="Y482" s="8" t="str">
        <f>[1]РЕЕСТР!AH482</f>
        <v>ЮЛ - АО "Дом быта Сибирь"</v>
      </c>
      <c r="Z482" s="19" t="str">
        <f>[1]РЕЕСТР!AL482</f>
        <v>АО "Дом быта Сибирь"</v>
      </c>
    </row>
    <row r="483" spans="2:26" ht="45" customHeight="1" x14ac:dyDescent="0.3">
      <c r="B483" s="43">
        <f>[1]РЕЕСТР!B483</f>
        <v>446</v>
      </c>
      <c r="C483" s="44">
        <f>[1]РЕЕСТР!C483</f>
        <v>0</v>
      </c>
      <c r="D483" s="51">
        <f>[1]РЕЕСТР!D483</f>
        <v>44900</v>
      </c>
      <c r="E483" s="16">
        <f>[1]РЕЕСТР!E483</f>
        <v>0</v>
      </c>
      <c r="F483" s="52" t="str">
        <f>[1]РЕЕСТР!F483</f>
        <v>в рамках проведения инвентаризации 2022 года
не установлен</v>
      </c>
      <c r="G483" s="10">
        <f>[1]РЕЕСТР!G483</f>
        <v>0</v>
      </c>
      <c r="H483" s="10">
        <f>[1]РЕЕСТР!H483</f>
        <v>0</v>
      </c>
      <c r="I483" s="53" t="str">
        <f>[1]РЕЕСТР!I483</f>
        <v>в рамках инвентаризации 2022 года
не определена</v>
      </c>
      <c r="J483" s="9">
        <f>[1]РЕЕСТР!J483</f>
        <v>0</v>
      </c>
      <c r="K483" s="11">
        <f>[1]РЕЕСТР!K483</f>
        <v>0</v>
      </c>
      <c r="L483" s="10">
        <f>[1]РЕЕСТР!L483</f>
        <v>0</v>
      </c>
      <c r="M483" s="10">
        <f>[1]РЕЕСТР!M483</f>
        <v>0</v>
      </c>
      <c r="N483" s="12">
        <f>[1]РЕЕСТР!N483</f>
        <v>0</v>
      </c>
      <c r="O483" s="14">
        <f>[1]РЕЕСТР!O483</f>
        <v>0</v>
      </c>
      <c r="P483" s="15">
        <f>[1]РЕЕСТР!P483</f>
        <v>0</v>
      </c>
      <c r="Q483" s="13">
        <f>[1]РЕЕСТР!Q483</f>
        <v>0</v>
      </c>
      <c r="R483" s="14">
        <f>[1]РЕЕСТР!U483</f>
        <v>0</v>
      </c>
      <c r="S483" s="15">
        <f>[1]РЕЕСТР!V483</f>
        <v>0</v>
      </c>
      <c r="T483" s="13">
        <f>[1]РЕЕСТР!W483</f>
        <v>0</v>
      </c>
      <c r="U483" s="17">
        <f>[1]РЕЕСТР!AA483</f>
        <v>0</v>
      </c>
      <c r="V483" s="18">
        <f>[1]РЕЕСТР!AB483</f>
        <v>0</v>
      </c>
      <c r="W483" s="15">
        <f>[1]РЕЕСТР!AC483</f>
        <v>0</v>
      </c>
      <c r="X483" s="13">
        <f>[1]РЕЕСТР!AD483</f>
        <v>0</v>
      </c>
      <c r="Y483" s="8">
        <f>[1]РЕЕСТР!AH483</f>
        <v>0</v>
      </c>
      <c r="Z483" s="19">
        <f>[1]РЕЕСТР!AL483</f>
        <v>0</v>
      </c>
    </row>
    <row r="484" spans="2:26" ht="45" customHeight="1" x14ac:dyDescent="0.3">
      <c r="B484" s="43">
        <f>[1]РЕЕСТР!B484</f>
        <v>447</v>
      </c>
      <c r="C484" s="44">
        <f>[1]РЕЕСТР!C484</f>
        <v>0</v>
      </c>
      <c r="D484" s="51">
        <f>[1]РЕЕСТР!D484</f>
        <v>44900</v>
      </c>
      <c r="E484" s="16">
        <f>[1]РЕЕСТР!E484</f>
        <v>0</v>
      </c>
      <c r="F484" s="52" t="str">
        <f>[1]РЕЕСТР!F484</f>
        <v>в рамках проведения инвентаризации 2022 года
не установлен</v>
      </c>
      <c r="G484" s="10">
        <f>[1]РЕЕСТР!G484</f>
        <v>0</v>
      </c>
      <c r="H484" s="10">
        <f>[1]РЕЕСТР!H484</f>
        <v>0</v>
      </c>
      <c r="I484" s="53" t="str">
        <f>[1]РЕЕСТР!I484</f>
        <v>в рамках инвентаризации 2022 года
не определена</v>
      </c>
      <c r="J484" s="9">
        <f>[1]РЕЕСТР!J484</f>
        <v>0</v>
      </c>
      <c r="K484" s="11">
        <f>[1]РЕЕСТР!K484</f>
        <v>0</v>
      </c>
      <c r="L484" s="10">
        <f>[1]РЕЕСТР!L484</f>
        <v>0</v>
      </c>
      <c r="M484" s="10">
        <f>[1]РЕЕСТР!M484</f>
        <v>0</v>
      </c>
      <c r="N484" s="12">
        <f>[1]РЕЕСТР!N484</f>
        <v>0</v>
      </c>
      <c r="O484" s="14">
        <f>[1]РЕЕСТР!O484</f>
        <v>0</v>
      </c>
      <c r="P484" s="15">
        <f>[1]РЕЕСТР!P484</f>
        <v>0</v>
      </c>
      <c r="Q484" s="13">
        <f>[1]РЕЕСТР!Q484</f>
        <v>0</v>
      </c>
      <c r="R484" s="14">
        <f>[1]РЕЕСТР!U484</f>
        <v>0</v>
      </c>
      <c r="S484" s="15">
        <f>[1]РЕЕСТР!V484</f>
        <v>0</v>
      </c>
      <c r="T484" s="13">
        <f>[1]РЕЕСТР!W484</f>
        <v>0</v>
      </c>
      <c r="U484" s="17">
        <f>[1]РЕЕСТР!AA484</f>
        <v>0</v>
      </c>
      <c r="V484" s="18">
        <f>[1]РЕЕСТР!AB484</f>
        <v>0</v>
      </c>
      <c r="W484" s="15">
        <f>[1]РЕЕСТР!AC484</f>
        <v>0</v>
      </c>
      <c r="X484" s="13">
        <f>[1]РЕЕСТР!AD484</f>
        <v>0</v>
      </c>
      <c r="Y484" s="8">
        <f>[1]РЕЕСТР!AH484</f>
        <v>0</v>
      </c>
      <c r="Z484" s="19">
        <f>[1]РЕЕСТР!AL484</f>
        <v>0</v>
      </c>
    </row>
    <row r="485" spans="2:26" ht="45" x14ac:dyDescent="0.3">
      <c r="B485" s="43">
        <f>[1]РЕЕСТР!B485</f>
        <v>448</v>
      </c>
      <c r="C485" s="44" t="str">
        <f>[1]РЕЕСТР!C485</f>
        <v>ранее существовавшая до 01.01.2019</v>
      </c>
      <c r="D485" s="51">
        <f>[1]РЕЕСТР!D485</f>
        <v>44900</v>
      </c>
      <c r="E485" s="16" t="str">
        <f>[1]РЕЕСТР!E485</f>
        <v>Рознина 127</v>
      </c>
      <c r="F485" s="52" t="str">
        <f>[1]РЕЕСТР!F485</f>
        <v>в рамках проведения инвентаризации 2022 года
не установлен</v>
      </c>
      <c r="G485" s="10" t="str">
        <f>[1]РЕЕСТР!G485</f>
        <v xml:space="preserve">61.011940 </v>
      </c>
      <c r="H485" s="10" t="str">
        <f>[1]РЕЕСТР!H485</f>
        <v>69.026848</v>
      </c>
      <c r="I485" s="53" t="str">
        <f>[1]РЕЕСТР!I485</f>
        <v>в рамках инвентаризации 2022 года
не определена</v>
      </c>
      <c r="J485" s="9" t="str">
        <f>[1]РЕЕСТР!J485</f>
        <v>открытый</v>
      </c>
      <c r="K485" s="11" t="str">
        <f>[1]РЕЕСТР!K485</f>
        <v>грунт</v>
      </c>
      <c r="L485" s="10">
        <f>[1]РЕЕСТР!L485</f>
        <v>4</v>
      </c>
      <c r="M485" s="10" t="str">
        <f>[1]РЕЕСТР!M485</f>
        <v>отсутсвует</v>
      </c>
      <c r="N485" s="12" t="str">
        <f>[1]РЕЕСТР!N485</f>
        <v>отсутсвует</v>
      </c>
      <c r="O485" s="14">
        <f>[1]РЕЕСТР!O485</f>
        <v>2</v>
      </c>
      <c r="P485" s="15">
        <f>[1]РЕЕСТР!P485</f>
        <v>1.1000000000000001</v>
      </c>
      <c r="Q485" s="13" t="str">
        <f>[1]РЕЕСТР!Q485</f>
        <v>пластик</v>
      </c>
      <c r="R485" s="14" t="str">
        <f>[1]РЕЕСТР!U485</f>
        <v>-</v>
      </c>
      <c r="S485" s="15" t="str">
        <f>[1]РЕЕСТР!V485</f>
        <v>-</v>
      </c>
      <c r="T485" s="13" t="str">
        <f>[1]РЕЕСТР!W485</f>
        <v>-</v>
      </c>
      <c r="U485" s="17" t="str">
        <f>[1]РЕЕСТР!AA485</f>
        <v>-</v>
      </c>
      <c r="V485" s="18" t="str">
        <f>[1]РЕЕСТР!AB485</f>
        <v>-</v>
      </c>
      <c r="W485" s="15" t="str">
        <f>[1]РЕЕСТР!AC485</f>
        <v>-</v>
      </c>
      <c r="X485" s="13" t="str">
        <f>[1]РЕЕСТР!AD485</f>
        <v>-</v>
      </c>
      <c r="Y485" s="8" t="str">
        <f>[1]РЕЕСТР!AH485</f>
        <v>МО - Администрация города Ханты-Мансийска</v>
      </c>
      <c r="Z485" s="19" t="str">
        <f>[1]РЕЕСТР!AL485</f>
        <v xml:space="preserve">ИЖС  ул. Рознина </v>
      </c>
    </row>
    <row r="486" spans="2:26" ht="45" x14ac:dyDescent="0.3">
      <c r="B486" s="43">
        <f>[1]РЕЕСТР!B486</f>
        <v>449</v>
      </c>
      <c r="C486" s="44" t="str">
        <f>[1]РЕЕСТР!C486</f>
        <v>ранее существовавшая до 01.01.2019</v>
      </c>
      <c r="D486" s="51">
        <f>[1]РЕЕСТР!D486</f>
        <v>44900</v>
      </c>
      <c r="E486" s="16" t="str">
        <f>[1]РЕЕСТР!E486</f>
        <v>Рознина 139</v>
      </c>
      <c r="F486" s="52" t="str">
        <f>[1]РЕЕСТР!F486</f>
        <v>в рамках проведения инвентаризации 2022 года
не установлен</v>
      </c>
      <c r="G486" s="10" t="str">
        <f>[1]РЕЕСТР!G486</f>
        <v>61.012196</v>
      </c>
      <c r="H486" s="10" t="str">
        <f>[1]РЕЕСТР!H486</f>
        <v>69.030815</v>
      </c>
      <c r="I486" s="53" t="str">
        <f>[1]РЕЕСТР!I486</f>
        <v>в рамках инвентаризации 2022 года
не определена</v>
      </c>
      <c r="J486" s="9" t="str">
        <f>[1]РЕЕСТР!J486</f>
        <v>открытый</v>
      </c>
      <c r="K486" s="11" t="str">
        <f>[1]РЕЕСТР!K486</f>
        <v>бетонная плита</v>
      </c>
      <c r="L486" s="10">
        <f>[1]РЕЕСТР!L486</f>
        <v>12</v>
      </c>
      <c r="M486" s="10" t="str">
        <f>[1]РЕЕСТР!M486</f>
        <v>есть</v>
      </c>
      <c r="N486" s="12" t="str">
        <f>[1]РЕЕСТР!N486</f>
        <v>есть</v>
      </c>
      <c r="O486" s="14">
        <f>[1]РЕЕСТР!O486</f>
        <v>2</v>
      </c>
      <c r="P486" s="15">
        <f>[1]РЕЕСТР!P486</f>
        <v>1.1000000000000001</v>
      </c>
      <c r="Q486" s="13" t="str">
        <f>[1]РЕЕСТР!Q486</f>
        <v>пластик</v>
      </c>
      <c r="R486" s="14">
        <f>[1]РЕЕСТР!U486</f>
        <v>1</v>
      </c>
      <c r="S486" s="15">
        <f>[1]РЕЕСТР!V486</f>
        <v>4</v>
      </c>
      <c r="T486" s="13" t="str">
        <f>[1]РЕЕСТР!W486</f>
        <v>отсек</v>
      </c>
      <c r="U486" s="17" t="str">
        <f>[1]РЕЕСТР!AA486</f>
        <v>-</v>
      </c>
      <c r="V486" s="18" t="str">
        <f>[1]РЕЕСТР!AB486</f>
        <v>-</v>
      </c>
      <c r="W486" s="15" t="str">
        <f>[1]РЕЕСТР!AC486</f>
        <v>-</v>
      </c>
      <c r="X486" s="13" t="str">
        <f>[1]РЕЕСТР!AD486</f>
        <v>-</v>
      </c>
      <c r="Y486" s="8" t="str">
        <f>[1]РЕЕСТР!AH486</f>
        <v>МО - Администрация города Ханты-Мансийска</v>
      </c>
      <c r="Z486" s="19" t="str">
        <f>[1]РЕЕСТР!AL486</f>
        <v>МКД ул. Рознина 139,137,135,133</v>
      </c>
    </row>
    <row r="487" spans="2:26" ht="45" customHeight="1" x14ac:dyDescent="0.3">
      <c r="B487" s="43">
        <f>[1]РЕЕСТР!B487</f>
        <v>450</v>
      </c>
      <c r="C487" s="44" t="str">
        <f>[1]РЕЕСТР!C487</f>
        <v>ранее существовавшая до 01.01.2019</v>
      </c>
      <c r="D487" s="51">
        <f>[1]РЕЕСТР!D487</f>
        <v>44900</v>
      </c>
      <c r="E487" s="16" t="str">
        <f>[1]РЕЕСТР!E487</f>
        <v>Строителей 15</v>
      </c>
      <c r="F487" s="52" t="str">
        <f>[1]РЕЕСТР!F487</f>
        <v>в рамках проведения инвентаризации 2022 года
не установлен</v>
      </c>
      <c r="G487" s="10" t="str">
        <f>[1]РЕЕСТР!G487</f>
        <v>60.996799</v>
      </c>
      <c r="H487" s="10" t="str">
        <f>[1]РЕЕСТР!H487</f>
        <v>69.062739</v>
      </c>
      <c r="I487" s="53" t="str">
        <f>[1]РЕЕСТР!I487</f>
        <v>в рамках инвентаризации 2022 года
не определена</v>
      </c>
      <c r="J487" s="9" t="str">
        <f>[1]РЕЕСТР!J487</f>
        <v>открытый</v>
      </c>
      <c r="K487" s="11" t="str">
        <f>[1]РЕЕСТР!K487</f>
        <v>грунт</v>
      </c>
      <c r="L487" s="10">
        <f>[1]РЕЕСТР!L487</f>
        <v>4</v>
      </c>
      <c r="M487" s="10" t="str">
        <f>[1]РЕЕСТР!M487</f>
        <v>отсутсвует</v>
      </c>
      <c r="N487" s="12" t="str">
        <f>[1]РЕЕСТР!N487</f>
        <v>отсутсвует</v>
      </c>
      <c r="O487" s="14">
        <f>[1]РЕЕСТР!O487</f>
        <v>1</v>
      </c>
      <c r="P487" s="15">
        <f>[1]РЕЕСТР!P487</f>
        <v>1.1000000000000001</v>
      </c>
      <c r="Q487" s="13" t="str">
        <f>[1]РЕЕСТР!Q487</f>
        <v>пластик</v>
      </c>
      <c r="R487" s="14" t="str">
        <f>[1]РЕЕСТР!U487</f>
        <v>-</v>
      </c>
      <c r="S487" s="15" t="str">
        <f>[1]РЕЕСТР!V487</f>
        <v>-</v>
      </c>
      <c r="T487" s="13" t="str">
        <f>[1]РЕЕСТР!W487</f>
        <v>-</v>
      </c>
      <c r="U487" s="17" t="str">
        <f>[1]РЕЕСТР!AA487</f>
        <v>-</v>
      </c>
      <c r="V487" s="18" t="str">
        <f>[1]РЕЕСТР!AB487</f>
        <v>-</v>
      </c>
      <c r="W487" s="15" t="str">
        <f>[1]РЕЕСТР!AC487</f>
        <v>-</v>
      </c>
      <c r="X487" s="13" t="str">
        <f>[1]РЕЕСТР!AD487</f>
        <v>-</v>
      </c>
      <c r="Y487" s="8" t="str">
        <f>[1]РЕЕСТР!AH487</f>
        <v>МО - Администрация города Ханты-Мансийска</v>
      </c>
      <c r="Z487" s="19" t="str">
        <f>[1]РЕЕСТР!AL487</f>
        <v>ИЖС  ул. Строителей 15,13,11,12,17,19</v>
      </c>
    </row>
    <row r="488" spans="2:26" ht="45" customHeight="1" x14ac:dyDescent="0.3">
      <c r="B488" s="43">
        <f>[1]РЕЕСТР!B488</f>
        <v>451</v>
      </c>
      <c r="C488" s="44" t="str">
        <f>[1]РЕЕСТР!C488</f>
        <v>ранее существовавшая до 01.01.2019</v>
      </c>
      <c r="D488" s="51">
        <f>[1]РЕЕСТР!D488</f>
        <v>44900</v>
      </c>
      <c r="E488" s="16" t="str">
        <f>[1]РЕЕСТР!E488</f>
        <v>Строителей 21</v>
      </c>
      <c r="F488" s="52" t="str">
        <f>[1]РЕЕСТР!F488</f>
        <v>в рамках проведения инвентаризации 2022 года
не установлен</v>
      </c>
      <c r="G488" s="10" t="str">
        <f>[1]РЕЕСТР!G488</f>
        <v>60.997427</v>
      </c>
      <c r="H488" s="10" t="str">
        <f>[1]РЕЕСТР!H488</f>
        <v>69.062379</v>
      </c>
      <c r="I488" s="53" t="str">
        <f>[1]РЕЕСТР!I488</f>
        <v>в рамках инвентаризации 2022 года
не определена</v>
      </c>
      <c r="J488" s="9" t="str">
        <f>[1]РЕЕСТР!J488</f>
        <v>открытый</v>
      </c>
      <c r="K488" s="11" t="str">
        <f>[1]РЕЕСТР!K488</f>
        <v>грунт</v>
      </c>
      <c r="L488" s="10">
        <f>[1]РЕЕСТР!L488</f>
        <v>4</v>
      </c>
      <c r="M488" s="10" t="str">
        <f>[1]РЕЕСТР!M488</f>
        <v>отсутсвует</v>
      </c>
      <c r="N488" s="12" t="str">
        <f>[1]РЕЕСТР!N488</f>
        <v>отсутсвует</v>
      </c>
      <c r="O488" s="14">
        <f>[1]РЕЕСТР!O488</f>
        <v>1</v>
      </c>
      <c r="P488" s="15">
        <f>[1]РЕЕСТР!P488</f>
        <v>1.1000000000000001</v>
      </c>
      <c r="Q488" s="13" t="str">
        <f>[1]РЕЕСТР!Q488</f>
        <v>пластик</v>
      </c>
      <c r="R488" s="14" t="str">
        <f>[1]РЕЕСТР!U488</f>
        <v>-</v>
      </c>
      <c r="S488" s="15" t="str">
        <f>[1]РЕЕСТР!V488</f>
        <v>-</v>
      </c>
      <c r="T488" s="13" t="str">
        <f>[1]РЕЕСТР!W488</f>
        <v>-</v>
      </c>
      <c r="U488" s="17" t="str">
        <f>[1]РЕЕСТР!AA488</f>
        <v>-</v>
      </c>
      <c r="V488" s="18" t="str">
        <f>[1]РЕЕСТР!AB488</f>
        <v>-</v>
      </c>
      <c r="W488" s="15" t="str">
        <f>[1]РЕЕСТР!AC488</f>
        <v>-</v>
      </c>
      <c r="X488" s="13" t="str">
        <f>[1]РЕЕСТР!AD488</f>
        <v>-</v>
      </c>
      <c r="Y488" s="8" t="str">
        <f>[1]РЕЕСТР!AH488</f>
        <v>МО - Администрация города Ханты-Мансийска</v>
      </c>
      <c r="Z488" s="19" t="str">
        <f>[1]РЕЕСТР!AL488</f>
        <v>Многоквартирный дом   ул. Строителей 21,20,22,23,25</v>
      </c>
    </row>
    <row r="489" spans="2:26" ht="45" customHeight="1" x14ac:dyDescent="0.3">
      <c r="B489" s="43">
        <f>[1]РЕЕСТР!B489</f>
        <v>452</v>
      </c>
      <c r="C489" s="44" t="str">
        <f>[1]РЕЕСТР!C489</f>
        <v>ранее существовавшая до 01.01.2019</v>
      </c>
      <c r="D489" s="51">
        <f>[1]РЕЕСТР!D489</f>
        <v>44900</v>
      </c>
      <c r="E489" s="16" t="str">
        <f>[1]РЕЕСТР!E489</f>
        <v>Строителей 33</v>
      </c>
      <c r="F489" s="52" t="str">
        <f>[1]РЕЕСТР!F489</f>
        <v>в рамках проведения инвентаризации 2022 года
не установлен</v>
      </c>
      <c r="G489" s="10" t="str">
        <f>[1]РЕЕСТР!G489</f>
        <v>60.998738</v>
      </c>
      <c r="H489" s="10" t="str">
        <f>[1]РЕЕСТР!H489</f>
        <v>69.061092</v>
      </c>
      <c r="I489" s="53" t="str">
        <f>[1]РЕЕСТР!I489</f>
        <v>в рамках инвентаризации 2022 года
не определена</v>
      </c>
      <c r="J489" s="9" t="str">
        <f>[1]РЕЕСТР!J489</f>
        <v>открытый</v>
      </c>
      <c r="K489" s="11" t="str">
        <f>[1]РЕЕСТР!K489</f>
        <v>грунт</v>
      </c>
      <c r="L489" s="10">
        <f>[1]РЕЕСТР!L489</f>
        <v>4</v>
      </c>
      <c r="M489" s="10" t="str">
        <f>[1]РЕЕСТР!M489</f>
        <v>отсутсвует</v>
      </c>
      <c r="N489" s="12" t="str">
        <f>[1]РЕЕСТР!N489</f>
        <v>отсутсвует</v>
      </c>
      <c r="O489" s="14">
        <f>[1]РЕЕСТР!O489</f>
        <v>1</v>
      </c>
      <c r="P489" s="15">
        <f>[1]РЕЕСТР!P489</f>
        <v>1.1000000000000001</v>
      </c>
      <c r="Q489" s="13" t="str">
        <f>[1]РЕЕСТР!Q489</f>
        <v>пластик</v>
      </c>
      <c r="R489" s="14" t="str">
        <f>[1]РЕЕСТР!U489</f>
        <v>-</v>
      </c>
      <c r="S489" s="15" t="str">
        <f>[1]РЕЕСТР!V489</f>
        <v>-</v>
      </c>
      <c r="T489" s="13" t="str">
        <f>[1]РЕЕСТР!W489</f>
        <v>-</v>
      </c>
      <c r="U489" s="17" t="str">
        <f>[1]РЕЕСТР!AA489</f>
        <v>-</v>
      </c>
      <c r="V489" s="18" t="str">
        <f>[1]РЕЕСТР!AB489</f>
        <v>-</v>
      </c>
      <c r="W489" s="15" t="str">
        <f>[1]РЕЕСТР!AC489</f>
        <v>-</v>
      </c>
      <c r="X489" s="13" t="str">
        <f>[1]РЕЕСТР!AD489</f>
        <v>-</v>
      </c>
      <c r="Y489" s="8" t="str">
        <f>[1]РЕЕСТР!AH489</f>
        <v>МО - Администрация города Ханты-Мансийска</v>
      </c>
      <c r="Z489" s="19" t="str">
        <f>[1]РЕЕСТР!AL489</f>
        <v>Многоквартирный дом   ул. Строителей 33,35,37,38,40</v>
      </c>
    </row>
    <row r="490" spans="2:26" ht="45" customHeight="1" x14ac:dyDescent="0.3">
      <c r="B490" s="43">
        <f>[1]РЕЕСТР!B490</f>
        <v>453</v>
      </c>
      <c r="C490" s="44" t="str">
        <f>[1]РЕЕСТР!C490</f>
        <v>ранее существовавшая до 01.01.2019</v>
      </c>
      <c r="D490" s="51">
        <f>[1]РЕЕСТР!D490</f>
        <v>44900</v>
      </c>
      <c r="E490" s="16" t="str">
        <f>[1]РЕЕСТР!E490</f>
        <v>Строителей 68</v>
      </c>
      <c r="F490" s="52" t="str">
        <f>[1]РЕЕСТР!F490</f>
        <v>в рамках проведения инвентаризации 2022 года
не установлен</v>
      </c>
      <c r="G490" s="10" t="str">
        <f>[1]РЕЕСТР!G490</f>
        <v>61.001377</v>
      </c>
      <c r="H490" s="10" t="str">
        <f>[1]РЕЕСТР!H490</f>
        <v>69.057368</v>
      </c>
      <c r="I490" s="53" t="str">
        <f>[1]РЕЕСТР!I490</f>
        <v>в рамках инвентаризации 2022 года
не определена</v>
      </c>
      <c r="J490" s="9" t="str">
        <f>[1]РЕЕСТР!J490</f>
        <v>открытый</v>
      </c>
      <c r="K490" s="11" t="str">
        <f>[1]РЕЕСТР!K490</f>
        <v>бетонная плита</v>
      </c>
      <c r="L490" s="10">
        <f>[1]РЕЕСТР!L490</f>
        <v>12</v>
      </c>
      <c r="M490" s="10" t="str">
        <f>[1]РЕЕСТР!M490</f>
        <v>есть</v>
      </c>
      <c r="N490" s="12" t="str">
        <f>[1]РЕЕСТР!N490</f>
        <v>есть</v>
      </c>
      <c r="O490" s="14">
        <f>[1]РЕЕСТР!O490</f>
        <v>2</v>
      </c>
      <c r="P490" s="15">
        <f>[1]РЕЕСТР!P490</f>
        <v>1.1000000000000001</v>
      </c>
      <c r="Q490" s="13" t="str">
        <f>[1]РЕЕСТР!Q490</f>
        <v>пластик</v>
      </c>
      <c r="R490" s="14">
        <f>[1]РЕЕСТР!U490</f>
        <v>1</v>
      </c>
      <c r="S490" s="15">
        <f>[1]РЕЕСТР!V490</f>
        <v>4</v>
      </c>
      <c r="T490" s="13" t="str">
        <f>[1]РЕЕСТР!W490</f>
        <v>отсек</v>
      </c>
      <c r="U490" s="17" t="str">
        <f>[1]РЕЕСТР!AA490</f>
        <v>-</v>
      </c>
      <c r="V490" s="18" t="str">
        <f>[1]РЕЕСТР!AB490</f>
        <v>-</v>
      </c>
      <c r="W490" s="15" t="str">
        <f>[1]РЕЕСТР!AC490</f>
        <v>-</v>
      </c>
      <c r="X490" s="13" t="str">
        <f>[1]РЕЕСТР!AD490</f>
        <v>-</v>
      </c>
      <c r="Y490" s="8" t="str">
        <f>[1]РЕЕСТР!AH490</f>
        <v>МО - Администрация города Ханты-Мансийска</v>
      </c>
      <c r="Z490" s="19" t="str">
        <f>[1]РЕЕСТР!AL490</f>
        <v xml:space="preserve">ИЖС  ул. Строителей </v>
      </c>
    </row>
    <row r="491" spans="2:26" ht="45" customHeight="1" x14ac:dyDescent="0.3">
      <c r="B491" s="43">
        <f>[1]РЕЕСТР!B491</f>
        <v>453</v>
      </c>
      <c r="C491" s="44">
        <f>[1]РЕЕСТР!C491</f>
        <v>0</v>
      </c>
      <c r="D491" s="51">
        <f>[1]РЕЕСТР!D491</f>
        <v>44900</v>
      </c>
      <c r="E491" s="16">
        <f>[1]РЕЕСТР!E491</f>
        <v>0</v>
      </c>
      <c r="F491" s="52" t="str">
        <f>[1]РЕЕСТР!F491</f>
        <v>в рамках проведения инвентаризации 2022 года
не установлен</v>
      </c>
      <c r="G491" s="10">
        <f>[1]РЕЕСТР!G491</f>
        <v>0</v>
      </c>
      <c r="H491" s="10">
        <f>[1]РЕЕСТР!H491</f>
        <v>0</v>
      </c>
      <c r="I491" s="53" t="str">
        <f>[1]РЕЕСТР!I491</f>
        <v>в рамках инвентаризации 2022 года
не определена</v>
      </c>
      <c r="J491" s="9">
        <f>[1]РЕЕСТР!J491</f>
        <v>0</v>
      </c>
      <c r="K491" s="11">
        <f>[1]РЕЕСТР!K491</f>
        <v>0</v>
      </c>
      <c r="L491" s="10">
        <f>[1]РЕЕСТР!L491</f>
        <v>0</v>
      </c>
      <c r="M491" s="10">
        <f>[1]РЕЕСТР!M491</f>
        <v>0</v>
      </c>
      <c r="N491" s="12">
        <f>[1]РЕЕСТР!N491</f>
        <v>0</v>
      </c>
      <c r="O491" s="14">
        <f>[1]РЕЕСТР!O491</f>
        <v>0</v>
      </c>
      <c r="P491" s="15">
        <f>[1]РЕЕСТР!P491</f>
        <v>0</v>
      </c>
      <c r="Q491" s="13">
        <f>[1]РЕЕСТР!Q491</f>
        <v>0</v>
      </c>
      <c r="R491" s="14">
        <f>[1]РЕЕСТР!U491</f>
        <v>1</v>
      </c>
      <c r="S491" s="15">
        <f>[1]РЕЕСТР!V491</f>
        <v>8</v>
      </c>
      <c r="T491" s="13" t="str">
        <f>[1]РЕЕСТР!W491</f>
        <v>бункер-накопитель</v>
      </c>
      <c r="U491" s="17">
        <f>[1]РЕЕСТР!AA491</f>
        <v>0</v>
      </c>
      <c r="V491" s="18">
        <f>[1]РЕЕСТР!AB491</f>
        <v>0</v>
      </c>
      <c r="W491" s="15">
        <f>[1]РЕЕСТР!AC491</f>
        <v>0</v>
      </c>
      <c r="X491" s="13">
        <f>[1]РЕЕСТР!AD491</f>
        <v>0</v>
      </c>
      <c r="Y491" s="8">
        <f>[1]РЕЕСТР!AH491</f>
        <v>0</v>
      </c>
      <c r="Z491" s="19">
        <f>[1]РЕЕСТР!AL491</f>
        <v>0</v>
      </c>
    </row>
    <row r="492" spans="2:26" ht="45" customHeight="1" x14ac:dyDescent="0.3">
      <c r="B492" s="43">
        <f>[1]РЕЕСТР!B492</f>
        <v>454</v>
      </c>
      <c r="C492" s="44" t="str">
        <f>[1]РЕЕСТР!C492</f>
        <v>ранее существовавшая до 01.01.2019</v>
      </c>
      <c r="D492" s="51">
        <f>[1]РЕЕСТР!D492</f>
        <v>44900</v>
      </c>
      <c r="E492" s="16" t="str">
        <f>[1]РЕЕСТР!E492</f>
        <v>Чехова 18</v>
      </c>
      <c r="F492" s="52" t="str">
        <f>[1]РЕЕСТР!F492</f>
        <v>в рамках проведения инвентаризации 2022 года
не установлен</v>
      </c>
      <c r="G492" s="10" t="str">
        <f>[1]РЕЕСТР!G492</f>
        <v>61.001896</v>
      </c>
      <c r="H492" s="10" t="str">
        <f>[1]РЕЕСТР!H492</f>
        <v>69.030682</v>
      </c>
      <c r="I492" s="53" t="str">
        <f>[1]РЕЕСТР!I492</f>
        <v>в рамках инвентаризации 2022 года
не определена</v>
      </c>
      <c r="J492" s="9" t="str">
        <f>[1]РЕЕСТР!J492</f>
        <v>открытый</v>
      </c>
      <c r="K492" s="11" t="str">
        <f>[1]РЕЕСТР!K492</f>
        <v>контейнер заглубленного типа</v>
      </c>
      <c r="L492" s="10">
        <f>[1]РЕЕСТР!L492</f>
        <v>4</v>
      </c>
      <c r="M492" s="10" t="str">
        <f>[1]РЕЕСТР!M492</f>
        <v>отсутсвует</v>
      </c>
      <c r="N492" s="12" t="str">
        <f>[1]РЕЕСТР!N492</f>
        <v>отсутсвует</v>
      </c>
      <c r="O492" s="14">
        <f>[1]РЕЕСТР!O492</f>
        <v>1</v>
      </c>
      <c r="P492" s="15">
        <f>[1]РЕЕСТР!P492</f>
        <v>3</v>
      </c>
      <c r="Q492" s="13" t="str">
        <f>[1]РЕЕСТР!Q492</f>
        <v>пластик</v>
      </c>
      <c r="R492" s="14" t="str">
        <f>[1]РЕЕСТР!U492</f>
        <v>-</v>
      </c>
      <c r="S492" s="15" t="str">
        <f>[1]РЕЕСТР!V492</f>
        <v>-</v>
      </c>
      <c r="T492" s="13" t="str">
        <f>[1]РЕЕСТР!W492</f>
        <v>-</v>
      </c>
      <c r="U492" s="17" t="str">
        <f>[1]РЕЕСТР!AA492</f>
        <v>-</v>
      </c>
      <c r="V492" s="18" t="str">
        <f>[1]РЕЕСТР!AB492</f>
        <v>-</v>
      </c>
      <c r="W492" s="15" t="str">
        <f>[1]РЕЕСТР!AC492</f>
        <v>-</v>
      </c>
      <c r="X492" s="13" t="str">
        <f>[1]РЕЕСТР!AD492</f>
        <v>-</v>
      </c>
      <c r="Y492" s="8" t="str">
        <f>[1]РЕЕСТР!AH492</f>
        <v>МО - Администрация города Ханты-Мансийска</v>
      </c>
      <c r="Z492" s="19" t="str">
        <f>[1]РЕЕСТР!AL492</f>
        <v xml:space="preserve"> Многоквартирный дом  ул. Чехова 18</v>
      </c>
    </row>
    <row r="493" spans="2:26" ht="45" customHeight="1" x14ac:dyDescent="0.3">
      <c r="B493" s="43">
        <f>[1]РЕЕСТР!B493</f>
        <v>455</v>
      </c>
      <c r="C493" s="44">
        <f>[1]РЕЕСТР!C493</f>
        <v>44848</v>
      </c>
      <c r="D493" s="51">
        <f>[1]РЕЕСТР!D493</f>
        <v>44900</v>
      </c>
      <c r="E493" s="16" t="str">
        <f>[1]РЕЕСТР!E493</f>
        <v xml:space="preserve">мкр. Восточный </v>
      </c>
      <c r="F493" s="52" t="str">
        <f>[1]РЕЕСТР!F493</f>
        <v>в рамках проведения инвентаризации 2022 года
не установлен</v>
      </c>
      <c r="G493" s="10" t="str">
        <f>[1]РЕЕСТР!G493</f>
        <v xml:space="preserve">61.015837 </v>
      </c>
      <c r="H493" s="10" t="str">
        <f>[1]РЕЕСТР!H493</f>
        <v>69.148078</v>
      </c>
      <c r="I493" s="53" t="str">
        <f>[1]РЕЕСТР!I493</f>
        <v>в рамках инвентаризации 2022 года
не определена</v>
      </c>
      <c r="J493" s="9" t="str">
        <f>[1]РЕЕСТР!J493</f>
        <v>открытый</v>
      </c>
      <c r="K493" s="11" t="str">
        <f>[1]РЕЕСТР!K493</f>
        <v>бетонная плита</v>
      </c>
      <c r="L493" s="10">
        <f>[1]РЕЕСТР!L493</f>
        <v>4</v>
      </c>
      <c r="M493" s="10" t="str">
        <f>[1]РЕЕСТР!M493</f>
        <v>отсутсвует</v>
      </c>
      <c r="N493" s="12" t="str">
        <f>[1]РЕЕСТР!N493</f>
        <v>отсутсвует</v>
      </c>
      <c r="O493" s="14">
        <f>[1]РЕЕСТР!O493</f>
        <v>1</v>
      </c>
      <c r="P493" s="15">
        <f>[1]РЕЕСТР!P493</f>
        <v>1.1000000000000001</v>
      </c>
      <c r="Q493" s="13" t="str">
        <f>[1]РЕЕСТР!Q493</f>
        <v>пластик</v>
      </c>
      <c r="R493" s="14" t="str">
        <f>[1]РЕЕСТР!U493</f>
        <v>-</v>
      </c>
      <c r="S493" s="15" t="str">
        <f>[1]РЕЕСТР!V493</f>
        <v>-</v>
      </c>
      <c r="T493" s="13" t="str">
        <f>[1]РЕЕСТР!W493</f>
        <v>-</v>
      </c>
      <c r="U493" s="17" t="str">
        <f>[1]РЕЕСТР!AA493</f>
        <v>-</v>
      </c>
      <c r="V493" s="18" t="str">
        <f>[1]РЕЕСТР!AB493</f>
        <v>-</v>
      </c>
      <c r="W493" s="15" t="str">
        <f>[1]РЕЕСТР!AC493</f>
        <v>-</v>
      </c>
      <c r="X493" s="13" t="str">
        <f>[1]РЕЕСТР!AD493</f>
        <v>-</v>
      </c>
      <c r="Y493" s="8" t="str">
        <f>[1]РЕЕСТР!AH493</f>
        <v>МО - Администрация города Ханты-Мансийска</v>
      </c>
      <c r="Z493" s="19" t="str">
        <f>[1]РЕЕСТР!AL493</f>
        <v>ИЖС мкр. Восточный</v>
      </c>
    </row>
    <row r="494" spans="2:26" ht="45" customHeight="1" x14ac:dyDescent="0.3">
      <c r="B494" s="43">
        <f>[1]РЕЕСТР!B494</f>
        <v>456</v>
      </c>
      <c r="C494" s="44" t="str">
        <f>[1]РЕЕСТР!C494</f>
        <v>ранее существовавшая до 01.01.2019</v>
      </c>
      <c r="D494" s="51">
        <f>[1]РЕЕСТР!D494</f>
        <v>44900</v>
      </c>
      <c r="E494" s="16" t="str">
        <f>[1]РЕЕСТР!E494</f>
        <v>Апрельский 17</v>
      </c>
      <c r="F494" s="52" t="str">
        <f>[1]РЕЕСТР!F494</f>
        <v>в рамках проведения инвентаризации 2022 года
не установлен</v>
      </c>
      <c r="G494" s="10" t="str">
        <f>[1]РЕЕСТР!G494</f>
        <v>60.971732</v>
      </c>
      <c r="H494" s="10" t="str">
        <f>[1]РЕЕСТР!H494</f>
        <v>69.031023</v>
      </c>
      <c r="I494" s="53" t="str">
        <f>[1]РЕЕСТР!I494</f>
        <v>в рамках инвентаризации 2022 года
не определена</v>
      </c>
      <c r="J494" s="9" t="str">
        <f>[1]РЕЕСТР!J494</f>
        <v>открытый</v>
      </c>
      <c r="K494" s="11" t="str">
        <f>[1]РЕЕСТР!K494</f>
        <v>бетонная плита</v>
      </c>
      <c r="L494" s="10">
        <f>[1]РЕЕСТР!L494</f>
        <v>12</v>
      </c>
      <c r="M494" s="10" t="str">
        <f>[1]РЕЕСТР!M494</f>
        <v>есть</v>
      </c>
      <c r="N494" s="12" t="str">
        <f>[1]РЕЕСТР!N494</f>
        <v>есть</v>
      </c>
      <c r="O494" s="14">
        <f>[1]РЕЕСТР!O494</f>
        <v>2</v>
      </c>
      <c r="P494" s="15">
        <f>[1]РЕЕСТР!P494</f>
        <v>1.1000000000000001</v>
      </c>
      <c r="Q494" s="13" t="str">
        <f>[1]РЕЕСТР!Q494</f>
        <v>пластик</v>
      </c>
      <c r="R494" s="14">
        <f>[1]РЕЕСТР!U494</f>
        <v>1</v>
      </c>
      <c r="S494" s="15">
        <f>[1]РЕЕСТР!V494</f>
        <v>4</v>
      </c>
      <c r="T494" s="13" t="str">
        <f>[1]РЕЕСТР!W494</f>
        <v>отсек</v>
      </c>
      <c r="U494" s="17" t="str">
        <f>[1]РЕЕСТР!AA494</f>
        <v>-</v>
      </c>
      <c r="V494" s="18" t="str">
        <f>[1]РЕЕСТР!AB494</f>
        <v>-</v>
      </c>
      <c r="W494" s="15" t="str">
        <f>[1]РЕЕСТР!AC494</f>
        <v>-</v>
      </c>
      <c r="X494" s="13" t="str">
        <f>[1]РЕЕСТР!AD494</f>
        <v>-</v>
      </c>
      <c r="Y494" s="8" t="str">
        <f>[1]РЕЕСТР!AH494</f>
        <v>МО - Администрация города Ханты-Мансийска</v>
      </c>
      <c r="Z494" s="19" t="str">
        <f>[1]РЕЕСТР!AL494</f>
        <v xml:space="preserve"> ИЖС пер. Апрельский 17,15,13,11,12</v>
      </c>
    </row>
    <row r="495" spans="2:26" ht="45" customHeight="1" x14ac:dyDescent="0.3">
      <c r="B495" s="43">
        <f>[1]РЕЕСТР!B495</f>
        <v>457</v>
      </c>
      <c r="C495" s="44" t="str">
        <f>[1]РЕЕСТР!C495</f>
        <v>ранее существовавшая до 01.01.2019</v>
      </c>
      <c r="D495" s="51">
        <f>[1]РЕЕСТР!D495</f>
        <v>44900</v>
      </c>
      <c r="E495" s="16" t="str">
        <f>[1]РЕЕСТР!E495</f>
        <v>Барабинская 16-14</v>
      </c>
      <c r="F495" s="52" t="str">
        <f>[1]РЕЕСТР!F495</f>
        <v>в рамках проведения инвентаризации 2022 года
не установлен</v>
      </c>
      <c r="G495" s="10" t="str">
        <f>[1]РЕЕСТР!G495</f>
        <v>60.972512</v>
      </c>
      <c r="H495" s="10" t="str">
        <f>[1]РЕЕСТР!H495</f>
        <v>69.030515</v>
      </c>
      <c r="I495" s="53" t="str">
        <f>[1]РЕЕСТР!I495</f>
        <v>в рамках инвентаризации 2022 года
не определена</v>
      </c>
      <c r="J495" s="9" t="str">
        <f>[1]РЕЕСТР!J495</f>
        <v>открытый</v>
      </c>
      <c r="K495" s="11" t="str">
        <f>[1]РЕЕСТР!K495</f>
        <v>бетонная плита</v>
      </c>
      <c r="L495" s="10">
        <f>[1]РЕЕСТР!L495</f>
        <v>12</v>
      </c>
      <c r="M495" s="10" t="str">
        <f>[1]РЕЕСТР!M495</f>
        <v>есть</v>
      </c>
      <c r="N495" s="12" t="str">
        <f>[1]РЕЕСТР!N495</f>
        <v>есть</v>
      </c>
      <c r="O495" s="14">
        <f>[1]РЕЕСТР!O495</f>
        <v>2</v>
      </c>
      <c r="P495" s="15">
        <f>[1]РЕЕСТР!P495</f>
        <v>1.1000000000000001</v>
      </c>
      <c r="Q495" s="13" t="str">
        <f>[1]РЕЕСТР!Q495</f>
        <v>пластик</v>
      </c>
      <c r="R495" s="14">
        <f>[1]РЕЕСТР!U495</f>
        <v>1</v>
      </c>
      <c r="S495" s="15">
        <f>[1]РЕЕСТР!V495</f>
        <v>4</v>
      </c>
      <c r="T495" s="13" t="str">
        <f>[1]РЕЕСТР!W495</f>
        <v>отсек</v>
      </c>
      <c r="U495" s="17" t="str">
        <f>[1]РЕЕСТР!AA495</f>
        <v>-</v>
      </c>
      <c r="V495" s="18" t="str">
        <f>[1]РЕЕСТР!AB495</f>
        <v>-</v>
      </c>
      <c r="W495" s="15" t="str">
        <f>[1]РЕЕСТР!AC495</f>
        <v>-</v>
      </c>
      <c r="X495" s="13" t="str">
        <f>[1]РЕЕСТР!AD495</f>
        <v>-</v>
      </c>
      <c r="Y495" s="8" t="str">
        <f>[1]РЕЕСТР!AH495</f>
        <v>МО - Администрация города Ханты-Мансийска</v>
      </c>
      <c r="Z495" s="19" t="str">
        <f>[1]РЕЕСТР!AL495</f>
        <v>ИЖС ул. Барабинская 16,18,21,17</v>
      </c>
    </row>
    <row r="496" spans="2:26" ht="45" customHeight="1" x14ac:dyDescent="0.3">
      <c r="B496" s="43">
        <f>[1]РЕЕСТР!B496</f>
        <v>458</v>
      </c>
      <c r="C496" s="44" t="str">
        <f>[1]РЕЕСТР!C496</f>
        <v>ранее существовавшая до 01.01.2019</v>
      </c>
      <c r="D496" s="51">
        <f>[1]РЕЕСТР!D496</f>
        <v>44900</v>
      </c>
      <c r="E496" s="16" t="str">
        <f>[1]РЕЕСТР!E496</f>
        <v xml:space="preserve">Барабинская 24 </v>
      </c>
      <c r="F496" s="52" t="str">
        <f>[1]РЕЕСТР!F496</f>
        <v>в рамках проведения инвентаризации 2022 года
не установлен</v>
      </c>
      <c r="G496" s="10" t="str">
        <f>[1]РЕЕСТР!G496</f>
        <v>60.971203</v>
      </c>
      <c r="H496" s="10" t="str">
        <f>[1]РЕЕСТР!H496</f>
        <v>69.028966</v>
      </c>
      <c r="I496" s="53" t="str">
        <f>[1]РЕЕСТР!I496</f>
        <v>в рамках инвентаризации 2022 года
не определена</v>
      </c>
      <c r="J496" s="9" t="str">
        <f>[1]РЕЕСТР!J496</f>
        <v>открытый</v>
      </c>
      <c r="K496" s="11" t="str">
        <f>[1]РЕЕСТР!K496</f>
        <v>бетонная плита</v>
      </c>
      <c r="L496" s="10">
        <f>[1]РЕЕСТР!L496</f>
        <v>12</v>
      </c>
      <c r="M496" s="10" t="str">
        <f>[1]РЕЕСТР!M496</f>
        <v>есть</v>
      </c>
      <c r="N496" s="12" t="str">
        <f>[1]РЕЕСТР!N496</f>
        <v>есть</v>
      </c>
      <c r="O496" s="14">
        <f>[1]РЕЕСТР!O496</f>
        <v>2</v>
      </c>
      <c r="P496" s="15">
        <f>[1]РЕЕСТР!P496</f>
        <v>1.1000000000000001</v>
      </c>
      <c r="Q496" s="13" t="str">
        <f>[1]РЕЕСТР!Q496</f>
        <v>пластик</v>
      </c>
      <c r="R496" s="14">
        <f>[1]РЕЕСТР!U496</f>
        <v>1</v>
      </c>
      <c r="S496" s="15">
        <f>[1]РЕЕСТР!V496</f>
        <v>4</v>
      </c>
      <c r="T496" s="13" t="str">
        <f>[1]РЕЕСТР!W496</f>
        <v>отсек</v>
      </c>
      <c r="U496" s="17" t="str">
        <f>[1]РЕЕСТР!AA496</f>
        <v>-</v>
      </c>
      <c r="V496" s="18" t="str">
        <f>[1]РЕЕСТР!AB496</f>
        <v>-</v>
      </c>
      <c r="W496" s="15" t="str">
        <f>[1]РЕЕСТР!AC496</f>
        <v>-</v>
      </c>
      <c r="X496" s="13" t="str">
        <f>[1]РЕЕСТР!AD496</f>
        <v>-</v>
      </c>
      <c r="Y496" s="8" t="str">
        <f>[1]РЕЕСТР!AH496</f>
        <v>МО - Администрация города Ханты-Мансийска</v>
      </c>
      <c r="Z496" s="19" t="str">
        <f>[1]РЕЕСТР!AL496</f>
        <v xml:space="preserve"> ИЖС ул. Барабинская 24,22,23,21</v>
      </c>
    </row>
    <row r="497" spans="2:26" ht="45" customHeight="1" x14ac:dyDescent="0.3">
      <c r="B497" s="43">
        <f>[1]РЕЕСТР!B497</f>
        <v>459</v>
      </c>
      <c r="C497" s="44" t="str">
        <f>[1]РЕЕСТР!C497</f>
        <v>ранее существовавшая до 01.01.2019</v>
      </c>
      <c r="D497" s="51">
        <f>[1]РЕЕСТР!D497</f>
        <v>44900</v>
      </c>
      <c r="E497" s="16" t="str">
        <f>[1]РЕЕСТР!E497</f>
        <v>Березовская 40</v>
      </c>
      <c r="F497" s="52" t="str">
        <f>[1]РЕЕСТР!F497</f>
        <v>в рамках проведения инвентаризации 2022 года
не установлен</v>
      </c>
      <c r="G497" s="10" t="str">
        <f>[1]РЕЕСТР!G497</f>
        <v>60.980759</v>
      </c>
      <c r="H497" s="10" t="str">
        <f>[1]РЕЕСТР!H497</f>
        <v>69.057198</v>
      </c>
      <c r="I497" s="53" t="str">
        <f>[1]РЕЕСТР!I497</f>
        <v>в рамках инвентаризации 2022 года
не определена</v>
      </c>
      <c r="J497" s="9" t="str">
        <f>[1]РЕЕСТР!J497</f>
        <v>открытый</v>
      </c>
      <c r="K497" s="11" t="str">
        <f>[1]РЕЕСТР!K497</f>
        <v>бетонная плита</v>
      </c>
      <c r="L497" s="10">
        <f>[1]РЕЕСТР!L497</f>
        <v>10</v>
      </c>
      <c r="M497" s="10" t="str">
        <f>[1]РЕЕСТР!M497</f>
        <v>есть</v>
      </c>
      <c r="N497" s="12" t="str">
        <f>[1]РЕЕСТР!N497</f>
        <v>есть</v>
      </c>
      <c r="O497" s="14">
        <f>[1]РЕЕСТР!O497</f>
        <v>2</v>
      </c>
      <c r="P497" s="15">
        <f>[1]РЕЕСТР!P497</f>
        <v>1.1000000000000001</v>
      </c>
      <c r="Q497" s="13" t="str">
        <f>[1]РЕЕСТР!Q497</f>
        <v>пластик</v>
      </c>
      <c r="R497" s="14">
        <f>[1]РЕЕСТР!U497</f>
        <v>1</v>
      </c>
      <c r="S497" s="15">
        <f>[1]РЕЕСТР!V497</f>
        <v>4</v>
      </c>
      <c r="T497" s="13" t="str">
        <f>[1]РЕЕСТР!W497</f>
        <v>отсек</v>
      </c>
      <c r="U497" s="17" t="str">
        <f>[1]РЕЕСТР!AA497</f>
        <v>-</v>
      </c>
      <c r="V497" s="18" t="str">
        <f>[1]РЕЕСТР!AB497</f>
        <v>-</v>
      </c>
      <c r="W497" s="15" t="str">
        <f>[1]РЕЕСТР!AC497</f>
        <v>-</v>
      </c>
      <c r="X497" s="13" t="str">
        <f>[1]РЕЕСТР!AD497</f>
        <v>-</v>
      </c>
      <c r="Y497" s="8" t="str">
        <f>[1]РЕЕСТР!AH497</f>
        <v>МО - Администрация города Ханты-Мансийска</v>
      </c>
      <c r="Z497" s="19" t="str">
        <f>[1]РЕЕСТР!AL497</f>
        <v>ИЖС по ул.Березовская 40,38, пер. Федорова 2,4,2,6,8</v>
      </c>
    </row>
    <row r="498" spans="2:26" ht="45" customHeight="1" x14ac:dyDescent="0.3">
      <c r="B498" s="43">
        <f>[1]РЕЕСТР!B498</f>
        <v>459</v>
      </c>
      <c r="C498" s="44">
        <f>[1]РЕЕСТР!C498</f>
        <v>0</v>
      </c>
      <c r="D498" s="51">
        <f>[1]РЕЕСТР!D498</f>
        <v>44900</v>
      </c>
      <c r="E498" s="16">
        <f>[1]РЕЕСТР!E498</f>
        <v>0</v>
      </c>
      <c r="F498" s="52" t="str">
        <f>[1]РЕЕСТР!F498</f>
        <v>в рамках проведения инвентаризации 2022 года
не установлен</v>
      </c>
      <c r="G498" s="10">
        <f>[1]РЕЕСТР!G498</f>
        <v>0</v>
      </c>
      <c r="H498" s="10">
        <f>[1]РЕЕСТР!H498</f>
        <v>0</v>
      </c>
      <c r="I498" s="53" t="str">
        <f>[1]РЕЕСТР!I498</f>
        <v>в рамках инвентаризации 2022 года
не определена</v>
      </c>
      <c r="J498" s="9">
        <f>[1]РЕЕСТР!J498</f>
        <v>0</v>
      </c>
      <c r="K498" s="11">
        <f>[1]РЕЕСТР!K498</f>
        <v>0</v>
      </c>
      <c r="L498" s="10">
        <f>[1]РЕЕСТР!L498</f>
        <v>0</v>
      </c>
      <c r="M498" s="10">
        <f>[1]РЕЕСТР!M498</f>
        <v>0</v>
      </c>
      <c r="N498" s="12">
        <f>[1]РЕЕСТР!N498</f>
        <v>0</v>
      </c>
      <c r="O498" s="14">
        <f>[1]РЕЕСТР!O498</f>
        <v>0</v>
      </c>
      <c r="P498" s="15">
        <f>[1]РЕЕСТР!P498</f>
        <v>0</v>
      </c>
      <c r="Q498" s="13">
        <f>[1]РЕЕСТР!Q498</f>
        <v>0</v>
      </c>
      <c r="R498" s="14">
        <f>[1]РЕЕСТР!U498</f>
        <v>1</v>
      </c>
      <c r="S498" s="15">
        <f>[1]РЕЕСТР!V498</f>
        <v>8</v>
      </c>
      <c r="T498" s="13" t="str">
        <f>[1]РЕЕСТР!W498</f>
        <v>бункер-накопитель</v>
      </c>
      <c r="U498" s="17">
        <f>[1]РЕЕСТР!AA498</f>
        <v>0</v>
      </c>
      <c r="V498" s="18">
        <f>[1]РЕЕСТР!AB498</f>
        <v>0</v>
      </c>
      <c r="W498" s="15">
        <f>[1]РЕЕСТР!AC498</f>
        <v>0</v>
      </c>
      <c r="X498" s="13">
        <f>[1]РЕЕСТР!AD498</f>
        <v>0</v>
      </c>
      <c r="Y498" s="8">
        <f>[1]РЕЕСТР!AH498</f>
        <v>0</v>
      </c>
      <c r="Z498" s="19">
        <f>[1]РЕЕСТР!AL498</f>
        <v>0</v>
      </c>
    </row>
    <row r="499" spans="2:26" ht="45" customHeight="1" x14ac:dyDescent="0.3">
      <c r="B499" s="43">
        <f>[1]РЕЕСТР!B499</f>
        <v>460</v>
      </c>
      <c r="C499" s="44" t="str">
        <f>[1]РЕЕСТР!C499</f>
        <v>ранее существовавшая до 01.01.2019</v>
      </c>
      <c r="D499" s="51">
        <f>[1]РЕЕСТР!D499</f>
        <v>44900</v>
      </c>
      <c r="E499" s="16" t="str">
        <f>[1]РЕЕСТР!E499</f>
        <v>Заводская 5</v>
      </c>
      <c r="F499" s="52" t="str">
        <f>[1]РЕЕСТР!F499</f>
        <v>в рамках проведения инвентаризации 2022 года
не установлен</v>
      </c>
      <c r="G499" s="10" t="str">
        <f>[1]РЕЕСТР!G499</f>
        <v>60.967423</v>
      </c>
      <c r="H499" s="10" t="str">
        <f>[1]РЕЕСТР!H499</f>
        <v>69.042883</v>
      </c>
      <c r="I499" s="53" t="str">
        <f>[1]РЕЕСТР!I499</f>
        <v>в рамках инвентаризации 2022 года
не определена</v>
      </c>
      <c r="J499" s="9" t="str">
        <f>[1]РЕЕСТР!J499</f>
        <v>открытый</v>
      </c>
      <c r="K499" s="11" t="str">
        <f>[1]РЕЕСТР!K499</f>
        <v>асфальт</v>
      </c>
      <c r="L499" s="10">
        <f>[1]РЕЕСТР!L499</f>
        <v>8</v>
      </c>
      <c r="M499" s="10" t="str">
        <f>[1]РЕЕСТР!M499</f>
        <v>отсутсвует</v>
      </c>
      <c r="N499" s="12" t="str">
        <f>[1]РЕЕСТР!N499</f>
        <v>есть</v>
      </c>
      <c r="O499" s="14">
        <f>[1]РЕЕСТР!O499</f>
        <v>2</v>
      </c>
      <c r="P499" s="15">
        <f>[1]РЕЕСТР!P499</f>
        <v>1.1000000000000001</v>
      </c>
      <c r="Q499" s="13" t="str">
        <f>[1]РЕЕСТР!Q499</f>
        <v>пластик</v>
      </c>
      <c r="R499" s="14" t="str">
        <f>[1]РЕЕСТР!U499</f>
        <v>-</v>
      </c>
      <c r="S499" s="15" t="str">
        <f>[1]РЕЕСТР!V499</f>
        <v>-</v>
      </c>
      <c r="T499" s="13" t="str">
        <f>[1]РЕЕСТР!W499</f>
        <v>-</v>
      </c>
      <c r="U499" s="17" t="str">
        <f>[1]РЕЕСТР!AA499</f>
        <v>-</v>
      </c>
      <c r="V499" s="18" t="str">
        <f>[1]РЕЕСТР!AB499</f>
        <v>-</v>
      </c>
      <c r="W499" s="15" t="str">
        <f>[1]РЕЕСТР!AC499</f>
        <v>-</v>
      </c>
      <c r="X499" s="13" t="str">
        <f>[1]РЕЕСТР!AD499</f>
        <v>-</v>
      </c>
      <c r="Y499" s="8" t="str">
        <f>[1]РЕЕСТР!AH499</f>
        <v>СП МКД</v>
      </c>
      <c r="Z499" s="19" t="str">
        <f>[1]РЕЕСТР!AL499</f>
        <v>Многоквартирный дом  ул.Заводская 5,3,7</v>
      </c>
    </row>
    <row r="500" spans="2:26" ht="45" customHeight="1" x14ac:dyDescent="0.3">
      <c r="B500" s="43">
        <f>[1]РЕЕСТР!B500</f>
        <v>461</v>
      </c>
      <c r="C500" s="44" t="str">
        <f>[1]РЕЕСТР!C500</f>
        <v>ранее существовавшая до 01.01.2019</v>
      </c>
      <c r="D500" s="51">
        <f>[1]РЕЕСТР!D500</f>
        <v>44900</v>
      </c>
      <c r="E500" s="16" t="str">
        <f>[1]РЕЕСТР!E500</f>
        <v>Калинина 107</v>
      </c>
      <c r="F500" s="52" t="str">
        <f>[1]РЕЕСТР!F500</f>
        <v>в рамках проведения инвентаризации 2022 года
не установлен</v>
      </c>
      <c r="G500" s="10" t="str">
        <f>[1]РЕЕСТР!G500</f>
        <v>61.016810</v>
      </c>
      <c r="H500" s="10" t="str">
        <f>[1]РЕЕСТР!H500</f>
        <v>69.029287</v>
      </c>
      <c r="I500" s="53" t="str">
        <f>[1]РЕЕСТР!I500</f>
        <v>в рамках инвентаризации 2022 года
не определена</v>
      </c>
      <c r="J500" s="9" t="str">
        <f>[1]РЕЕСТР!J500</f>
        <v>открытый</v>
      </c>
      <c r="K500" s="11" t="str">
        <f>[1]РЕЕСТР!K500</f>
        <v>бетонная плита</v>
      </c>
      <c r="L500" s="10">
        <f>[1]РЕЕСТР!L500</f>
        <v>12</v>
      </c>
      <c r="M500" s="10" t="str">
        <f>[1]РЕЕСТР!M500</f>
        <v>есть</v>
      </c>
      <c r="N500" s="12" t="str">
        <f>[1]РЕЕСТР!N500</f>
        <v>есть</v>
      </c>
      <c r="O500" s="14">
        <f>[1]РЕЕСТР!O500</f>
        <v>2</v>
      </c>
      <c r="P500" s="15">
        <f>[1]РЕЕСТР!P500</f>
        <v>1.1000000000000001</v>
      </c>
      <c r="Q500" s="13" t="str">
        <f>[1]РЕЕСТР!Q500</f>
        <v>пластик</v>
      </c>
      <c r="R500" s="14">
        <f>[1]РЕЕСТР!U500</f>
        <v>1</v>
      </c>
      <c r="S500" s="15">
        <f>[1]РЕЕСТР!V500</f>
        <v>4</v>
      </c>
      <c r="T500" s="13" t="str">
        <f>[1]РЕЕСТР!W500</f>
        <v>отсек</v>
      </c>
      <c r="U500" s="17" t="str">
        <f>[1]РЕЕСТР!AA500</f>
        <v>-</v>
      </c>
      <c r="V500" s="18" t="str">
        <f>[1]РЕЕСТР!AB500</f>
        <v>-</v>
      </c>
      <c r="W500" s="15" t="str">
        <f>[1]РЕЕСТР!AC500</f>
        <v>-</v>
      </c>
      <c r="X500" s="13" t="str">
        <f>[1]РЕЕСТР!AD500</f>
        <v>-</v>
      </c>
      <c r="Y500" s="8" t="str">
        <f>[1]РЕЕСТР!AH500</f>
        <v>МО - Администрация города Ханты-Мансийска</v>
      </c>
      <c r="Z500" s="19" t="str">
        <f>[1]РЕЕСТР!AL500</f>
        <v>ИЖС ул.Калинина, ул. Водопроводная</v>
      </c>
    </row>
    <row r="501" spans="2:26" ht="45" customHeight="1" x14ac:dyDescent="0.3">
      <c r="B501" s="43">
        <f>[1]РЕЕСТР!B501</f>
        <v>462</v>
      </c>
      <c r="C501" s="44" t="str">
        <f>[1]РЕЕСТР!C501</f>
        <v>ранее существовавшая до 01.01.2019</v>
      </c>
      <c r="D501" s="51">
        <f>[1]РЕЕСТР!D501</f>
        <v>44900</v>
      </c>
      <c r="E501" s="16" t="str">
        <f>[1]РЕЕСТР!E501</f>
        <v>Кирова 46</v>
      </c>
      <c r="F501" s="52" t="str">
        <f>[1]РЕЕСТР!F501</f>
        <v>в рамках проведения инвентаризации 2022 года
не установлен</v>
      </c>
      <c r="G501" s="10" t="str">
        <f>[1]РЕЕСТР!G501</f>
        <v>60.970979</v>
      </c>
      <c r="H501" s="10" t="str">
        <f>[1]РЕЕСТР!H501</f>
        <v>69.043664</v>
      </c>
      <c r="I501" s="53" t="str">
        <f>[1]РЕЕСТР!I501</f>
        <v>в рамках инвентаризации 2022 года
не определена</v>
      </c>
      <c r="J501" s="9" t="str">
        <f>[1]РЕЕСТР!J501</f>
        <v>открытый</v>
      </c>
      <c r="K501" s="11" t="str">
        <f>[1]РЕЕСТР!K501</f>
        <v>бетонная плита</v>
      </c>
      <c r="L501" s="10">
        <f>[1]РЕЕСТР!L501</f>
        <v>10</v>
      </c>
      <c r="M501" s="10" t="str">
        <f>[1]РЕЕСТР!M501</f>
        <v>есть</v>
      </c>
      <c r="N501" s="12" t="str">
        <f>[1]РЕЕСТР!N501</f>
        <v>есть</v>
      </c>
      <c r="O501" s="14">
        <f>[1]РЕЕСТР!O501</f>
        <v>2</v>
      </c>
      <c r="P501" s="15">
        <f>[1]РЕЕСТР!P501</f>
        <v>1.1000000000000001</v>
      </c>
      <c r="Q501" s="13" t="str">
        <f>[1]РЕЕСТР!Q501</f>
        <v>пластик</v>
      </c>
      <c r="R501" s="14">
        <f>[1]РЕЕСТР!U501</f>
        <v>1</v>
      </c>
      <c r="S501" s="15">
        <f>[1]РЕЕСТР!V501</f>
        <v>4</v>
      </c>
      <c r="T501" s="13" t="str">
        <f>[1]РЕЕСТР!W501</f>
        <v>отсек</v>
      </c>
      <c r="U501" s="17" t="str">
        <f>[1]РЕЕСТР!AA501</f>
        <v>-</v>
      </c>
      <c r="V501" s="18" t="str">
        <f>[1]РЕЕСТР!AB501</f>
        <v>-</v>
      </c>
      <c r="W501" s="15" t="str">
        <f>[1]РЕЕСТР!AC501</f>
        <v>-</v>
      </c>
      <c r="X501" s="13" t="str">
        <f>[1]РЕЕСТР!AD501</f>
        <v>-</v>
      </c>
      <c r="Y501" s="8" t="str">
        <f>[1]РЕЕСТР!AH501</f>
        <v>МО - Администрация города Ханты-Мансийска</v>
      </c>
      <c r="Z501" s="19" t="str">
        <f>[1]РЕЕСТР!AL501</f>
        <v>ИЖС ул. Кирова</v>
      </c>
    </row>
    <row r="502" spans="2:26" ht="45" customHeight="1" x14ac:dyDescent="0.3">
      <c r="B502" s="43">
        <f>[1]РЕЕСТР!B502</f>
        <v>463</v>
      </c>
      <c r="C502" s="44" t="str">
        <f>[1]РЕЕСТР!C502</f>
        <v>ранее существовавшая до 01.01.2019</v>
      </c>
      <c r="D502" s="51">
        <f>[1]РЕЕСТР!D502</f>
        <v>44900</v>
      </c>
      <c r="E502" s="16" t="str">
        <f>[1]РЕЕСТР!E502</f>
        <v>Кирова 66</v>
      </c>
      <c r="F502" s="52" t="str">
        <f>[1]РЕЕСТР!F502</f>
        <v>в рамках проведения инвентаризации 2022 года
не установлен</v>
      </c>
      <c r="G502" s="10" t="str">
        <f>[1]РЕЕСТР!G502</f>
        <v>60.971784</v>
      </c>
      <c r="H502" s="10" t="str">
        <f>[1]РЕЕСТР!H502</f>
        <v>69.039871</v>
      </c>
      <c r="I502" s="53" t="str">
        <f>[1]РЕЕСТР!I502</f>
        <v>в рамках инвентаризации 2022 года
не определена</v>
      </c>
      <c r="J502" s="9" t="str">
        <f>[1]РЕЕСТР!J502</f>
        <v>открытый</v>
      </c>
      <c r="K502" s="11" t="str">
        <f>[1]РЕЕСТР!K502</f>
        <v>бетонная плита</v>
      </c>
      <c r="L502" s="10">
        <f>[1]РЕЕСТР!L502</f>
        <v>12</v>
      </c>
      <c r="M502" s="10" t="str">
        <f>[1]РЕЕСТР!M502</f>
        <v>есть</v>
      </c>
      <c r="N502" s="12" t="str">
        <f>[1]РЕЕСТР!N502</f>
        <v>есть</v>
      </c>
      <c r="O502" s="14">
        <f>[1]РЕЕСТР!O502</f>
        <v>1</v>
      </c>
      <c r="P502" s="15">
        <f>[1]РЕЕСТР!P502</f>
        <v>1.1000000000000001</v>
      </c>
      <c r="Q502" s="13" t="str">
        <f>[1]РЕЕСТР!Q502</f>
        <v>пластик</v>
      </c>
      <c r="R502" s="14">
        <f>[1]РЕЕСТР!U502</f>
        <v>1</v>
      </c>
      <c r="S502" s="15">
        <f>[1]РЕЕСТР!V502</f>
        <v>4</v>
      </c>
      <c r="T502" s="13" t="str">
        <f>[1]РЕЕСТР!W502</f>
        <v>отсек</v>
      </c>
      <c r="U502" s="17" t="str">
        <f>[1]РЕЕСТР!AA502</f>
        <v>-</v>
      </c>
      <c r="V502" s="18" t="str">
        <f>[1]РЕЕСТР!AB502</f>
        <v>-</v>
      </c>
      <c r="W502" s="15" t="str">
        <f>[1]РЕЕСТР!AC502</f>
        <v>-</v>
      </c>
      <c r="X502" s="13" t="str">
        <f>[1]РЕЕСТР!AD502</f>
        <v>-</v>
      </c>
      <c r="Y502" s="8" t="str">
        <f>[1]РЕЕСТР!AH502</f>
        <v>МО - Администрация города Ханты-Мансийска</v>
      </c>
      <c r="Z502" s="19" t="str">
        <f>[1]РЕЕСТР!AL502</f>
        <v xml:space="preserve"> ИЖС ул. Кирова</v>
      </c>
    </row>
    <row r="503" spans="2:26" ht="45" customHeight="1" x14ac:dyDescent="0.3">
      <c r="B503" s="43">
        <f>[1]РЕЕСТР!B503</f>
        <v>464</v>
      </c>
      <c r="C503" s="44" t="str">
        <f>[1]РЕЕСТР!C503</f>
        <v>ранее существовавшая до 01.01.2019</v>
      </c>
      <c r="D503" s="51">
        <f>[1]РЕЕСТР!D503</f>
        <v>44900</v>
      </c>
      <c r="E503" s="16" t="str">
        <f>[1]РЕЕСТР!E503</f>
        <v xml:space="preserve">Кирова 92 </v>
      </c>
      <c r="F503" s="52" t="str">
        <f>[1]РЕЕСТР!F503</f>
        <v>в рамках проведения инвентаризации 2022 года
не установлен</v>
      </c>
      <c r="G503" s="10" t="str">
        <f>[1]РЕЕСТР!G503</f>
        <v>60.973104</v>
      </c>
      <c r="H503" s="10" t="str">
        <f>[1]РЕЕСТР!H503</f>
        <v>69.035621</v>
      </c>
      <c r="I503" s="53" t="str">
        <f>[1]РЕЕСТР!I503</f>
        <v>в рамках инвентаризации 2022 года
не определена</v>
      </c>
      <c r="J503" s="9" t="str">
        <f>[1]РЕЕСТР!J503</f>
        <v>открытый</v>
      </c>
      <c r="K503" s="11" t="str">
        <f>[1]РЕЕСТР!K503</f>
        <v>бетонная плита</v>
      </c>
      <c r="L503" s="10">
        <f>[1]РЕЕСТР!L503</f>
        <v>10</v>
      </c>
      <c r="M503" s="10" t="str">
        <f>[1]РЕЕСТР!M503</f>
        <v>есть</v>
      </c>
      <c r="N503" s="12" t="str">
        <f>[1]РЕЕСТР!N503</f>
        <v>есть</v>
      </c>
      <c r="O503" s="14">
        <f>[1]РЕЕСТР!O503</f>
        <v>1</v>
      </c>
      <c r="P503" s="15">
        <f>[1]РЕЕСТР!P503</f>
        <v>1.1000000000000001</v>
      </c>
      <c r="Q503" s="13" t="str">
        <f>[1]РЕЕСТР!Q503</f>
        <v>пластик</v>
      </c>
      <c r="R503" s="14" t="str">
        <f>[1]РЕЕСТР!U503</f>
        <v>-</v>
      </c>
      <c r="S503" s="15" t="str">
        <f>[1]РЕЕСТР!V503</f>
        <v>-</v>
      </c>
      <c r="T503" s="13" t="str">
        <f>[1]РЕЕСТР!W503</f>
        <v>-</v>
      </c>
      <c r="U503" s="17" t="str">
        <f>[1]РЕЕСТР!AA503</f>
        <v>-</v>
      </c>
      <c r="V503" s="18" t="str">
        <f>[1]РЕЕСТР!AB503</f>
        <v>-</v>
      </c>
      <c r="W503" s="15" t="str">
        <f>[1]РЕЕСТР!AC503</f>
        <v>-</v>
      </c>
      <c r="X503" s="13" t="str">
        <f>[1]РЕЕСТР!AD503</f>
        <v>-</v>
      </c>
      <c r="Y503" s="8" t="str">
        <f>[1]РЕЕСТР!AH503</f>
        <v>МО - Администрация города Ханты-Мансийска</v>
      </c>
      <c r="Z503" s="19" t="str">
        <f>[1]РЕЕСТР!AL503</f>
        <v>ИЖС ул. Кирова</v>
      </c>
    </row>
    <row r="504" spans="2:26" ht="45" customHeight="1" x14ac:dyDescent="0.3">
      <c r="B504" s="43">
        <f>[1]РЕЕСТР!B504</f>
        <v>465</v>
      </c>
      <c r="C504" s="44" t="str">
        <f>[1]РЕЕСТР!C504</f>
        <v>ранее существовавшая до 01.01.2019</v>
      </c>
      <c r="D504" s="51">
        <f>[1]РЕЕСТР!D504</f>
        <v>44900</v>
      </c>
      <c r="E504" s="16" t="str">
        <f>[1]РЕЕСТР!E504</f>
        <v>Красногвардейская 33</v>
      </c>
      <c r="F504" s="52" t="str">
        <f>[1]РЕЕСТР!F504</f>
        <v>в рамках проведения инвентаризации 2022 года
не установлен</v>
      </c>
      <c r="G504" s="10" t="str">
        <f>[1]РЕЕСТР!G504</f>
        <v>60.979201</v>
      </c>
      <c r="H504" s="10" t="str">
        <f>[1]РЕЕСТР!H504</f>
        <v>69.054806</v>
      </c>
      <c r="I504" s="53" t="str">
        <f>[1]РЕЕСТР!I504</f>
        <v>в рамках инвентаризации 2022 года
не определена</v>
      </c>
      <c r="J504" s="9" t="str">
        <f>[1]РЕЕСТР!J504</f>
        <v>открытый</v>
      </c>
      <c r="K504" s="11" t="str">
        <f>[1]РЕЕСТР!K504</f>
        <v>грунт</v>
      </c>
      <c r="L504" s="10">
        <f>[1]РЕЕСТР!L504</f>
        <v>4</v>
      </c>
      <c r="M504" s="10" t="str">
        <f>[1]РЕЕСТР!M504</f>
        <v>отсутсвует</v>
      </c>
      <c r="N504" s="12" t="str">
        <f>[1]РЕЕСТР!N504</f>
        <v>отсутсвует</v>
      </c>
      <c r="O504" s="14">
        <f>[1]РЕЕСТР!O504</f>
        <v>1</v>
      </c>
      <c r="P504" s="15">
        <f>[1]РЕЕСТР!P504</f>
        <v>1.1000000000000001</v>
      </c>
      <c r="Q504" s="13" t="str">
        <f>[1]РЕЕСТР!Q504</f>
        <v>пластик</v>
      </c>
      <c r="R504" s="14" t="str">
        <f>[1]РЕЕСТР!U504</f>
        <v>-</v>
      </c>
      <c r="S504" s="15" t="str">
        <f>[1]РЕЕСТР!V504</f>
        <v>-</v>
      </c>
      <c r="T504" s="13" t="str">
        <f>[1]РЕЕСТР!W504</f>
        <v>-</v>
      </c>
      <c r="U504" s="17" t="str">
        <f>[1]РЕЕСТР!AA504</f>
        <v>-</v>
      </c>
      <c r="V504" s="18" t="str">
        <f>[1]РЕЕСТР!AB504</f>
        <v>-</v>
      </c>
      <c r="W504" s="15" t="str">
        <f>[1]РЕЕСТР!AC504</f>
        <v>-</v>
      </c>
      <c r="X504" s="13" t="str">
        <f>[1]РЕЕСТР!AD504</f>
        <v>-</v>
      </c>
      <c r="Y504" s="8" t="str">
        <f>[1]РЕЕСТР!AH504</f>
        <v>МО - Администрация города Ханты-Мансийска</v>
      </c>
      <c r="Z504" s="19" t="str">
        <f>[1]РЕЕСТР!AL504</f>
        <v>МКД ул.Красногвардейская, 33</v>
      </c>
    </row>
    <row r="505" spans="2:26" ht="45" customHeight="1" x14ac:dyDescent="0.3">
      <c r="B505" s="43">
        <f>[1]РЕЕСТР!B505</f>
        <v>466</v>
      </c>
      <c r="C505" s="44" t="str">
        <f>[1]РЕЕСТР!C505</f>
        <v>ранее существовавшая до 01.01.2019</v>
      </c>
      <c r="D505" s="51">
        <f>[1]РЕЕСТР!D505</f>
        <v>44900</v>
      </c>
      <c r="E505" s="16" t="str">
        <f>[1]РЕЕСТР!E505</f>
        <v>Краснопартизанская 15</v>
      </c>
      <c r="F505" s="52" t="str">
        <f>[1]РЕЕСТР!F505</f>
        <v>в рамках проведения инвентаризации 2022 года
не установлен</v>
      </c>
      <c r="G505" s="10" t="str">
        <f>[1]РЕЕСТР!G505</f>
        <v>60.971271</v>
      </c>
      <c r="H505" s="10" t="str">
        <f>[1]РЕЕСТР!H505</f>
        <v>69.058263</v>
      </c>
      <c r="I505" s="53" t="str">
        <f>[1]РЕЕСТР!I505</f>
        <v>в рамках инвентаризации 2022 года
не определена</v>
      </c>
      <c r="J505" s="9" t="str">
        <f>[1]РЕЕСТР!J505</f>
        <v>открытый</v>
      </c>
      <c r="K505" s="11" t="str">
        <f>[1]РЕЕСТР!K505</f>
        <v>бетонная плита</v>
      </c>
      <c r="L505" s="10">
        <f>[1]РЕЕСТР!L505</f>
        <v>12</v>
      </c>
      <c r="M505" s="10" t="str">
        <f>[1]РЕЕСТР!M505</f>
        <v>есть</v>
      </c>
      <c r="N505" s="12" t="str">
        <f>[1]РЕЕСТР!N505</f>
        <v>есть</v>
      </c>
      <c r="O505" s="14">
        <f>[1]РЕЕСТР!O505</f>
        <v>2</v>
      </c>
      <c r="P505" s="15">
        <f>[1]РЕЕСТР!P505</f>
        <v>1.1000000000000001</v>
      </c>
      <c r="Q505" s="13" t="str">
        <f>[1]РЕЕСТР!Q505</f>
        <v>пластик</v>
      </c>
      <c r="R505" s="14">
        <f>[1]РЕЕСТР!U505</f>
        <v>1</v>
      </c>
      <c r="S505" s="15">
        <f>[1]РЕЕСТР!V505</f>
        <v>4</v>
      </c>
      <c r="T505" s="13" t="str">
        <f>[1]РЕЕСТР!W505</f>
        <v>отсек</v>
      </c>
      <c r="U505" s="17" t="str">
        <f>[1]РЕЕСТР!AA505</f>
        <v>-</v>
      </c>
      <c r="V505" s="18" t="str">
        <f>[1]РЕЕСТР!AB505</f>
        <v>-</v>
      </c>
      <c r="W505" s="15" t="str">
        <f>[1]РЕЕСТР!AC505</f>
        <v>-</v>
      </c>
      <c r="X505" s="13" t="str">
        <f>[1]РЕЕСТР!AD505</f>
        <v>-</v>
      </c>
      <c r="Y505" s="8" t="str">
        <f>[1]РЕЕСТР!AH505</f>
        <v>МО - Администрация города Ханты-Мансийска</v>
      </c>
      <c r="Z505" s="19" t="str">
        <f>[1]РЕЕСТР!AL505</f>
        <v>ИЖС ул.Краснопартизанская</v>
      </c>
    </row>
    <row r="506" spans="2:26" ht="45" customHeight="1" x14ac:dyDescent="0.3">
      <c r="B506" s="43">
        <f>[1]РЕЕСТР!B506</f>
        <v>467</v>
      </c>
      <c r="C506" s="44" t="str">
        <f>[1]РЕЕСТР!C506</f>
        <v>ранее существовавшая до 01.01.2019</v>
      </c>
      <c r="D506" s="51">
        <f>[1]РЕЕСТР!D506</f>
        <v>44900</v>
      </c>
      <c r="E506" s="16" t="str">
        <f>[1]РЕЕСТР!E506</f>
        <v>Крупской 32</v>
      </c>
      <c r="F506" s="52" t="str">
        <f>[1]РЕЕСТР!F506</f>
        <v>в рамках проведения инвентаризации 2022 года
не установлен</v>
      </c>
      <c r="G506" s="10" t="str">
        <f>[1]РЕЕСТР!G506</f>
        <v>61.012658</v>
      </c>
      <c r="H506" s="10" t="str">
        <f>[1]РЕЕСТР!H506</f>
        <v>69.035966</v>
      </c>
      <c r="I506" s="53" t="str">
        <f>[1]РЕЕСТР!I506</f>
        <v>в рамках инвентаризации 2022 года
не определена</v>
      </c>
      <c r="J506" s="9" t="str">
        <f>[1]РЕЕСТР!J506</f>
        <v>открытый</v>
      </c>
      <c r="K506" s="11" t="str">
        <f>[1]РЕЕСТР!K506</f>
        <v>бетонная плита</v>
      </c>
      <c r="L506" s="10">
        <f>[1]РЕЕСТР!L506</f>
        <v>12</v>
      </c>
      <c r="M506" s="10" t="str">
        <f>[1]РЕЕСТР!M506</f>
        <v>есть</v>
      </c>
      <c r="N506" s="12" t="str">
        <f>[1]РЕЕСТР!N506</f>
        <v>есть</v>
      </c>
      <c r="O506" s="14">
        <f>[1]РЕЕСТР!O506</f>
        <v>2</v>
      </c>
      <c r="P506" s="15">
        <f>[1]РЕЕСТР!P506</f>
        <v>1.1000000000000001</v>
      </c>
      <c r="Q506" s="13" t="str">
        <f>[1]РЕЕСТР!Q506</f>
        <v>пластик</v>
      </c>
      <c r="R506" s="14">
        <f>[1]РЕЕСТР!U506</f>
        <v>1</v>
      </c>
      <c r="S506" s="15">
        <f>[1]РЕЕСТР!V506</f>
        <v>4</v>
      </c>
      <c r="T506" s="13" t="str">
        <f>[1]РЕЕСТР!W506</f>
        <v>отсек</v>
      </c>
      <c r="U506" s="17" t="str">
        <f>[1]РЕЕСТР!AA506</f>
        <v>-</v>
      </c>
      <c r="V506" s="18" t="str">
        <f>[1]РЕЕСТР!AB506</f>
        <v>-</v>
      </c>
      <c r="W506" s="15" t="str">
        <f>[1]РЕЕСТР!AC506</f>
        <v>-</v>
      </c>
      <c r="X506" s="13" t="str">
        <f>[1]РЕЕСТР!AD506</f>
        <v>-</v>
      </c>
      <c r="Y506" s="8" t="str">
        <f>[1]РЕЕСТР!AH506</f>
        <v>МО - Администрация города Ханты-Мансийска</v>
      </c>
      <c r="Z506" s="19" t="str">
        <f>[1]РЕЕСТР!AL506</f>
        <v xml:space="preserve"> ИЖС ул. Крупской, ул. Титова 1,2,3,4,5,6</v>
      </c>
    </row>
    <row r="507" spans="2:26" ht="75" customHeight="1" x14ac:dyDescent="0.3">
      <c r="B507" s="43">
        <f>[1]РЕЕСТР!B507</f>
        <v>468</v>
      </c>
      <c r="C507" s="44" t="str">
        <f>[1]РЕЕСТР!C507</f>
        <v>ранее существовавшая до 01.01.2019</v>
      </c>
      <c r="D507" s="51">
        <f>[1]РЕЕСТР!D507</f>
        <v>44900</v>
      </c>
      <c r="E507" s="16" t="str">
        <f>[1]РЕЕСТР!E507</f>
        <v>Ленина 8</v>
      </c>
      <c r="F507" s="52" t="str">
        <f>[1]РЕЕСТР!F507</f>
        <v>в рамках проведения инвентаризации 2022 года
не установлен</v>
      </c>
      <c r="G507" s="10" t="str">
        <f>[1]РЕЕСТР!G507</f>
        <v>61.009824</v>
      </c>
      <c r="H507" s="10" t="str">
        <f>[1]РЕЕСТР!H507</f>
        <v>69.044953</v>
      </c>
      <c r="I507" s="53" t="str">
        <f>[1]РЕЕСТР!I507</f>
        <v>в рамках инвентаризации 2022 года
не определена</v>
      </c>
      <c r="J507" s="9" t="str">
        <f>[1]РЕЕСТР!J507</f>
        <v>открытый</v>
      </c>
      <c r="K507" s="11" t="str">
        <f>[1]РЕЕСТР!K507</f>
        <v>бетонная плита</v>
      </c>
      <c r="L507" s="10">
        <f>[1]РЕЕСТР!L507</f>
        <v>10</v>
      </c>
      <c r="M507" s="10" t="str">
        <f>[1]РЕЕСТР!M507</f>
        <v>есть</v>
      </c>
      <c r="N507" s="12" t="str">
        <f>[1]РЕЕСТР!N507</f>
        <v>есть</v>
      </c>
      <c r="O507" s="14">
        <f>[1]РЕЕСТР!O507</f>
        <v>2</v>
      </c>
      <c r="P507" s="15">
        <f>[1]РЕЕСТР!P507</f>
        <v>1.1000000000000001</v>
      </c>
      <c r="Q507" s="13" t="str">
        <f>[1]РЕЕСТР!Q507</f>
        <v>пластик</v>
      </c>
      <c r="R507" s="14" t="str">
        <f>[1]РЕЕСТР!U507</f>
        <v>-</v>
      </c>
      <c r="S507" s="15" t="str">
        <f>[1]РЕЕСТР!V507</f>
        <v>-</v>
      </c>
      <c r="T507" s="13" t="str">
        <f>[1]РЕЕСТР!W507</f>
        <v>-</v>
      </c>
      <c r="U507" s="17" t="str">
        <f>[1]РЕЕСТР!AA507</f>
        <v>пластик + бумажные отходы</v>
      </c>
      <c r="V507" s="18">
        <f>[1]РЕЕСТР!AB507</f>
        <v>1</v>
      </c>
      <c r="W507" s="15">
        <f>[1]РЕЕСТР!AC507</f>
        <v>3</v>
      </c>
      <c r="X507" s="13" t="str">
        <f>[1]РЕЕСТР!AD507</f>
        <v>универсальный контейнер ООО "ЭкоБаланс"</v>
      </c>
      <c r="Y507" s="8" t="str">
        <f>[1]РЕЕСТР!AH507</f>
        <v>МО - Администрация города Ханты-Мансийска</v>
      </c>
      <c r="Z507" s="19" t="str">
        <f>[1]РЕЕСТР!AL507</f>
        <v xml:space="preserve"> ИЖС ул. Ленина</v>
      </c>
    </row>
    <row r="508" spans="2:26" ht="56.25" customHeight="1" x14ac:dyDescent="0.3">
      <c r="B508" s="43">
        <f>[1]РЕЕСТР!B508</f>
        <v>469</v>
      </c>
      <c r="C508" s="44" t="str">
        <f>[1]РЕЕСТР!C508</f>
        <v>ранее существовавшая до 01.01.2019</v>
      </c>
      <c r="D508" s="51">
        <f>[1]РЕЕСТР!D508</f>
        <v>44900</v>
      </c>
      <c r="E508" s="16" t="str">
        <f>[1]РЕЕСТР!E508</f>
        <v>Лермонтова 11</v>
      </c>
      <c r="F508" s="52" t="str">
        <f>[1]РЕЕСТР!F508</f>
        <v>в рамках проведения инвентаризации 2022 года
не установлен</v>
      </c>
      <c r="G508" s="10" t="str">
        <f>[1]РЕЕСТР!G508</f>
        <v>60.982948</v>
      </c>
      <c r="H508" s="10" t="str">
        <f>[1]РЕЕСТР!H508</f>
        <v>69.049609</v>
      </c>
      <c r="I508" s="53" t="str">
        <f>[1]РЕЕСТР!I508</f>
        <v>в рамках инвентаризации 2022 года
не определена</v>
      </c>
      <c r="J508" s="9" t="str">
        <f>[1]РЕЕСТР!J508</f>
        <v>открытый</v>
      </c>
      <c r="K508" s="11" t="str">
        <f>[1]РЕЕСТР!K508</f>
        <v>бетонная плита</v>
      </c>
      <c r="L508" s="10">
        <f>[1]РЕЕСТР!L508</f>
        <v>12</v>
      </c>
      <c r="M508" s="10" t="str">
        <f>[1]РЕЕСТР!M508</f>
        <v>есть</v>
      </c>
      <c r="N508" s="12" t="str">
        <f>[1]РЕЕСТР!N508</f>
        <v>есть</v>
      </c>
      <c r="O508" s="14">
        <f>[1]РЕЕСТР!O508</f>
        <v>2</v>
      </c>
      <c r="P508" s="15">
        <f>[1]РЕЕСТР!P508</f>
        <v>1.1000000000000001</v>
      </c>
      <c r="Q508" s="13" t="str">
        <f>[1]РЕЕСТР!Q508</f>
        <v>пластик</v>
      </c>
      <c r="R508" s="14">
        <f>[1]РЕЕСТР!U508</f>
        <v>1</v>
      </c>
      <c r="S508" s="15">
        <f>[1]РЕЕСТР!V508</f>
        <v>4</v>
      </c>
      <c r="T508" s="13" t="str">
        <f>[1]РЕЕСТР!W508</f>
        <v>отсек</v>
      </c>
      <c r="U508" s="17" t="str">
        <f>[1]РЕЕСТР!AA508</f>
        <v>1, 2 класс опасности</v>
      </c>
      <c r="V508" s="18">
        <f>[1]РЕЕСТР!AB508</f>
        <v>1</v>
      </c>
      <c r="W508" s="15">
        <f>[1]РЕЕСТР!AC508</f>
        <v>0.3</v>
      </c>
      <c r="X508" s="13" t="str">
        <f>[1]РЕЕСТР!AD508</f>
        <v>металлический контейнер (3 секции)</v>
      </c>
      <c r="Y508" s="8" t="str">
        <f>[1]РЕЕСТР!AH508</f>
        <v>МО - Администрация города Ханты-Мансийска</v>
      </c>
      <c r="Z508" s="19" t="str">
        <f>[1]РЕЕСТР!AL508</f>
        <v>ИЖС Лермонтова, ул. Сургутская</v>
      </c>
    </row>
    <row r="509" spans="2:26" ht="45" customHeight="1" x14ac:dyDescent="0.3">
      <c r="B509" s="43">
        <f>[1]РЕЕСТР!B509</f>
        <v>470</v>
      </c>
      <c r="C509" s="44" t="str">
        <f>[1]РЕЕСТР!C509</f>
        <v>ранее существовавшая до 01.01.2019</v>
      </c>
      <c r="D509" s="51">
        <f>[1]РЕЕСТР!D509</f>
        <v>44900</v>
      </c>
      <c r="E509" s="16" t="str">
        <f>[1]РЕЕСТР!E509</f>
        <v>Лопарева 30</v>
      </c>
      <c r="F509" s="52" t="str">
        <f>[1]РЕЕСТР!F509</f>
        <v>в рамках проведения инвентаризации 2022 года
не установлен</v>
      </c>
      <c r="G509" s="10" t="str">
        <f>[1]РЕЕСТР!G509</f>
        <v>61.000673</v>
      </c>
      <c r="H509" s="10" t="str">
        <f>[1]РЕЕСТР!H509</f>
        <v>69.031973</v>
      </c>
      <c r="I509" s="53" t="str">
        <f>[1]РЕЕСТР!I509</f>
        <v>в рамках инвентаризации 2022 года
не определена</v>
      </c>
      <c r="J509" s="9" t="str">
        <f>[1]РЕЕСТР!J509</f>
        <v>открытый</v>
      </c>
      <c r="K509" s="11" t="str">
        <f>[1]РЕЕСТР!K509</f>
        <v>грунт</v>
      </c>
      <c r="L509" s="10">
        <f>[1]РЕЕСТР!L509</f>
        <v>4</v>
      </c>
      <c r="M509" s="10" t="str">
        <f>[1]РЕЕСТР!M509</f>
        <v>отсутсвует</v>
      </c>
      <c r="N509" s="12" t="str">
        <f>[1]РЕЕСТР!N509</f>
        <v>отсутсвует</v>
      </c>
      <c r="O509" s="14">
        <f>[1]РЕЕСТР!O509</f>
        <v>1</v>
      </c>
      <c r="P509" s="15">
        <f>[1]РЕЕСТР!P509</f>
        <v>1.1000000000000001</v>
      </c>
      <c r="Q509" s="13" t="str">
        <f>[1]РЕЕСТР!Q509</f>
        <v>пластик</v>
      </c>
      <c r="R509" s="14" t="str">
        <f>[1]РЕЕСТР!U509</f>
        <v>-</v>
      </c>
      <c r="S509" s="15" t="str">
        <f>[1]РЕЕСТР!V509</f>
        <v>-</v>
      </c>
      <c r="T509" s="13" t="str">
        <f>[1]РЕЕСТР!W509</f>
        <v>-</v>
      </c>
      <c r="U509" s="17" t="str">
        <f>[1]РЕЕСТР!AA509</f>
        <v>-</v>
      </c>
      <c r="V509" s="18" t="str">
        <f>[1]РЕЕСТР!AB509</f>
        <v>-</v>
      </c>
      <c r="W509" s="15" t="str">
        <f>[1]РЕЕСТР!AC509</f>
        <v>-</v>
      </c>
      <c r="X509" s="13" t="str">
        <f>[1]РЕЕСТР!AD509</f>
        <v>-</v>
      </c>
      <c r="Y509" s="8" t="str">
        <f>[1]РЕЕСТР!AH509</f>
        <v>МО - Администрация города Ханты-Мансийска</v>
      </c>
      <c r="Z509" s="19" t="str">
        <f>[1]РЕЕСТР!AL509</f>
        <v xml:space="preserve"> ИЖС ул. Лопарева</v>
      </c>
    </row>
    <row r="510" spans="2:26" ht="45" customHeight="1" x14ac:dyDescent="0.3">
      <c r="B510" s="43">
        <f>[1]РЕЕСТР!B510</f>
        <v>471</v>
      </c>
      <c r="C510" s="44" t="str">
        <f>[1]РЕЕСТР!C510</f>
        <v>ранее существовавшая до 01.01.2019</v>
      </c>
      <c r="D510" s="51">
        <f>[1]РЕЕСТР!D510</f>
        <v>44900</v>
      </c>
      <c r="E510" s="16" t="str">
        <f>[1]РЕЕСТР!E510</f>
        <v>Луговая 28</v>
      </c>
      <c r="F510" s="52" t="str">
        <f>[1]РЕЕСТР!F510</f>
        <v>в рамках проведения инвентаризации 2022 года
не установлен</v>
      </c>
      <c r="G510" s="10" t="str">
        <f>[1]РЕЕСТР!G510</f>
        <v>60.970822</v>
      </c>
      <c r="H510" s="10" t="str">
        <f>[1]РЕЕСТР!H510</f>
        <v>69.038579</v>
      </c>
      <c r="I510" s="53" t="str">
        <f>[1]РЕЕСТР!I510</f>
        <v>в рамках инвентаризации 2022 года
не определена</v>
      </c>
      <c r="J510" s="9" t="str">
        <f>[1]РЕЕСТР!J510</f>
        <v>открытый</v>
      </c>
      <c r="K510" s="11" t="str">
        <f>[1]РЕЕСТР!K510</f>
        <v>контейнер заглубленного типа</v>
      </c>
      <c r="L510" s="10">
        <f>[1]РЕЕСТР!L510</f>
        <v>4</v>
      </c>
      <c r="M510" s="10" t="str">
        <f>[1]РЕЕСТР!M510</f>
        <v>отсутсвует</v>
      </c>
      <c r="N510" s="12" t="str">
        <f>[1]РЕЕСТР!N510</f>
        <v>отсутсвует</v>
      </c>
      <c r="O510" s="14">
        <f>[1]РЕЕСТР!O510</f>
        <v>2</v>
      </c>
      <c r="P510" s="15">
        <f>[1]РЕЕСТР!P510</f>
        <v>3</v>
      </c>
      <c r="Q510" s="13" t="str">
        <f>[1]РЕЕСТР!Q510</f>
        <v>пластик</v>
      </c>
      <c r="R510" s="14" t="str">
        <f>[1]РЕЕСТР!U510</f>
        <v>-</v>
      </c>
      <c r="S510" s="15" t="str">
        <f>[1]РЕЕСТР!V510</f>
        <v>-</v>
      </c>
      <c r="T510" s="13" t="str">
        <f>[1]РЕЕСТР!W510</f>
        <v>-</v>
      </c>
      <c r="U510" s="17" t="str">
        <f>[1]РЕЕСТР!AA510</f>
        <v>-</v>
      </c>
      <c r="V510" s="18" t="str">
        <f>[1]РЕЕСТР!AB510</f>
        <v>-</v>
      </c>
      <c r="W510" s="15" t="str">
        <f>[1]РЕЕСТР!AC510</f>
        <v>-</v>
      </c>
      <c r="X510" s="13" t="str">
        <f>[1]РЕЕСТР!AD510</f>
        <v>-</v>
      </c>
      <c r="Y510" s="8" t="str">
        <f>[1]РЕЕСТР!AH510</f>
        <v>МО - Администрация города Ханты-Мансийска</v>
      </c>
      <c r="Z510" s="19" t="str">
        <f>[1]РЕЕСТР!AL510</f>
        <v xml:space="preserve"> ИЖС ул. Луговая</v>
      </c>
    </row>
    <row r="511" spans="2:26" ht="45" customHeight="1" x14ac:dyDescent="0.3">
      <c r="B511" s="43">
        <f>[1]РЕЕСТР!B511</f>
        <v>472</v>
      </c>
      <c r="C511" s="44">
        <f>[1]РЕЕСТР!C511</f>
        <v>0</v>
      </c>
      <c r="D511" s="51">
        <f>[1]РЕЕСТР!D511</f>
        <v>44900</v>
      </c>
      <c r="E511" s="16">
        <f>[1]РЕЕСТР!E511</f>
        <v>0</v>
      </c>
      <c r="F511" s="52" t="str">
        <f>[1]РЕЕСТР!F511</f>
        <v>в рамках проведения инвентаризации 2022 года
не установлен</v>
      </c>
      <c r="G511" s="10">
        <f>[1]РЕЕСТР!G511</f>
        <v>0</v>
      </c>
      <c r="H511" s="10">
        <f>[1]РЕЕСТР!H511</f>
        <v>0</v>
      </c>
      <c r="I511" s="53" t="str">
        <f>[1]РЕЕСТР!I511</f>
        <v>в рамках инвентаризации 2022 года
не определена</v>
      </c>
      <c r="J511" s="9">
        <f>[1]РЕЕСТР!J511</f>
        <v>0</v>
      </c>
      <c r="K511" s="11">
        <f>[1]РЕЕСТР!K511</f>
        <v>0</v>
      </c>
      <c r="L511" s="10">
        <f>[1]РЕЕСТР!L511</f>
        <v>0</v>
      </c>
      <c r="M511" s="10">
        <f>[1]РЕЕСТР!M511</f>
        <v>0</v>
      </c>
      <c r="N511" s="12">
        <f>[1]РЕЕСТР!N511</f>
        <v>0</v>
      </c>
      <c r="O511" s="14">
        <f>[1]РЕЕСТР!O511</f>
        <v>0</v>
      </c>
      <c r="P511" s="15">
        <f>[1]РЕЕСТР!P511</f>
        <v>0</v>
      </c>
      <c r="Q511" s="13">
        <f>[1]РЕЕСТР!Q511</f>
        <v>0</v>
      </c>
      <c r="R511" s="14">
        <f>[1]РЕЕСТР!U511</f>
        <v>0</v>
      </c>
      <c r="S511" s="15">
        <f>[1]РЕЕСТР!V511</f>
        <v>0</v>
      </c>
      <c r="T511" s="13">
        <f>[1]РЕЕСТР!W511</f>
        <v>0</v>
      </c>
      <c r="U511" s="17">
        <f>[1]РЕЕСТР!AA511</f>
        <v>0</v>
      </c>
      <c r="V511" s="18">
        <f>[1]РЕЕСТР!AB511</f>
        <v>0</v>
      </c>
      <c r="W511" s="15">
        <f>[1]РЕЕСТР!AC511</f>
        <v>0</v>
      </c>
      <c r="X511" s="13">
        <f>[1]РЕЕСТР!AD511</f>
        <v>0</v>
      </c>
      <c r="Y511" s="8">
        <f>[1]РЕЕСТР!AH511</f>
        <v>0</v>
      </c>
      <c r="Z511" s="19">
        <f>[1]РЕЕСТР!AL511</f>
        <v>0</v>
      </c>
    </row>
    <row r="512" spans="2:26" ht="45" customHeight="1" x14ac:dyDescent="0.3">
      <c r="B512" s="43">
        <f>[1]РЕЕСТР!B512</f>
        <v>473</v>
      </c>
      <c r="C512" s="44" t="str">
        <f>[1]РЕЕСТР!C512</f>
        <v>ранее существовавшая до 01.01.2019</v>
      </c>
      <c r="D512" s="51">
        <f>[1]РЕЕСТР!D512</f>
        <v>44900</v>
      </c>
      <c r="E512" s="16" t="str">
        <f>[1]РЕЕСТР!E512</f>
        <v>Патриса Лумумбы 2</v>
      </c>
      <c r="F512" s="52" t="str">
        <f>[1]РЕЕСТР!F512</f>
        <v>в рамках проведения инвентаризации 2022 года
не установлен</v>
      </c>
      <c r="G512" s="10" t="str">
        <f>[1]РЕЕСТР!G512</f>
        <v>60.999896</v>
      </c>
      <c r="H512" s="10" t="str">
        <f>[1]РЕЕСТР!H512</f>
        <v>69.034913</v>
      </c>
      <c r="I512" s="53" t="str">
        <f>[1]РЕЕСТР!I512</f>
        <v>в рамках инвентаризации 2022 года
не определена</v>
      </c>
      <c r="J512" s="9" t="str">
        <f>[1]РЕЕСТР!J512</f>
        <v>открытый</v>
      </c>
      <c r="K512" s="11" t="str">
        <f>[1]РЕЕСТР!K512</f>
        <v>бетонная плита</v>
      </c>
      <c r="L512" s="10">
        <f>[1]РЕЕСТР!L512</f>
        <v>10</v>
      </c>
      <c r="M512" s="10" t="str">
        <f>[1]РЕЕСТР!M512</f>
        <v>есть</v>
      </c>
      <c r="N512" s="12" t="str">
        <f>[1]РЕЕСТР!N512</f>
        <v>есть</v>
      </c>
      <c r="O512" s="14">
        <f>[1]РЕЕСТР!O512</f>
        <v>2</v>
      </c>
      <c r="P512" s="15">
        <f>[1]РЕЕСТР!P512</f>
        <v>1.1000000000000001</v>
      </c>
      <c r="Q512" s="13" t="str">
        <f>[1]РЕЕСТР!Q512</f>
        <v>пластик</v>
      </c>
      <c r="R512" s="14" t="str">
        <f>[1]РЕЕСТР!U512</f>
        <v>-</v>
      </c>
      <c r="S512" s="15" t="str">
        <f>[1]РЕЕСТР!V512</f>
        <v>-</v>
      </c>
      <c r="T512" s="13" t="str">
        <f>[1]РЕЕСТР!W512</f>
        <v>-</v>
      </c>
      <c r="U512" s="17" t="str">
        <f>[1]РЕЕСТР!AA512</f>
        <v>-</v>
      </c>
      <c r="V512" s="18" t="str">
        <f>[1]РЕЕСТР!AB512</f>
        <v>-</v>
      </c>
      <c r="W512" s="15" t="str">
        <f>[1]РЕЕСТР!AC512</f>
        <v>-</v>
      </c>
      <c r="X512" s="13" t="str">
        <f>[1]РЕЕСТР!AD512</f>
        <v>-</v>
      </c>
      <c r="Y512" s="8" t="str">
        <f>[1]РЕЕСТР!AH512</f>
        <v>МО - Администрация города Ханты-Мансийска</v>
      </c>
      <c r="Z512" s="19" t="str">
        <f>[1]РЕЕСТР!AL512</f>
        <v xml:space="preserve"> ИЖС ул.Патриса Лумумбы</v>
      </c>
    </row>
    <row r="513" spans="2:26" ht="56.25" customHeight="1" x14ac:dyDescent="0.3">
      <c r="B513" s="43">
        <f>[1]РЕЕСТР!B513</f>
        <v>474</v>
      </c>
      <c r="C513" s="44" t="str">
        <f>[1]РЕЕСТР!C513</f>
        <v>ранее существовавшая до 01.01.2019</v>
      </c>
      <c r="D513" s="51">
        <f>[1]РЕЕСТР!D513</f>
        <v>44900</v>
      </c>
      <c r="E513" s="16" t="str">
        <f>[1]РЕЕСТР!E513</f>
        <v>Пионерская 115</v>
      </c>
      <c r="F513" s="52" t="str">
        <f>[1]РЕЕСТР!F513</f>
        <v>в рамках проведения инвентаризации 2022 года
не установлен</v>
      </c>
      <c r="G513" s="10" t="str">
        <f>[1]РЕЕСТР!G513</f>
        <v>61.010382</v>
      </c>
      <c r="H513" s="10" t="str">
        <f>[1]РЕЕСТР!H513</f>
        <v>69.038141</v>
      </c>
      <c r="I513" s="53" t="str">
        <f>[1]РЕЕСТР!I513</f>
        <v>в рамках инвентаризации 2022 года
не определена</v>
      </c>
      <c r="J513" s="9" t="str">
        <f>[1]РЕЕСТР!J513</f>
        <v>открытый</v>
      </c>
      <c r="K513" s="11" t="str">
        <f>[1]РЕЕСТР!K513</f>
        <v>бетонная плита</v>
      </c>
      <c r="L513" s="10">
        <f>[1]РЕЕСТР!L513</f>
        <v>10</v>
      </c>
      <c r="M513" s="10" t="str">
        <f>[1]РЕЕСТР!M513</f>
        <v>есть</v>
      </c>
      <c r="N513" s="12" t="str">
        <f>[1]РЕЕСТР!N513</f>
        <v>есть</v>
      </c>
      <c r="O513" s="14">
        <f>[1]РЕЕСТР!O513</f>
        <v>3</v>
      </c>
      <c r="P513" s="15">
        <f>[1]РЕЕСТР!P513</f>
        <v>1.1000000000000001</v>
      </c>
      <c r="Q513" s="13" t="str">
        <f>[1]РЕЕСТР!Q513</f>
        <v>пластик</v>
      </c>
      <c r="R513" s="14">
        <f>[1]РЕЕСТР!U513</f>
        <v>1</v>
      </c>
      <c r="S513" s="15">
        <f>[1]РЕЕСТР!V513</f>
        <v>4</v>
      </c>
      <c r="T513" s="13" t="str">
        <f>[1]РЕЕСТР!W513</f>
        <v>отсек</v>
      </c>
      <c r="U513" s="17" t="str">
        <f>[1]РЕЕСТР!AA513</f>
        <v>бумажные отходы</v>
      </c>
      <c r="V513" s="18">
        <f>[1]РЕЕСТР!AB513</f>
        <v>1</v>
      </c>
      <c r="W513" s="15">
        <f>[1]РЕЕСТР!AC513</f>
        <v>0.75</v>
      </c>
      <c r="X513" s="13" t="str">
        <f>[1]РЕЕСТР!AD513</f>
        <v>контейнер ООО "Экобаланс"</v>
      </c>
      <c r="Y513" s="8" t="str">
        <f>[1]РЕЕСТР!AH513</f>
        <v>СП МКД</v>
      </c>
      <c r="Z513" s="19" t="str">
        <f>[1]РЕЕСТР!AL513</f>
        <v>МКД ул.Пионерская,115,117, ул. Крупской, 21</v>
      </c>
    </row>
    <row r="514" spans="2:26" ht="45" x14ac:dyDescent="0.3">
      <c r="B514" s="43">
        <f>[1]РЕЕСТР!B514</f>
        <v>475</v>
      </c>
      <c r="C514" s="44" t="str">
        <f>[1]РЕЕСТР!C514</f>
        <v>ранее существовавшая до 01.01.2019</v>
      </c>
      <c r="D514" s="51">
        <f>[1]РЕЕСТР!D514</f>
        <v>44900</v>
      </c>
      <c r="E514" s="16" t="str">
        <f>[1]РЕЕСТР!E514</f>
        <v>Рознина 110</v>
      </c>
      <c r="F514" s="52" t="str">
        <f>[1]РЕЕСТР!F514</f>
        <v>в рамках проведения инвентаризации 2022 года
не установлен</v>
      </c>
      <c r="G514" s="10" t="str">
        <f>[1]РЕЕСТР!G514</f>
        <v>61.011248</v>
      </c>
      <c r="H514" s="10" t="str">
        <f>[1]РЕЕСТР!H514</f>
        <v>69.020159</v>
      </c>
      <c r="I514" s="53" t="str">
        <f>[1]РЕЕСТР!I514</f>
        <v>в рамках инвентаризации 2022 года
не определена</v>
      </c>
      <c r="J514" s="9" t="str">
        <f>[1]РЕЕСТР!J514</f>
        <v>открытый</v>
      </c>
      <c r="K514" s="11" t="str">
        <f>[1]РЕЕСТР!K514</f>
        <v>грунт</v>
      </c>
      <c r="L514" s="10">
        <f>[1]РЕЕСТР!L514</f>
        <v>4</v>
      </c>
      <c r="M514" s="10" t="str">
        <f>[1]РЕЕСТР!M514</f>
        <v>отсутсвуют</v>
      </c>
      <c r="N514" s="12" t="str">
        <f>[1]РЕЕСТР!N514</f>
        <v>отсутсвуют</v>
      </c>
      <c r="O514" s="14">
        <f>[1]РЕЕСТР!O514</f>
        <v>1</v>
      </c>
      <c r="P514" s="15">
        <f>[1]РЕЕСТР!P514</f>
        <v>1.1000000000000001</v>
      </c>
      <c r="Q514" s="13" t="str">
        <f>[1]РЕЕСТР!Q514</f>
        <v>пластик</v>
      </c>
      <c r="R514" s="14" t="str">
        <f>[1]РЕЕСТР!U514</f>
        <v>-</v>
      </c>
      <c r="S514" s="15" t="str">
        <f>[1]РЕЕСТР!V514</f>
        <v>-</v>
      </c>
      <c r="T514" s="13" t="str">
        <f>[1]РЕЕСТР!W514</f>
        <v>-</v>
      </c>
      <c r="U514" s="17" t="str">
        <f>[1]РЕЕСТР!AA514</f>
        <v>-</v>
      </c>
      <c r="V514" s="18" t="str">
        <f>[1]РЕЕСТР!AB514</f>
        <v>-</v>
      </c>
      <c r="W514" s="15" t="str">
        <f>[1]РЕЕСТР!AC514</f>
        <v>-</v>
      </c>
      <c r="X514" s="13" t="str">
        <f>[1]РЕЕСТР!AD514</f>
        <v>-</v>
      </c>
      <c r="Y514" s="8" t="str">
        <f>[1]РЕЕСТР!AH514</f>
        <v>МО - Администрация города Ханты-Мансийска</v>
      </c>
      <c r="Z514" s="19" t="str">
        <f>[1]РЕЕСТР!AL514</f>
        <v>ИЖС ул.Рознина</v>
      </c>
    </row>
    <row r="515" spans="2:26" ht="47.25" x14ac:dyDescent="0.3">
      <c r="B515" s="43">
        <f>[1]РЕЕСТР!B515</f>
        <v>476</v>
      </c>
      <c r="C515" s="44" t="str">
        <f>[1]РЕЕСТР!C515</f>
        <v>ранее существовавшая до 01.01.2019</v>
      </c>
      <c r="D515" s="51">
        <f>[1]РЕЕСТР!D515</f>
        <v>44900</v>
      </c>
      <c r="E515" s="16" t="str">
        <f>[1]РЕЕСТР!E515</f>
        <v>Рознина 76</v>
      </c>
      <c r="F515" s="52" t="str">
        <f>[1]РЕЕСТР!F515</f>
        <v>в рамках проведения инвентаризации 2022 года
не установлен</v>
      </c>
      <c r="G515" s="10" t="str">
        <f>[1]РЕЕСТР!G515</f>
        <v>61.008775</v>
      </c>
      <c r="H515" s="10" t="str">
        <f>[1]РЕЕСТР!H515</f>
        <v>69.010565</v>
      </c>
      <c r="I515" s="53" t="str">
        <f>[1]РЕЕСТР!I515</f>
        <v>в рамках инвентаризации 2022 года
не определена</v>
      </c>
      <c r="J515" s="9" t="str">
        <f>[1]РЕЕСТР!J515</f>
        <v>открытый</v>
      </c>
      <c r="K515" s="11" t="str">
        <f>[1]РЕЕСТР!K515</f>
        <v>бетонная плита</v>
      </c>
      <c r="L515" s="10">
        <f>[1]РЕЕСТР!L515</f>
        <v>6</v>
      </c>
      <c r="M515" s="10" t="str">
        <f>[1]РЕЕСТР!M515</f>
        <v>отсутсвуют</v>
      </c>
      <c r="N515" s="12" t="str">
        <f>[1]РЕЕСТР!N515</f>
        <v>есть</v>
      </c>
      <c r="O515" s="14">
        <f>[1]РЕЕСТР!O515</f>
        <v>2</v>
      </c>
      <c r="P515" s="15">
        <f>[1]РЕЕСТР!P515</f>
        <v>1.1000000000000001</v>
      </c>
      <c r="Q515" s="13" t="str">
        <f>[1]РЕЕСТР!Q515</f>
        <v>металл</v>
      </c>
      <c r="R515" s="14" t="str">
        <f>[1]РЕЕСТР!U515</f>
        <v>-</v>
      </c>
      <c r="S515" s="15" t="str">
        <f>[1]РЕЕСТР!V515</f>
        <v>-</v>
      </c>
      <c r="T515" s="13" t="str">
        <f>[1]РЕЕСТР!W515</f>
        <v>-</v>
      </c>
      <c r="U515" s="17" t="str">
        <f>[1]РЕЕСТР!AA515</f>
        <v>-</v>
      </c>
      <c r="V515" s="18" t="str">
        <f>[1]РЕЕСТР!AB515</f>
        <v>-</v>
      </c>
      <c r="W515" s="15" t="str">
        <f>[1]РЕЕСТР!AC515</f>
        <v>-</v>
      </c>
      <c r="X515" s="13" t="str">
        <f>[1]РЕЕСТР!AD515</f>
        <v>-</v>
      </c>
      <c r="Y515" s="8" t="str">
        <f>[1]РЕЕСТР!AH515</f>
        <v>ЮЛ - КУ ХМАО-Югры "Детский противотуберкулезный санаторий имени Е.М.Сагандуковой"</v>
      </c>
      <c r="Z515" s="19" t="str">
        <f>[1]РЕЕСТР!AL515</f>
        <v>КУ «Детский противотуберкулезный санаторий имени Е.М.Сагандуковой»</v>
      </c>
    </row>
    <row r="516" spans="2:26" ht="45" x14ac:dyDescent="0.3">
      <c r="B516" s="43">
        <f>[1]РЕЕСТР!B516</f>
        <v>477</v>
      </c>
      <c r="C516" s="44" t="str">
        <f>[1]РЕЕСТР!C516</f>
        <v>ранее существовавшая до 01.01.2019</v>
      </c>
      <c r="D516" s="51">
        <f>[1]РЕЕСТР!D516</f>
        <v>44900</v>
      </c>
      <c r="E516" s="16" t="str">
        <f>[1]РЕЕСТР!E516</f>
        <v>Рознина 8-10</v>
      </c>
      <c r="F516" s="52" t="str">
        <f>[1]РЕЕСТР!F516</f>
        <v>в рамках проведения инвентаризации 2022 года
не установлен</v>
      </c>
      <c r="G516" s="10" t="str">
        <f>[1]РЕЕСТР!G516</f>
        <v>60.999262</v>
      </c>
      <c r="H516" s="10" t="str">
        <f>[1]РЕЕСТР!H516</f>
        <v>68.997199</v>
      </c>
      <c r="I516" s="53" t="str">
        <f>[1]РЕЕСТР!I516</f>
        <v>в рамках инвентаризации 2022 года
не определена</v>
      </c>
      <c r="J516" s="9" t="str">
        <f>[1]РЕЕСТР!J516</f>
        <v>открытый</v>
      </c>
      <c r="K516" s="11" t="str">
        <f>[1]РЕЕСТР!K516</f>
        <v>бетонная плита</v>
      </c>
      <c r="L516" s="10">
        <f>[1]РЕЕСТР!L516</f>
        <v>12</v>
      </c>
      <c r="M516" s="10" t="str">
        <f>[1]РЕЕСТР!M516</f>
        <v>есть</v>
      </c>
      <c r="N516" s="12" t="str">
        <f>[1]РЕЕСТР!N516</f>
        <v>есть</v>
      </c>
      <c r="O516" s="14">
        <f>[1]РЕЕСТР!O516</f>
        <v>2</v>
      </c>
      <c r="P516" s="15">
        <f>[1]РЕЕСТР!P516</f>
        <v>1.1000000000000001</v>
      </c>
      <c r="Q516" s="13" t="str">
        <f>[1]РЕЕСТР!Q516</f>
        <v>пластик</v>
      </c>
      <c r="R516" s="14">
        <f>[1]РЕЕСТР!U516</f>
        <v>1</v>
      </c>
      <c r="S516" s="15">
        <f>[1]РЕЕСТР!V516</f>
        <v>4</v>
      </c>
      <c r="T516" s="13" t="str">
        <f>[1]РЕЕСТР!W516</f>
        <v>отсек</v>
      </c>
      <c r="U516" s="17" t="str">
        <f>[1]РЕЕСТР!AA516</f>
        <v>-</v>
      </c>
      <c r="V516" s="18" t="str">
        <f>[1]РЕЕСТР!AB516</f>
        <v>-</v>
      </c>
      <c r="W516" s="15" t="str">
        <f>[1]РЕЕСТР!AC516</f>
        <v>-</v>
      </c>
      <c r="X516" s="13" t="str">
        <f>[1]РЕЕСТР!AD516</f>
        <v>-</v>
      </c>
      <c r="Y516" s="8" t="str">
        <f>[1]РЕЕСТР!AH516</f>
        <v>МО - Администрация города Ханты-Мансийска</v>
      </c>
      <c r="Z516" s="19" t="str">
        <f>[1]РЕЕСТР!AL516</f>
        <v>ИЖС ул. Рознина</v>
      </c>
    </row>
    <row r="517" spans="2:26" ht="45" customHeight="1" x14ac:dyDescent="0.3">
      <c r="B517" s="43">
        <f>[1]РЕЕСТР!B517</f>
        <v>478</v>
      </c>
      <c r="C517" s="44" t="str">
        <f>[1]РЕЕСТР!C517</f>
        <v>ранее существовавшая до 01.01.2019</v>
      </c>
      <c r="D517" s="51">
        <f>[1]РЕЕСТР!D517</f>
        <v>44900</v>
      </c>
      <c r="E517" s="16" t="str">
        <f>[1]РЕЕСТР!E517</f>
        <v>Свердлова 19</v>
      </c>
      <c r="F517" s="52" t="str">
        <f>[1]РЕЕСТР!F517</f>
        <v>в рамках проведения инвентаризации 2022 года
не установлен</v>
      </c>
      <c r="G517" s="10" t="str">
        <f>[1]РЕЕСТР!G517</f>
        <v>61.009249</v>
      </c>
      <c r="H517" s="10" t="str">
        <f>[1]РЕЕСТР!H517</f>
        <v>69.026840</v>
      </c>
      <c r="I517" s="53" t="str">
        <f>[1]РЕЕСТР!I517</f>
        <v>в рамках инвентаризации 2022 года
не определена</v>
      </c>
      <c r="J517" s="9" t="str">
        <f>[1]РЕЕСТР!J517</f>
        <v>открытый</v>
      </c>
      <c r="K517" s="11" t="str">
        <f>[1]РЕЕСТР!K517</f>
        <v>бетонная плита</v>
      </c>
      <c r="L517" s="10">
        <f>[1]РЕЕСТР!L517</f>
        <v>12</v>
      </c>
      <c r="M517" s="10" t="str">
        <f>[1]РЕЕСТР!M517</f>
        <v>есть</v>
      </c>
      <c r="N517" s="12" t="str">
        <f>[1]РЕЕСТР!N517</f>
        <v>есть</v>
      </c>
      <c r="O517" s="14">
        <f>[1]РЕЕСТР!O517</f>
        <v>2</v>
      </c>
      <c r="P517" s="15">
        <f>[1]РЕЕСТР!P517</f>
        <v>1.1000000000000001</v>
      </c>
      <c r="Q517" s="13" t="str">
        <f>[1]РЕЕСТР!Q517</f>
        <v>пластик</v>
      </c>
      <c r="R517" s="14">
        <f>[1]РЕЕСТР!U517</f>
        <v>1</v>
      </c>
      <c r="S517" s="15">
        <f>[1]РЕЕСТР!V517</f>
        <v>4</v>
      </c>
      <c r="T517" s="13" t="str">
        <f>[1]РЕЕСТР!W517</f>
        <v>отсек</v>
      </c>
      <c r="U517" s="17" t="str">
        <f>[1]РЕЕСТР!AA517</f>
        <v>-</v>
      </c>
      <c r="V517" s="18" t="str">
        <f>[1]РЕЕСТР!AB517</f>
        <v>-</v>
      </c>
      <c r="W517" s="15" t="str">
        <f>[1]РЕЕСТР!AC517</f>
        <v>-</v>
      </c>
      <c r="X517" s="13" t="str">
        <f>[1]РЕЕСТР!AD517</f>
        <v>-</v>
      </c>
      <c r="Y517" s="8" t="str">
        <f>[1]РЕЕСТР!AH517</f>
        <v>МО - Администрация города Ханты-Мансийска</v>
      </c>
      <c r="Z517" s="19" t="str">
        <f>[1]РЕЕСТР!AL517</f>
        <v xml:space="preserve"> ИЖС Свердлова, ул. Тургенева</v>
      </c>
    </row>
    <row r="518" spans="2:26" ht="45" customHeight="1" x14ac:dyDescent="0.3">
      <c r="B518" s="43">
        <f>[1]РЕЕСТР!B518</f>
        <v>479</v>
      </c>
      <c r="C518" s="44" t="str">
        <f>[1]РЕЕСТР!C518</f>
        <v>ранее существовавшая до 01.01.2019</v>
      </c>
      <c r="D518" s="51">
        <f>[1]РЕЕСТР!D518</f>
        <v>44900</v>
      </c>
      <c r="E518" s="16" t="str">
        <f>[1]РЕЕСТР!E518</f>
        <v>Свердлова 35</v>
      </c>
      <c r="F518" s="52" t="str">
        <f>[1]РЕЕСТР!F518</f>
        <v>в рамках проведения инвентаризации 2022 года
не установлен</v>
      </c>
      <c r="G518" s="10" t="str">
        <f>[1]РЕЕСТР!G518</f>
        <v>61.012596</v>
      </c>
      <c r="H518" s="10" t="str">
        <f>[1]РЕЕСТР!H518</f>
        <v>69.024464</v>
      </c>
      <c r="I518" s="53" t="str">
        <f>[1]РЕЕСТР!I518</f>
        <v>в рамках инвентаризации 2022 года
не определена</v>
      </c>
      <c r="J518" s="9" t="str">
        <f>[1]РЕЕСТР!J518</f>
        <v>открытый</v>
      </c>
      <c r="K518" s="11" t="str">
        <f>[1]РЕЕСТР!K518</f>
        <v>бетонная плита</v>
      </c>
      <c r="L518" s="10">
        <f>[1]РЕЕСТР!L518</f>
        <v>12</v>
      </c>
      <c r="M518" s="10" t="str">
        <f>[1]РЕЕСТР!M518</f>
        <v>есть</v>
      </c>
      <c r="N518" s="12" t="str">
        <f>[1]РЕЕСТР!N518</f>
        <v>есть</v>
      </c>
      <c r="O518" s="14">
        <f>[1]РЕЕСТР!O518</f>
        <v>2</v>
      </c>
      <c r="P518" s="15">
        <f>[1]РЕЕСТР!P518</f>
        <v>1.1000000000000001</v>
      </c>
      <c r="Q518" s="13" t="str">
        <f>[1]РЕЕСТР!Q518</f>
        <v>пластик</v>
      </c>
      <c r="R518" s="14">
        <f>[1]РЕЕСТР!U518</f>
        <v>1</v>
      </c>
      <c r="S518" s="15">
        <f>[1]РЕЕСТР!V518</f>
        <v>4</v>
      </c>
      <c r="T518" s="13" t="str">
        <f>[1]РЕЕСТР!W518</f>
        <v>отсек</v>
      </c>
      <c r="U518" s="17" t="str">
        <f>[1]РЕЕСТР!AA518</f>
        <v>-</v>
      </c>
      <c r="V518" s="18" t="str">
        <f>[1]РЕЕСТР!AB518</f>
        <v>-</v>
      </c>
      <c r="W518" s="15" t="str">
        <f>[1]РЕЕСТР!AC518</f>
        <v>-</v>
      </c>
      <c r="X518" s="13" t="str">
        <f>[1]РЕЕСТР!AD518</f>
        <v>-</v>
      </c>
      <c r="Y518" s="8" t="str">
        <f>[1]РЕЕСТР!AH518</f>
        <v>МО - Администрация города Ханты-Мансийска</v>
      </c>
      <c r="Z518" s="19" t="str">
        <f>[1]РЕЕСТР!AL518</f>
        <v>ИЖС ул. Свердлова</v>
      </c>
    </row>
    <row r="519" spans="2:26" ht="45" customHeight="1" x14ac:dyDescent="0.3">
      <c r="B519" s="43">
        <f>[1]РЕЕСТР!B519</f>
        <v>480</v>
      </c>
      <c r="C519" s="44" t="str">
        <f>[1]РЕЕСТР!C519</f>
        <v>ранее существовавшая до 01.01.2019</v>
      </c>
      <c r="D519" s="51">
        <f>[1]РЕЕСТР!D519</f>
        <v>44900</v>
      </c>
      <c r="E519" s="16" t="str">
        <f>[1]РЕЕСТР!E519</f>
        <v>Свердлова 66</v>
      </c>
      <c r="F519" s="52" t="str">
        <f>[1]РЕЕСТР!F519</f>
        <v>в рамках проведения инвентаризации 2022 года
не установлен</v>
      </c>
      <c r="G519" s="10" t="str">
        <f>[1]РЕЕСТР!G519</f>
        <v>61.015473</v>
      </c>
      <c r="H519" s="10" t="str">
        <f>[1]РЕЕСТР!H519</f>
        <v>69.022294</v>
      </c>
      <c r="I519" s="53" t="str">
        <f>[1]РЕЕСТР!I519</f>
        <v>в рамках инвентаризации 2022 года
не определена</v>
      </c>
      <c r="J519" s="9" t="str">
        <f>[1]РЕЕСТР!J519</f>
        <v>открытый</v>
      </c>
      <c r="K519" s="11" t="str">
        <f>[1]РЕЕСТР!K519</f>
        <v>бетонная плита</v>
      </c>
      <c r="L519" s="10">
        <f>[1]РЕЕСТР!L519</f>
        <v>12</v>
      </c>
      <c r="M519" s="10" t="str">
        <f>[1]РЕЕСТР!M519</f>
        <v>есть</v>
      </c>
      <c r="N519" s="12" t="str">
        <f>[1]РЕЕСТР!N519</f>
        <v>есть</v>
      </c>
      <c r="O519" s="14">
        <f>[1]РЕЕСТР!O519</f>
        <v>2</v>
      </c>
      <c r="P519" s="15">
        <f>[1]РЕЕСТР!P519</f>
        <v>1.1000000000000001</v>
      </c>
      <c r="Q519" s="13" t="str">
        <f>[1]РЕЕСТР!Q519</f>
        <v>пластик</v>
      </c>
      <c r="R519" s="14">
        <f>[1]РЕЕСТР!U519</f>
        <v>1</v>
      </c>
      <c r="S519" s="15">
        <f>[1]РЕЕСТР!V519</f>
        <v>4</v>
      </c>
      <c r="T519" s="13" t="str">
        <f>[1]РЕЕСТР!W519</f>
        <v>отсек</v>
      </c>
      <c r="U519" s="17" t="str">
        <f>[1]РЕЕСТР!AA519</f>
        <v>-</v>
      </c>
      <c r="V519" s="18" t="str">
        <f>[1]РЕЕСТР!AB519</f>
        <v>-</v>
      </c>
      <c r="W519" s="15" t="str">
        <f>[1]РЕЕСТР!AC519</f>
        <v>-</v>
      </c>
      <c r="X519" s="13" t="str">
        <f>[1]РЕЕСТР!AD519</f>
        <v>-</v>
      </c>
      <c r="Y519" s="8" t="str">
        <f>[1]РЕЕСТР!AH519</f>
        <v>МО - Администрация города Ханты-Мансийска</v>
      </c>
      <c r="Z519" s="19" t="str">
        <f>[1]РЕЕСТР!AL519</f>
        <v>ИЖС ул. Свердлова, ул. Водопроводная, пер. Весенний</v>
      </c>
    </row>
    <row r="520" spans="2:26" ht="45" customHeight="1" x14ac:dyDescent="0.3">
      <c r="B520" s="43">
        <f>[1]РЕЕСТР!B520</f>
        <v>481</v>
      </c>
      <c r="C520" s="44" t="str">
        <f>[1]РЕЕСТР!C520</f>
        <v>ранее существовавшая до 01.01.2019</v>
      </c>
      <c r="D520" s="51">
        <f>[1]РЕЕСТР!D520</f>
        <v>44900</v>
      </c>
      <c r="E520" s="16" t="str">
        <f>[1]РЕЕСТР!E520</f>
        <v xml:space="preserve">Сирина 13 </v>
      </c>
      <c r="F520" s="52" t="str">
        <f>[1]РЕЕСТР!F520</f>
        <v>в рамках проведения инвентаризации 2022 года
не установлен</v>
      </c>
      <c r="G520" s="10" t="str">
        <f>[1]РЕЕСТР!G520</f>
        <v>60.999547</v>
      </c>
      <c r="H520" s="10" t="str">
        <f>[1]РЕЕСТР!H520</f>
        <v>69.009426</v>
      </c>
      <c r="I520" s="53" t="str">
        <f>[1]РЕЕСТР!I520</f>
        <v>в рамках инвентаризации 2022 года
не определена</v>
      </c>
      <c r="J520" s="9" t="str">
        <f>[1]РЕЕСТР!J520</f>
        <v>открытый</v>
      </c>
      <c r="K520" s="11" t="str">
        <f>[1]РЕЕСТР!K520</f>
        <v>грунт</v>
      </c>
      <c r="L520" s="10">
        <f>[1]РЕЕСТР!L520</f>
        <v>4</v>
      </c>
      <c r="M520" s="10" t="str">
        <f>[1]РЕЕСТР!M520</f>
        <v>отсутсвуют</v>
      </c>
      <c r="N520" s="12" t="str">
        <f>[1]РЕЕСТР!N520</f>
        <v>отсутсвуют</v>
      </c>
      <c r="O520" s="14">
        <f>[1]РЕЕСТР!O520</f>
        <v>2</v>
      </c>
      <c r="P520" s="15">
        <f>[1]РЕЕСТР!P520</f>
        <v>1.1000000000000001</v>
      </c>
      <c r="Q520" s="13" t="str">
        <f>[1]РЕЕСТР!Q520</f>
        <v>пластик</v>
      </c>
      <c r="R520" s="14" t="str">
        <f>[1]РЕЕСТР!U520</f>
        <v>-</v>
      </c>
      <c r="S520" s="15" t="str">
        <f>[1]РЕЕСТР!V520</f>
        <v>-</v>
      </c>
      <c r="T520" s="13" t="str">
        <f>[1]РЕЕСТР!W520</f>
        <v>-</v>
      </c>
      <c r="U520" s="17" t="str">
        <f>[1]РЕЕСТР!AA520</f>
        <v>-</v>
      </c>
      <c r="V520" s="18" t="str">
        <f>[1]РЕЕСТР!AB520</f>
        <v>-</v>
      </c>
      <c r="W520" s="15" t="str">
        <f>[1]РЕЕСТР!AC520</f>
        <v>-</v>
      </c>
      <c r="X520" s="13" t="str">
        <f>[1]РЕЕСТР!AD520</f>
        <v>-</v>
      </c>
      <c r="Y520" s="8" t="str">
        <f>[1]РЕЕСТР!AH520</f>
        <v>МО - Администрация города Ханты-Мансийска</v>
      </c>
      <c r="Z520" s="19" t="str">
        <f>[1]РЕЕСТР!AL520</f>
        <v>ИЖС ул. Сирина, ул. Пушкина</v>
      </c>
    </row>
    <row r="521" spans="2:26" ht="51" customHeight="1" x14ac:dyDescent="0.3">
      <c r="B521" s="43">
        <f>[1]РЕЕСТР!B521</f>
        <v>482</v>
      </c>
      <c r="C521" s="44" t="str">
        <f>[1]РЕЕСТР!C521</f>
        <v>ранее существовавшая до 01.01.2019</v>
      </c>
      <c r="D521" s="51">
        <f>[1]РЕЕСТР!D521</f>
        <v>44900</v>
      </c>
      <c r="E521" s="16" t="str">
        <f>[1]РЕЕСТР!E521</f>
        <v>Сирина 59</v>
      </c>
      <c r="F521" s="52" t="str">
        <f>[1]РЕЕСТР!F521</f>
        <v>в рамках проведения инвентаризации 2022 года
не установлен</v>
      </c>
      <c r="G521" s="10" t="str">
        <f>[1]РЕЕСТР!G521</f>
        <v>61.004282</v>
      </c>
      <c r="H521" s="10" t="str">
        <f>[1]РЕЕСТР!H521</f>
        <v>69.000462</v>
      </c>
      <c r="I521" s="53" t="str">
        <f>[1]РЕЕСТР!I521</f>
        <v>в рамках инвентаризации 2022 года
не определена</v>
      </c>
      <c r="J521" s="9" t="str">
        <f>[1]РЕЕСТР!J521</f>
        <v>открытый</v>
      </c>
      <c r="K521" s="11" t="str">
        <f>[1]РЕЕСТР!K521</f>
        <v>бетонная плита</v>
      </c>
      <c r="L521" s="10">
        <f>[1]РЕЕСТР!L521</f>
        <v>4</v>
      </c>
      <c r="M521" s="10" t="str">
        <f>[1]РЕЕСТР!M521</f>
        <v>отстсвует</v>
      </c>
      <c r="N521" s="12" t="str">
        <f>[1]РЕЕСТР!N521</f>
        <v>отсутсвует</v>
      </c>
      <c r="O521" s="14">
        <f>[1]РЕЕСТР!O521</f>
        <v>2</v>
      </c>
      <c r="P521" s="15">
        <f>[1]РЕЕСТР!P521</f>
        <v>1.1000000000000001</v>
      </c>
      <c r="Q521" s="13" t="str">
        <f>[1]РЕЕСТР!Q521</f>
        <v>металл</v>
      </c>
      <c r="R521" s="14" t="str">
        <f>[1]РЕЕСТР!U521</f>
        <v>-</v>
      </c>
      <c r="S521" s="15" t="str">
        <f>[1]РЕЕСТР!V521</f>
        <v>-</v>
      </c>
      <c r="T521" s="13" t="str">
        <f>[1]РЕЕСТР!W521</f>
        <v>-</v>
      </c>
      <c r="U521" s="17" t="str">
        <f>[1]РЕЕСТР!AA521</f>
        <v>-</v>
      </c>
      <c r="V521" s="18" t="str">
        <f>[1]РЕЕСТР!AB521</f>
        <v>-</v>
      </c>
      <c r="W521" s="15" t="str">
        <f>[1]РЕЕСТР!AC521</f>
        <v>-</v>
      </c>
      <c r="X521" s="13" t="str">
        <f>[1]РЕЕСТР!AD521</f>
        <v>-</v>
      </c>
      <c r="Y521" s="8" t="str">
        <f>[1]РЕЕСТР!AH521</f>
        <v>ЮЛ - Муниципальное водоканализационное предприятие муниципального образования город Ханты-Мансийск</v>
      </c>
      <c r="Z521" s="19" t="str">
        <f>[1]РЕЕСТР!AL521</f>
        <v>Муниципальное предприятие «Водоканал»</v>
      </c>
    </row>
    <row r="522" spans="2:26" ht="45" customHeight="1" x14ac:dyDescent="0.3">
      <c r="B522" s="43">
        <f>[1]РЕЕСТР!B522</f>
        <v>483</v>
      </c>
      <c r="C522" s="44" t="str">
        <f>[1]РЕЕСТР!C522</f>
        <v>ранее существовавшая до 01.01.2019</v>
      </c>
      <c r="D522" s="51">
        <f>[1]РЕЕСТР!D522</f>
        <v>44900</v>
      </c>
      <c r="E522" s="16" t="str">
        <f>[1]РЕЕСТР!E522</f>
        <v>Сирина 36</v>
      </c>
      <c r="F522" s="52" t="str">
        <f>[1]РЕЕСТР!F522</f>
        <v>в рамках проведения инвентаризации 2022 года
не установлен</v>
      </c>
      <c r="G522" s="10" t="str">
        <f>[1]РЕЕСТР!G522</f>
        <v>61.001436</v>
      </c>
      <c r="H522" s="10" t="str">
        <f>[1]РЕЕСТР!H522</f>
        <v>69.006174</v>
      </c>
      <c r="I522" s="53" t="str">
        <f>[1]РЕЕСТР!I522</f>
        <v>в рамках инвентаризации 2022 года
не определена</v>
      </c>
      <c r="J522" s="9" t="str">
        <f>[1]РЕЕСТР!J522</f>
        <v>открытый</v>
      </c>
      <c r="K522" s="11" t="str">
        <f>[1]РЕЕСТР!K522</f>
        <v>бетонная плита</v>
      </c>
      <c r="L522" s="10">
        <f>[1]РЕЕСТР!L522</f>
        <v>12</v>
      </c>
      <c r="M522" s="10" t="str">
        <f>[1]РЕЕСТР!M522</f>
        <v>есть</v>
      </c>
      <c r="N522" s="12" t="str">
        <f>[1]РЕЕСТР!N522</f>
        <v>есть</v>
      </c>
      <c r="O522" s="14">
        <f>[1]РЕЕСТР!O522</f>
        <v>2</v>
      </c>
      <c r="P522" s="15">
        <f>[1]РЕЕСТР!P522</f>
        <v>1.1000000000000001</v>
      </c>
      <c r="Q522" s="13" t="str">
        <f>[1]РЕЕСТР!Q522</f>
        <v>металл</v>
      </c>
      <c r="R522" s="14">
        <f>[1]РЕЕСТР!U522</f>
        <v>1</v>
      </c>
      <c r="S522" s="15">
        <f>[1]РЕЕСТР!V522</f>
        <v>4</v>
      </c>
      <c r="T522" s="13" t="str">
        <f>[1]РЕЕСТР!W522</f>
        <v>отсек</v>
      </c>
      <c r="U522" s="17" t="str">
        <f>[1]РЕЕСТР!AA522</f>
        <v>-</v>
      </c>
      <c r="V522" s="18" t="str">
        <f>[1]РЕЕСТР!AB522</f>
        <v>-</v>
      </c>
      <c r="W522" s="15" t="str">
        <f>[1]РЕЕСТР!AC522</f>
        <v>-</v>
      </c>
      <c r="X522" s="13" t="str">
        <f>[1]РЕЕСТР!AD522</f>
        <v>-</v>
      </c>
      <c r="Y522" s="8" t="str">
        <f>[1]РЕЕСТР!AH522</f>
        <v>МО - Администрация города Ханты-Мансийска</v>
      </c>
      <c r="Z522" s="19" t="str">
        <f>[1]РЕЕСТР!AL522</f>
        <v>МКД ул.Сирина 36,38,40,37,39</v>
      </c>
    </row>
    <row r="523" spans="2:26" ht="45" customHeight="1" x14ac:dyDescent="0.3">
      <c r="B523" s="43">
        <f>[1]РЕЕСТР!B523</f>
        <v>484</v>
      </c>
      <c r="C523" s="44" t="str">
        <f>[1]РЕЕСТР!C523</f>
        <v>ранее существовавшая до 01.01.2019</v>
      </c>
      <c r="D523" s="51">
        <f>[1]РЕЕСТР!D523</f>
        <v>44900</v>
      </c>
      <c r="E523" s="16" t="str">
        <f>[1]РЕЕСТР!E523</f>
        <v>Титова 34 - Калинина 87</v>
      </c>
      <c r="F523" s="52" t="str">
        <f>[1]РЕЕСТР!F523</f>
        <v>в рамках проведения инвентаризации 2022 года
не установлен</v>
      </c>
      <c r="G523" s="10" t="str">
        <f>[1]РЕЕСТР!G523</f>
        <v>61.013105</v>
      </c>
      <c r="H523" s="10" t="str">
        <f>[1]РЕЕСТР!H523</f>
        <v>69.028607</v>
      </c>
      <c r="I523" s="53" t="str">
        <f>[1]РЕЕСТР!I523</f>
        <v>в рамках инвентаризации 2022 года
не определена</v>
      </c>
      <c r="J523" s="9" t="str">
        <f>[1]РЕЕСТР!J523</f>
        <v>открытый</v>
      </c>
      <c r="K523" s="11" t="str">
        <f>[1]РЕЕСТР!K523</f>
        <v>бетонная плита</v>
      </c>
      <c r="L523" s="10">
        <f>[1]РЕЕСТР!L523</f>
        <v>4</v>
      </c>
      <c r="M523" s="10" t="str">
        <f>[1]РЕЕСТР!M523</f>
        <v>отсутсвует</v>
      </c>
      <c r="N523" s="12" t="str">
        <f>[1]РЕЕСТР!N523</f>
        <v>отсутсвует</v>
      </c>
      <c r="O523" s="14">
        <f>[1]РЕЕСТР!O523</f>
        <v>2</v>
      </c>
      <c r="P523" s="15">
        <f>[1]РЕЕСТР!P523</f>
        <v>1.1000000000000001</v>
      </c>
      <c r="Q523" s="13" t="str">
        <f>[1]РЕЕСТР!Q523</f>
        <v>пластик</v>
      </c>
      <c r="R523" s="14" t="str">
        <f>[1]РЕЕСТР!U523</f>
        <v>-</v>
      </c>
      <c r="S523" s="15" t="str">
        <f>[1]РЕЕСТР!V523</f>
        <v>-</v>
      </c>
      <c r="T523" s="13" t="str">
        <f>[1]РЕЕСТР!W523</f>
        <v>-</v>
      </c>
      <c r="U523" s="17" t="str">
        <f>[1]РЕЕСТР!AA523</f>
        <v>-</v>
      </c>
      <c r="V523" s="18" t="str">
        <f>[1]РЕЕСТР!AB523</f>
        <v>-</v>
      </c>
      <c r="W523" s="15" t="str">
        <f>[1]РЕЕСТР!AC523</f>
        <v>-</v>
      </c>
      <c r="X523" s="13" t="str">
        <f>[1]РЕЕСТР!AD523</f>
        <v>-</v>
      </c>
      <c r="Y523" s="8" t="str">
        <f>[1]РЕЕСТР!AH523</f>
        <v>МО - Администрация города Ханты-Мансийска</v>
      </c>
      <c r="Z523" s="19" t="str">
        <f>[1]РЕЕСТР!AL523</f>
        <v xml:space="preserve"> ИЖС ул. Титова, ул. Калинина </v>
      </c>
    </row>
    <row r="524" spans="2:26" ht="45" customHeight="1" x14ac:dyDescent="0.3">
      <c r="B524" s="43">
        <f>[1]РЕЕСТР!B524</f>
        <v>485</v>
      </c>
      <c r="C524" s="44" t="str">
        <f>[1]РЕЕСТР!C524</f>
        <v>ранее существовавшая до 01.01.2019</v>
      </c>
      <c r="D524" s="51">
        <f>[1]РЕЕСТР!D524</f>
        <v>44900</v>
      </c>
      <c r="E524" s="16" t="str">
        <f>[1]РЕЕСТР!E524</f>
        <v>Южный 18</v>
      </c>
      <c r="F524" s="52" t="str">
        <f>[1]РЕЕСТР!F524</f>
        <v>в рамках проведения инвентаризации 2022 года
не установлен</v>
      </c>
      <c r="G524" s="10" t="str">
        <f>[1]РЕЕСТР!G524</f>
        <v>60.981015</v>
      </c>
      <c r="H524" s="10" t="str">
        <f>[1]РЕЕСТР!H524</f>
        <v>69.039518</v>
      </c>
      <c r="I524" s="53" t="str">
        <f>[1]РЕЕСТР!I524</f>
        <v>в рамках инвентаризации 2022 года
не определена</v>
      </c>
      <c r="J524" s="9" t="str">
        <f>[1]РЕЕСТР!J524</f>
        <v>открытый</v>
      </c>
      <c r="K524" s="11" t="str">
        <f>[1]РЕЕСТР!K524</f>
        <v>бетонная плита</v>
      </c>
      <c r="L524" s="10">
        <f>[1]РЕЕСТР!L524</f>
        <v>10</v>
      </c>
      <c r="M524" s="10" t="str">
        <f>[1]РЕЕСТР!M524</f>
        <v>есть</v>
      </c>
      <c r="N524" s="12" t="str">
        <f>[1]РЕЕСТР!N524</f>
        <v>есть</v>
      </c>
      <c r="O524" s="14">
        <f>[1]РЕЕСТР!O524</f>
        <v>2</v>
      </c>
      <c r="P524" s="15">
        <f>[1]РЕЕСТР!P524</f>
        <v>1.1000000000000001</v>
      </c>
      <c r="Q524" s="13" t="str">
        <f>[1]РЕЕСТР!Q524</f>
        <v>пластик</v>
      </c>
      <c r="R524" s="14" t="str">
        <f>[1]РЕЕСТР!U524</f>
        <v>-</v>
      </c>
      <c r="S524" s="15" t="str">
        <f>[1]РЕЕСТР!V524</f>
        <v>-</v>
      </c>
      <c r="T524" s="13" t="str">
        <f>[1]РЕЕСТР!W524</f>
        <v>-</v>
      </c>
      <c r="U524" s="17" t="str">
        <f>[1]РЕЕСТР!AA524</f>
        <v>-</v>
      </c>
      <c r="V524" s="18" t="str">
        <f>[1]РЕЕСТР!AB524</f>
        <v>-</v>
      </c>
      <c r="W524" s="15" t="str">
        <f>[1]РЕЕСТР!AC524</f>
        <v>-</v>
      </c>
      <c r="X524" s="13" t="str">
        <f>[1]РЕЕСТР!AD524</f>
        <v>-</v>
      </c>
      <c r="Y524" s="8" t="str">
        <f>[1]РЕЕСТР!AH524</f>
        <v>МО - Администрация города Ханты-Мансийска</v>
      </c>
      <c r="Z524" s="19" t="str">
        <f>[1]РЕЕСТР!AL524</f>
        <v>ИЖС пер. Южный</v>
      </c>
    </row>
    <row r="525" spans="2:26" ht="45" customHeight="1" x14ac:dyDescent="0.3">
      <c r="B525" s="43">
        <f>[1]РЕЕСТР!B525</f>
        <v>486</v>
      </c>
      <c r="C525" s="44" t="str">
        <f>[1]РЕЕСТР!C525</f>
        <v>ранее существовавшая до 01.01.2019</v>
      </c>
      <c r="D525" s="51">
        <f>[1]РЕЕСТР!D525</f>
        <v>44900</v>
      </c>
      <c r="E525" s="16" t="str">
        <f>[1]РЕЕСТР!E525</f>
        <v>Южное кладбище</v>
      </c>
      <c r="F525" s="52" t="str">
        <f>[1]РЕЕСТР!F525</f>
        <v>в рамках проведения инвентаризации 2022 года
не установлен</v>
      </c>
      <c r="G525" s="10" t="str">
        <f>[1]РЕЕСТР!G525</f>
        <v>60.978354</v>
      </c>
      <c r="H525" s="10" t="str">
        <f>[1]РЕЕСТР!H525</f>
        <v>69.043491</v>
      </c>
      <c r="I525" s="53" t="str">
        <f>[1]РЕЕСТР!I525</f>
        <v>в рамках инвентаризации 2022 года
не определена</v>
      </c>
      <c r="J525" s="9" t="str">
        <f>[1]РЕЕСТР!J525</f>
        <v>ограниченный</v>
      </c>
      <c r="K525" s="11" t="str">
        <f>[1]РЕЕСТР!K525</f>
        <v>грунт</v>
      </c>
      <c r="L525" s="10">
        <f>[1]РЕЕСТР!L525</f>
        <v>4</v>
      </c>
      <c r="M525" s="10" t="str">
        <f>[1]РЕЕСТР!M525</f>
        <v>отсутсвует</v>
      </c>
      <c r="N525" s="12" t="str">
        <f>[1]РЕЕСТР!N525</f>
        <v>отсутсвует</v>
      </c>
      <c r="O525" s="14">
        <f>[1]РЕЕСТР!O525</f>
        <v>3</v>
      </c>
      <c r="P525" s="15">
        <f>[1]РЕЕСТР!P525</f>
        <v>0.66</v>
      </c>
      <c r="Q525" s="13" t="str">
        <f>[1]РЕЕСТР!Q525</f>
        <v>пластик</v>
      </c>
      <c r="R525" s="14" t="str">
        <f>[1]РЕЕСТР!U525</f>
        <v>-</v>
      </c>
      <c r="S525" s="15" t="str">
        <f>[1]РЕЕСТР!V525</f>
        <v>-</v>
      </c>
      <c r="T525" s="13" t="str">
        <f>[1]РЕЕСТР!W525</f>
        <v>-</v>
      </c>
      <c r="U525" s="17" t="str">
        <f>[1]РЕЕСТР!AA525</f>
        <v>-</v>
      </c>
      <c r="V525" s="18" t="str">
        <f>[1]РЕЕСТР!AB525</f>
        <v>-</v>
      </c>
      <c r="W525" s="15" t="str">
        <f>[1]РЕЕСТР!AC525</f>
        <v>-</v>
      </c>
      <c r="X525" s="13" t="str">
        <f>[1]РЕЕСТР!AD525</f>
        <v>-</v>
      </c>
      <c r="Y525" s="8" t="str">
        <f>[1]РЕЕСТР!AH525</f>
        <v>ЮЛ - МБУ "Ритуальные услуги"</v>
      </c>
      <c r="Z525" s="19" t="str">
        <f>[1]РЕЕСТР!AL525</f>
        <v>МБУ "Ритуальные услуги"</v>
      </c>
    </row>
    <row r="526" spans="2:26" ht="45" customHeight="1" x14ac:dyDescent="0.3">
      <c r="B526" s="43">
        <f>[1]РЕЕСТР!B526</f>
        <v>487</v>
      </c>
      <c r="C526" s="44">
        <f>[1]РЕЕСТР!C526</f>
        <v>0</v>
      </c>
      <c r="D526" s="51">
        <f>[1]РЕЕСТР!D526</f>
        <v>44900</v>
      </c>
      <c r="E526" s="16">
        <f>[1]РЕЕСТР!E526</f>
        <v>0</v>
      </c>
      <c r="F526" s="52" t="str">
        <f>[1]РЕЕСТР!F526</f>
        <v>в рамках проведения инвентаризации 2022 года
не установлен</v>
      </c>
      <c r="G526" s="10">
        <f>[1]РЕЕСТР!G526</f>
        <v>0</v>
      </c>
      <c r="H526" s="10">
        <f>[1]РЕЕСТР!H526</f>
        <v>0</v>
      </c>
      <c r="I526" s="53" t="str">
        <f>[1]РЕЕСТР!I526</f>
        <v>в рамках инвентаризации 2022 года
не определена</v>
      </c>
      <c r="J526" s="9">
        <f>[1]РЕЕСТР!J526</f>
        <v>0</v>
      </c>
      <c r="K526" s="11">
        <f>[1]РЕЕСТР!K526</f>
        <v>0</v>
      </c>
      <c r="L526" s="10">
        <f>[1]РЕЕСТР!L526</f>
        <v>0</v>
      </c>
      <c r="M526" s="10">
        <f>[1]РЕЕСТР!M526</f>
        <v>0</v>
      </c>
      <c r="N526" s="12">
        <f>[1]РЕЕСТР!N526</f>
        <v>0</v>
      </c>
      <c r="O526" s="14">
        <f>[1]РЕЕСТР!O526</f>
        <v>0</v>
      </c>
      <c r="P526" s="15">
        <f>[1]РЕЕСТР!P526</f>
        <v>0</v>
      </c>
      <c r="Q526" s="13">
        <f>[1]РЕЕСТР!Q526</f>
        <v>0</v>
      </c>
      <c r="R526" s="14">
        <f>[1]РЕЕСТР!U526</f>
        <v>0</v>
      </c>
      <c r="S526" s="15">
        <f>[1]РЕЕСТР!V526</f>
        <v>0</v>
      </c>
      <c r="T526" s="13">
        <f>[1]РЕЕСТР!W526</f>
        <v>0</v>
      </c>
      <c r="U526" s="17">
        <f>[1]РЕЕСТР!AA526</f>
        <v>0</v>
      </c>
      <c r="V526" s="18">
        <f>[1]РЕЕСТР!AB526</f>
        <v>0</v>
      </c>
      <c r="W526" s="15">
        <f>[1]РЕЕСТР!AC526</f>
        <v>0</v>
      </c>
      <c r="X526" s="13">
        <f>[1]РЕЕСТР!AD526</f>
        <v>0</v>
      </c>
      <c r="Y526" s="8">
        <f>[1]РЕЕСТР!AH526</f>
        <v>0</v>
      </c>
      <c r="Z526" s="19">
        <f>[1]РЕЕСТР!AL526</f>
        <v>0</v>
      </c>
    </row>
    <row r="527" spans="2:26" ht="45" customHeight="1" x14ac:dyDescent="0.3">
      <c r="B527" s="43">
        <f>[1]РЕЕСТР!B527</f>
        <v>488</v>
      </c>
      <c r="C527" s="44" t="str">
        <f>[1]РЕЕСТР!C527</f>
        <v>ранее существовавшая до 01.01.2019</v>
      </c>
      <c r="D527" s="51">
        <f>[1]РЕЕСТР!D527</f>
        <v>44900</v>
      </c>
      <c r="E527" s="16" t="str">
        <f>[1]РЕЕСТР!E527</f>
        <v>Безноскова 25</v>
      </c>
      <c r="F527" s="52" t="str">
        <f>[1]РЕЕСТР!F527</f>
        <v>в рамках проведения инвентаризации 2022 года
не установлен</v>
      </c>
      <c r="G527" s="10" t="str">
        <f>[1]РЕЕСТР!G527</f>
        <v>61.013463</v>
      </c>
      <c r="H527" s="10" t="str">
        <f>[1]РЕЕСТР!H527</f>
        <v>69.025660</v>
      </c>
      <c r="I527" s="53" t="str">
        <f>[1]РЕЕСТР!I527</f>
        <v>в рамках инвентаризации 2022 года
не определена</v>
      </c>
      <c r="J527" s="9" t="str">
        <f>[1]РЕЕСТР!J527</f>
        <v>открытый</v>
      </c>
      <c r="K527" s="11" t="str">
        <f>[1]РЕЕСТР!K527</f>
        <v>грунт</v>
      </c>
      <c r="L527" s="10">
        <f>[1]РЕЕСТР!L527</f>
        <v>4</v>
      </c>
      <c r="M527" s="10" t="str">
        <f>[1]РЕЕСТР!M527</f>
        <v>отсутсвует</v>
      </c>
      <c r="N527" s="12" t="str">
        <f>[1]РЕЕСТР!N527</f>
        <v>отсутсвует</v>
      </c>
      <c r="O527" s="14">
        <f>[1]РЕЕСТР!O527</f>
        <v>2</v>
      </c>
      <c r="P527" s="15">
        <f>[1]РЕЕСТР!P527</f>
        <v>1.1000000000000001</v>
      </c>
      <c r="Q527" s="13" t="str">
        <f>[1]РЕЕСТР!Q527</f>
        <v>пластик</v>
      </c>
      <c r="R527" s="14" t="str">
        <f>[1]РЕЕСТР!U527</f>
        <v>-</v>
      </c>
      <c r="S527" s="15" t="str">
        <f>[1]РЕЕСТР!V527</f>
        <v>-</v>
      </c>
      <c r="T527" s="13" t="str">
        <f>[1]РЕЕСТР!W527</f>
        <v>-</v>
      </c>
      <c r="U527" s="17" t="str">
        <f>[1]РЕЕСТР!AA527</f>
        <v>-</v>
      </c>
      <c r="V527" s="18" t="str">
        <f>[1]РЕЕСТР!AB527</f>
        <v>-</v>
      </c>
      <c r="W527" s="15" t="str">
        <f>[1]РЕЕСТР!AC527</f>
        <v>-</v>
      </c>
      <c r="X527" s="13" t="str">
        <f>[1]РЕЕСТР!AD527</f>
        <v>-</v>
      </c>
      <c r="Y527" s="8" t="str">
        <f>[1]РЕЕСТР!AH527</f>
        <v>МО - Администрация города Ханты-Мансийска</v>
      </c>
      <c r="Z527" s="19" t="str">
        <f>[1]РЕЕСТР!AL527</f>
        <v xml:space="preserve"> ИЖС ул. Безноскова</v>
      </c>
    </row>
    <row r="528" spans="2:26" ht="45" customHeight="1" x14ac:dyDescent="0.3">
      <c r="B528" s="43">
        <f>[1]РЕЕСТР!B528</f>
        <v>489</v>
      </c>
      <c r="C528" s="44" t="str">
        <f>[1]РЕЕСТР!C528</f>
        <v>ранее существовавшая до 01.01.2019</v>
      </c>
      <c r="D528" s="51">
        <f>[1]РЕЕСТР!D528</f>
        <v>44900</v>
      </c>
      <c r="E528" s="16" t="str">
        <f>[1]РЕЕСТР!E528</f>
        <v>Безноскова 44</v>
      </c>
      <c r="F528" s="52" t="str">
        <f>[1]РЕЕСТР!F528</f>
        <v>в рамках проведения инвентаризации 2022 года
не установлен</v>
      </c>
      <c r="G528" s="10" t="str">
        <f>[1]РЕЕСТР!G528</f>
        <v>61.014129</v>
      </c>
      <c r="H528" s="10" t="str">
        <f>[1]РЕЕСТР!H528</f>
        <v>69.031778</v>
      </c>
      <c r="I528" s="53" t="str">
        <f>[1]РЕЕСТР!I528</f>
        <v>в рамках инвентаризации 2022 года
не определена</v>
      </c>
      <c r="J528" s="9" t="str">
        <f>[1]РЕЕСТР!J528</f>
        <v>открытый</v>
      </c>
      <c r="K528" s="11" t="str">
        <f>[1]РЕЕСТР!K528</f>
        <v>бетонная плита</v>
      </c>
      <c r="L528" s="10">
        <f>[1]РЕЕСТР!L528</f>
        <v>12</v>
      </c>
      <c r="M528" s="10" t="str">
        <f>[1]РЕЕСТР!M528</f>
        <v>есть</v>
      </c>
      <c r="N528" s="12" t="str">
        <f>[1]РЕЕСТР!N528</f>
        <v>есть</v>
      </c>
      <c r="O528" s="14">
        <f>[1]РЕЕСТР!O528</f>
        <v>2</v>
      </c>
      <c r="P528" s="15">
        <f>[1]РЕЕСТР!P528</f>
        <v>1.1000000000000001</v>
      </c>
      <c r="Q528" s="13" t="str">
        <f>[1]РЕЕСТР!Q528</f>
        <v>пластик</v>
      </c>
      <c r="R528" s="14">
        <f>[1]РЕЕСТР!U528</f>
        <v>1</v>
      </c>
      <c r="S528" s="15">
        <f>[1]РЕЕСТР!V528</f>
        <v>4</v>
      </c>
      <c r="T528" s="13" t="str">
        <f>[1]РЕЕСТР!W528</f>
        <v>отсек</v>
      </c>
      <c r="U528" s="17" t="str">
        <f>[1]РЕЕСТР!AA528</f>
        <v>-</v>
      </c>
      <c r="V528" s="18" t="str">
        <f>[1]РЕЕСТР!AB528</f>
        <v>-</v>
      </c>
      <c r="W528" s="15" t="str">
        <f>[1]РЕЕСТР!AC528</f>
        <v>-</v>
      </c>
      <c r="X528" s="13" t="str">
        <f>[1]РЕЕСТР!AD528</f>
        <v>-</v>
      </c>
      <c r="Y528" s="8" t="str">
        <f>[1]РЕЕСТР!AH528</f>
        <v>МО - Администрация города Ханты-Мансийска</v>
      </c>
      <c r="Z528" s="19" t="str">
        <f>[1]РЕЕСТР!AL528</f>
        <v>ИЖС ул. Безноскова</v>
      </c>
    </row>
    <row r="529" spans="2:26" ht="45" customHeight="1" x14ac:dyDescent="0.3">
      <c r="B529" s="43">
        <f>[1]РЕЕСТР!B529</f>
        <v>490</v>
      </c>
      <c r="C529" s="44" t="str">
        <f>[1]РЕЕСТР!C529</f>
        <v>ранее существовавшая до 01.01.2019</v>
      </c>
      <c r="D529" s="51">
        <f>[1]РЕЕСТР!D529</f>
        <v>44900</v>
      </c>
      <c r="E529" s="16" t="str">
        <f>[1]РЕЕСТР!E529</f>
        <v>Безноскова 6</v>
      </c>
      <c r="F529" s="52" t="str">
        <f>[1]РЕЕСТР!F529</f>
        <v>в рамках проведения инвентаризации 2022 года
не установлен</v>
      </c>
      <c r="G529" s="10" t="str">
        <f>[1]РЕЕСТР!G529</f>
        <v>61.013227</v>
      </c>
      <c r="H529" s="10" t="str">
        <f>[1]РЕЕСТР!H529</f>
        <v>69.020975</v>
      </c>
      <c r="I529" s="53" t="str">
        <f>[1]РЕЕСТР!I529</f>
        <v>в рамках инвентаризации 2022 года
не определена</v>
      </c>
      <c r="J529" s="9" t="str">
        <f>[1]РЕЕСТР!J529</f>
        <v>открытый</v>
      </c>
      <c r="K529" s="11" t="str">
        <f>[1]РЕЕСТР!K529</f>
        <v>бетонная плита</v>
      </c>
      <c r="L529" s="10">
        <f>[1]РЕЕСТР!L529</f>
        <v>12</v>
      </c>
      <c r="M529" s="10" t="str">
        <f>[1]РЕЕСТР!M529</f>
        <v>есть</v>
      </c>
      <c r="N529" s="12" t="str">
        <f>[1]РЕЕСТР!N529</f>
        <v>есть</v>
      </c>
      <c r="O529" s="14">
        <f>[1]РЕЕСТР!O529</f>
        <v>2</v>
      </c>
      <c r="P529" s="15">
        <f>[1]РЕЕСТР!P529</f>
        <v>1.1000000000000001</v>
      </c>
      <c r="Q529" s="13" t="str">
        <f>[1]РЕЕСТР!Q529</f>
        <v>пластик</v>
      </c>
      <c r="R529" s="14">
        <f>[1]РЕЕСТР!U529</f>
        <v>1</v>
      </c>
      <c r="S529" s="15">
        <f>[1]РЕЕСТР!V529</f>
        <v>4</v>
      </c>
      <c r="T529" s="13" t="str">
        <f>[1]РЕЕСТР!W529</f>
        <v>отсек</v>
      </c>
      <c r="U529" s="17" t="str">
        <f>[1]РЕЕСТР!AA529</f>
        <v>-</v>
      </c>
      <c r="V529" s="18" t="str">
        <f>[1]РЕЕСТР!AB529</f>
        <v>-</v>
      </c>
      <c r="W529" s="15" t="str">
        <f>[1]РЕЕСТР!AC529</f>
        <v>-</v>
      </c>
      <c r="X529" s="13" t="str">
        <f>[1]РЕЕСТР!AD529</f>
        <v>-</v>
      </c>
      <c r="Y529" s="8" t="str">
        <f>[1]РЕЕСТР!AH529</f>
        <v>МО - Администрация города Ханты-Мансийска</v>
      </c>
      <c r="Z529" s="19" t="str">
        <f>[1]РЕЕСТР!AL529</f>
        <v>ИЖС ул. Безноскова</v>
      </c>
    </row>
    <row r="530" spans="2:26" ht="45" customHeight="1" x14ac:dyDescent="0.3">
      <c r="B530" s="43">
        <f>[1]РЕЕСТР!B530</f>
        <v>491</v>
      </c>
      <c r="C530" s="44" t="str">
        <f>[1]РЕЕСТР!C530</f>
        <v>ранее существовавшая до 01.01.2019</v>
      </c>
      <c r="D530" s="51">
        <f>[1]РЕЕСТР!D530</f>
        <v>44900</v>
      </c>
      <c r="E530" s="16" t="str">
        <f>[1]РЕЕСТР!E530</f>
        <v>Безноскова 64</v>
      </c>
      <c r="F530" s="52" t="str">
        <f>[1]РЕЕСТР!F530</f>
        <v>в рамках проведения инвентаризации 2022 года
не установлен</v>
      </c>
      <c r="G530" s="10" t="str">
        <f>[1]РЕЕСТР!G530</f>
        <v>61.014887</v>
      </c>
      <c r="H530" s="10" t="str">
        <f>[1]РЕЕСТР!H530</f>
        <v>69.036515</v>
      </c>
      <c r="I530" s="53" t="str">
        <f>[1]РЕЕСТР!I530</f>
        <v>в рамках инвентаризации 2022 года
не определена</v>
      </c>
      <c r="J530" s="9" t="str">
        <f>[1]РЕЕСТР!J530</f>
        <v>открытый</v>
      </c>
      <c r="K530" s="11" t="str">
        <f>[1]РЕЕСТР!K530</f>
        <v>бетонная плита</v>
      </c>
      <c r="L530" s="10">
        <f>[1]РЕЕСТР!L530</f>
        <v>12</v>
      </c>
      <c r="M530" s="10" t="str">
        <f>[1]РЕЕСТР!M530</f>
        <v>есть</v>
      </c>
      <c r="N530" s="12" t="str">
        <f>[1]РЕЕСТР!N530</f>
        <v>есть</v>
      </c>
      <c r="O530" s="14">
        <f>[1]РЕЕСТР!O530</f>
        <v>2</v>
      </c>
      <c r="P530" s="15">
        <f>[1]РЕЕСТР!P530</f>
        <v>1.1000000000000001</v>
      </c>
      <c r="Q530" s="13" t="str">
        <f>[1]РЕЕСТР!Q530</f>
        <v>пластик</v>
      </c>
      <c r="R530" s="14">
        <f>[1]РЕЕСТР!U530</f>
        <v>1</v>
      </c>
      <c r="S530" s="15">
        <f>[1]РЕЕСТР!V530</f>
        <v>4</v>
      </c>
      <c r="T530" s="13" t="str">
        <f>[1]РЕЕСТР!W530</f>
        <v>отсек</v>
      </c>
      <c r="U530" s="17" t="str">
        <f>[1]РЕЕСТР!AA530</f>
        <v>-</v>
      </c>
      <c r="V530" s="18" t="str">
        <f>[1]РЕЕСТР!AB530</f>
        <v>-</v>
      </c>
      <c r="W530" s="15" t="str">
        <f>[1]РЕЕСТР!AC530</f>
        <v>-</v>
      </c>
      <c r="X530" s="13" t="str">
        <f>[1]РЕЕСТР!AD530</f>
        <v>-</v>
      </c>
      <c r="Y530" s="8" t="str">
        <f>[1]РЕЕСТР!AH530</f>
        <v>МО - Администрация города Ханты-Мансийска</v>
      </c>
      <c r="Z530" s="19" t="str">
        <f>[1]РЕЕСТР!AL530</f>
        <v>ИЖС ул. Безноскова</v>
      </c>
    </row>
    <row r="531" spans="2:26" ht="45" customHeight="1" x14ac:dyDescent="0.3">
      <c r="B531" s="43">
        <f>[1]РЕЕСТР!B531</f>
        <v>492</v>
      </c>
      <c r="C531" s="44" t="str">
        <f>[1]РЕЕСТР!C531</f>
        <v>ранее существовавшая до 01.01.2019</v>
      </c>
      <c r="D531" s="51">
        <f>[1]РЕЕСТР!D531</f>
        <v>44900</v>
      </c>
      <c r="E531" s="16" t="str">
        <f>[1]РЕЕСТР!E531</f>
        <v>Безноскова 69</v>
      </c>
      <c r="F531" s="52" t="str">
        <f>[1]РЕЕСТР!F531</f>
        <v>в рамках проведения инвентаризации 2022 года
не установлен</v>
      </c>
      <c r="G531" s="10" t="str">
        <f>[1]РЕЕСТР!G531</f>
        <v>61.015356</v>
      </c>
      <c r="H531" s="10" t="str">
        <f>[1]РЕЕСТР!H531</f>
        <v>69.039054</v>
      </c>
      <c r="I531" s="53" t="str">
        <f>[1]РЕЕСТР!I531</f>
        <v>в рамках инвентаризации 2022 года
не определена</v>
      </c>
      <c r="J531" s="9" t="str">
        <f>[1]РЕЕСТР!J531</f>
        <v>открытый</v>
      </c>
      <c r="K531" s="11" t="str">
        <f>[1]РЕЕСТР!K531</f>
        <v>бетонная плита</v>
      </c>
      <c r="L531" s="10">
        <f>[1]РЕЕСТР!L531</f>
        <v>12</v>
      </c>
      <c r="M531" s="10" t="str">
        <f>[1]РЕЕСТР!M531</f>
        <v>есть</v>
      </c>
      <c r="N531" s="12" t="str">
        <f>[1]РЕЕСТР!N531</f>
        <v>есть</v>
      </c>
      <c r="O531" s="14">
        <f>[1]РЕЕСТР!O531</f>
        <v>2</v>
      </c>
      <c r="P531" s="15">
        <f>[1]РЕЕСТР!P531</f>
        <v>1.1000000000000001</v>
      </c>
      <c r="Q531" s="13" t="str">
        <f>[1]РЕЕСТР!Q531</f>
        <v>пластик</v>
      </c>
      <c r="R531" s="14">
        <f>[1]РЕЕСТР!U531</f>
        <v>1</v>
      </c>
      <c r="S531" s="15">
        <f>[1]РЕЕСТР!V531</f>
        <v>4</v>
      </c>
      <c r="T531" s="13" t="str">
        <f>[1]РЕЕСТР!W531</f>
        <v>отсек</v>
      </c>
      <c r="U531" s="17" t="str">
        <f>[1]РЕЕСТР!AA531</f>
        <v>-</v>
      </c>
      <c r="V531" s="18" t="str">
        <f>[1]РЕЕСТР!AB531</f>
        <v>-</v>
      </c>
      <c r="W531" s="15" t="str">
        <f>[1]РЕЕСТР!AC531</f>
        <v>-</v>
      </c>
      <c r="X531" s="13" t="str">
        <f>[1]РЕЕСТР!AD531</f>
        <v>-</v>
      </c>
      <c r="Y531" s="8" t="str">
        <f>[1]РЕЕСТР!AH531</f>
        <v>МО - Администрация города Ханты-Мансийска</v>
      </c>
      <c r="Z531" s="19" t="str">
        <f>[1]РЕЕСТР!AL531</f>
        <v>ИЖС ул. Безноскова</v>
      </c>
    </row>
    <row r="532" spans="2:26" ht="45" customHeight="1" x14ac:dyDescent="0.3">
      <c r="B532" s="43">
        <f>[1]РЕЕСТР!B532</f>
        <v>493</v>
      </c>
      <c r="C532" s="44" t="str">
        <f>[1]РЕЕСТР!C532</f>
        <v>ранее существовавшая до 01.01.2019</v>
      </c>
      <c r="D532" s="51">
        <f>[1]РЕЕСТР!D532</f>
        <v>44900</v>
      </c>
      <c r="E532" s="16" t="str">
        <f>[1]РЕЕСТР!E532</f>
        <v xml:space="preserve">Боровая 9 </v>
      </c>
      <c r="F532" s="52" t="str">
        <f>[1]РЕЕСТР!F532</f>
        <v>в рамках проведения инвентаризации 2022 года
не установлен</v>
      </c>
      <c r="G532" s="10" t="str">
        <f>[1]РЕЕСТР!G532</f>
        <v>61.016954</v>
      </c>
      <c r="H532" s="10" t="str">
        <f>[1]РЕЕСТР!H532</f>
        <v>69.038033</v>
      </c>
      <c r="I532" s="53" t="str">
        <f>[1]РЕЕСТР!I532</f>
        <v>в рамках инвентаризации 2022 года
не определена</v>
      </c>
      <c r="J532" s="9" t="str">
        <f>[1]РЕЕСТР!J532</f>
        <v>открытый</v>
      </c>
      <c r="K532" s="11" t="str">
        <f>[1]РЕЕСТР!K532</f>
        <v>бетонная плита</v>
      </c>
      <c r="L532" s="10">
        <f>[1]РЕЕСТР!L532</f>
        <v>12</v>
      </c>
      <c r="M532" s="10" t="str">
        <f>[1]РЕЕСТР!M532</f>
        <v>есть</v>
      </c>
      <c r="N532" s="12" t="str">
        <f>[1]РЕЕСТР!N532</f>
        <v>есть</v>
      </c>
      <c r="O532" s="14">
        <f>[1]РЕЕСТР!O532</f>
        <v>2</v>
      </c>
      <c r="P532" s="15">
        <f>[1]РЕЕСТР!P532</f>
        <v>1.1000000000000001</v>
      </c>
      <c r="Q532" s="13" t="str">
        <f>[1]РЕЕСТР!Q532</f>
        <v>пластик</v>
      </c>
      <c r="R532" s="14">
        <f>[1]РЕЕСТР!U532</f>
        <v>1</v>
      </c>
      <c r="S532" s="15">
        <f>[1]РЕЕСТР!V532</f>
        <v>4</v>
      </c>
      <c r="T532" s="13" t="str">
        <f>[1]РЕЕСТР!W532</f>
        <v>отсек</v>
      </c>
      <c r="U532" s="17" t="str">
        <f>[1]РЕЕСТР!AA532</f>
        <v>-</v>
      </c>
      <c r="V532" s="18" t="str">
        <f>[1]РЕЕСТР!AB532</f>
        <v>-</v>
      </c>
      <c r="W532" s="15" t="str">
        <f>[1]РЕЕСТР!AC532</f>
        <v>-</v>
      </c>
      <c r="X532" s="13" t="str">
        <f>[1]РЕЕСТР!AD532</f>
        <v>-</v>
      </c>
      <c r="Y532" s="8" t="str">
        <f>[1]РЕЕСТР!AH532</f>
        <v>МО - Администрация города Ханты-Мансийска</v>
      </c>
      <c r="Z532" s="19" t="str">
        <f>[1]РЕЕСТР!AL532</f>
        <v>ИЖС ул. Боровая</v>
      </c>
    </row>
    <row r="533" spans="2:26" ht="45" customHeight="1" x14ac:dyDescent="0.3">
      <c r="B533" s="43">
        <f>[1]РЕЕСТР!B533</f>
        <v>494</v>
      </c>
      <c r="C533" s="44" t="str">
        <f>[1]РЕЕСТР!C533</f>
        <v>ранее существовавшая до 01.01.2019</v>
      </c>
      <c r="D533" s="51">
        <f>[1]РЕЕСТР!D533</f>
        <v>44900</v>
      </c>
      <c r="E533" s="16" t="str">
        <f>[1]РЕЕСТР!E533</f>
        <v>Восточная 1</v>
      </c>
      <c r="F533" s="52" t="str">
        <f>[1]РЕЕСТР!F533</f>
        <v>в рамках проведения инвентаризации 2022 года
не установлен</v>
      </c>
      <c r="G533" s="10" t="str">
        <f>[1]РЕЕСТР!G533</f>
        <v>60.999308</v>
      </c>
      <c r="H533" s="10" t="str">
        <f>[1]РЕЕСТР!H533</f>
        <v>69.050827</v>
      </c>
      <c r="I533" s="53" t="str">
        <f>[1]РЕЕСТР!I533</f>
        <v>в рамках инвентаризации 2022 года
не определена</v>
      </c>
      <c r="J533" s="9" t="str">
        <f>[1]РЕЕСТР!J533</f>
        <v>открытый</v>
      </c>
      <c r="K533" s="11" t="str">
        <f>[1]РЕЕСТР!K533</f>
        <v>бетонная плита</v>
      </c>
      <c r="L533" s="10">
        <f>[1]РЕЕСТР!L533</f>
        <v>12</v>
      </c>
      <c r="M533" s="10" t="str">
        <f>[1]РЕЕСТР!M533</f>
        <v>есть</v>
      </c>
      <c r="N533" s="12" t="str">
        <f>[1]РЕЕСТР!N533</f>
        <v>есть</v>
      </c>
      <c r="O533" s="14">
        <f>[1]РЕЕСТР!O533</f>
        <v>2</v>
      </c>
      <c r="P533" s="15">
        <f>[1]РЕЕСТР!P533</f>
        <v>1.1000000000000001</v>
      </c>
      <c r="Q533" s="13" t="str">
        <f>[1]РЕЕСТР!Q533</f>
        <v>пластик</v>
      </c>
      <c r="R533" s="14">
        <f>[1]РЕЕСТР!U533</f>
        <v>1</v>
      </c>
      <c r="S533" s="15">
        <f>[1]РЕЕСТР!V533</f>
        <v>4</v>
      </c>
      <c r="T533" s="13" t="str">
        <f>[1]РЕЕСТР!W533</f>
        <v>отсек</v>
      </c>
      <c r="U533" s="17" t="str">
        <f>[1]РЕЕСТР!AA533</f>
        <v>-</v>
      </c>
      <c r="V533" s="18" t="str">
        <f>[1]РЕЕСТР!AB533</f>
        <v>-</v>
      </c>
      <c r="W533" s="15" t="str">
        <f>[1]РЕЕСТР!AC533</f>
        <v>-</v>
      </c>
      <c r="X533" s="13" t="str">
        <f>[1]РЕЕСТР!AD533</f>
        <v>-</v>
      </c>
      <c r="Y533" s="8" t="str">
        <f>[1]РЕЕСТР!AH533</f>
        <v>МО - Администрация города Ханты-Мансийска</v>
      </c>
      <c r="Z533" s="19" t="str">
        <f>[1]РЕЕСТР!AL533</f>
        <v>ИЖС ул. Восточная</v>
      </c>
    </row>
    <row r="534" spans="2:26" ht="45" customHeight="1" x14ac:dyDescent="0.3">
      <c r="B534" s="43">
        <f>[1]РЕЕСТР!B534</f>
        <v>495</v>
      </c>
      <c r="C534" s="44" t="str">
        <f>[1]РЕЕСТР!C534</f>
        <v>ранее существовавшая до 01.01.2019</v>
      </c>
      <c r="D534" s="51">
        <f>[1]РЕЕСТР!D534</f>
        <v>44900</v>
      </c>
      <c r="E534" s="16" t="str">
        <f>[1]РЕЕСТР!E534</f>
        <v>Восточная 13</v>
      </c>
      <c r="F534" s="52" t="str">
        <f>[1]РЕЕСТР!F534</f>
        <v>в рамках проведения инвентаризации 2022 года
не установлен</v>
      </c>
      <c r="G534" s="10" t="str">
        <f>[1]РЕЕСТР!G534</f>
        <v>60.999748</v>
      </c>
      <c r="H534" s="10" t="str">
        <f>[1]РЕЕСТР!H534</f>
        <v>69.054697</v>
      </c>
      <c r="I534" s="53" t="str">
        <f>[1]РЕЕСТР!I534</f>
        <v>в рамках инвентаризации 2022 года
не определена</v>
      </c>
      <c r="J534" s="9" t="str">
        <f>[1]РЕЕСТР!J534</f>
        <v>открытый</v>
      </c>
      <c r="K534" s="11" t="str">
        <f>[1]РЕЕСТР!K534</f>
        <v>бетонная плита</v>
      </c>
      <c r="L534" s="10">
        <f>[1]РЕЕСТР!L534</f>
        <v>12</v>
      </c>
      <c r="M534" s="10" t="str">
        <f>[1]РЕЕСТР!M534</f>
        <v>есть</v>
      </c>
      <c r="N534" s="12" t="str">
        <f>[1]РЕЕСТР!N534</f>
        <v>есть</v>
      </c>
      <c r="O534" s="14">
        <f>[1]РЕЕСТР!O534</f>
        <v>2</v>
      </c>
      <c r="P534" s="15">
        <f>[1]РЕЕСТР!P534</f>
        <v>1.1000000000000001</v>
      </c>
      <c r="Q534" s="13" t="str">
        <f>[1]РЕЕСТР!Q534</f>
        <v>пластик</v>
      </c>
      <c r="R534" s="14">
        <f>[1]РЕЕСТР!U534</f>
        <v>1</v>
      </c>
      <c r="S534" s="15">
        <f>[1]РЕЕСТР!V534</f>
        <v>4</v>
      </c>
      <c r="T534" s="13" t="str">
        <f>[1]РЕЕСТР!W534</f>
        <v>отсек</v>
      </c>
      <c r="U534" s="17" t="str">
        <f>[1]РЕЕСТР!AA534</f>
        <v>-</v>
      </c>
      <c r="V534" s="18" t="str">
        <f>[1]РЕЕСТР!AB534</f>
        <v>-</v>
      </c>
      <c r="W534" s="15" t="str">
        <f>[1]РЕЕСТР!AC534</f>
        <v>-</v>
      </c>
      <c r="X534" s="13" t="str">
        <f>[1]РЕЕСТР!AD534</f>
        <v>-</v>
      </c>
      <c r="Y534" s="8" t="str">
        <f>[1]РЕЕСТР!AH534</f>
        <v>МО - Администрация города Ханты-Мансийска</v>
      </c>
      <c r="Z534" s="19" t="str">
        <f>[1]РЕЕСТР!AL534</f>
        <v xml:space="preserve">ИЖС ул. Восточная </v>
      </c>
    </row>
    <row r="535" spans="2:26" ht="45" customHeight="1" x14ac:dyDescent="0.3">
      <c r="B535" s="43">
        <f>[1]РЕЕСТР!B535</f>
        <v>495</v>
      </c>
      <c r="C535" s="44">
        <f>[1]РЕЕСТР!C535</f>
        <v>0</v>
      </c>
      <c r="D535" s="51">
        <f>[1]РЕЕСТР!D535</f>
        <v>44900</v>
      </c>
      <c r="E535" s="16">
        <f>[1]РЕЕСТР!E535</f>
        <v>0</v>
      </c>
      <c r="F535" s="52" t="str">
        <f>[1]РЕЕСТР!F535</f>
        <v>в рамках проведения инвентаризации 2022 года
не установлен</v>
      </c>
      <c r="G535" s="10">
        <f>[1]РЕЕСТР!G535</f>
        <v>0</v>
      </c>
      <c r="H535" s="10">
        <f>[1]РЕЕСТР!H535</f>
        <v>0</v>
      </c>
      <c r="I535" s="53" t="str">
        <f>[1]РЕЕСТР!I535</f>
        <v>в рамках инвентаризации 2022 года
не определена</v>
      </c>
      <c r="J535" s="9">
        <f>[1]РЕЕСТР!J535</f>
        <v>0</v>
      </c>
      <c r="K535" s="11">
        <f>[1]РЕЕСТР!K535</f>
        <v>0</v>
      </c>
      <c r="L535" s="10">
        <f>[1]РЕЕСТР!L535</f>
        <v>0</v>
      </c>
      <c r="M535" s="10">
        <f>[1]РЕЕСТР!M535</f>
        <v>0</v>
      </c>
      <c r="N535" s="12">
        <f>[1]РЕЕСТР!N535</f>
        <v>0</v>
      </c>
      <c r="O535" s="14">
        <f>[1]РЕЕСТР!O535</f>
        <v>0</v>
      </c>
      <c r="P535" s="15">
        <f>[1]РЕЕСТР!P535</f>
        <v>0</v>
      </c>
      <c r="Q535" s="13">
        <f>[1]РЕЕСТР!Q535</f>
        <v>0</v>
      </c>
      <c r="R535" s="14">
        <f>[1]РЕЕСТР!U535</f>
        <v>1</v>
      </c>
      <c r="S535" s="15">
        <f>[1]РЕЕСТР!V535</f>
        <v>8</v>
      </c>
      <c r="T535" s="13" t="str">
        <f>[1]РЕЕСТР!W535</f>
        <v>бункер-накопитель</v>
      </c>
      <c r="U535" s="17">
        <f>[1]РЕЕСТР!AA535</f>
        <v>0</v>
      </c>
      <c r="V535" s="18">
        <f>[1]РЕЕСТР!AB535</f>
        <v>0</v>
      </c>
      <c r="W535" s="15">
        <f>[1]РЕЕСТР!AC535</f>
        <v>0</v>
      </c>
      <c r="X535" s="13">
        <f>[1]РЕЕСТР!AD535</f>
        <v>0</v>
      </c>
      <c r="Y535" s="8">
        <f>[1]РЕЕСТР!AH535</f>
        <v>0</v>
      </c>
      <c r="Z535" s="19">
        <f>[1]РЕЕСТР!AL535</f>
        <v>0</v>
      </c>
    </row>
    <row r="536" spans="2:26" ht="45" customHeight="1" x14ac:dyDescent="0.3">
      <c r="B536" s="43">
        <f>[1]РЕЕСТР!B536</f>
        <v>496</v>
      </c>
      <c r="C536" s="44" t="str">
        <f>[1]РЕЕСТР!C536</f>
        <v>ранее существовавшая до 01.01.2019</v>
      </c>
      <c r="D536" s="51">
        <f>[1]РЕЕСТР!D536</f>
        <v>44900</v>
      </c>
      <c r="E536" s="16" t="str">
        <f>[1]РЕЕСТР!E536</f>
        <v xml:space="preserve">Восточная 28 </v>
      </c>
      <c r="F536" s="52" t="str">
        <f>[1]РЕЕСТР!F536</f>
        <v>в рамках проведения инвентаризации 2022 года
не установлен</v>
      </c>
      <c r="G536" s="10" t="str">
        <f>[1]РЕЕСТР!G536</f>
        <v>60.997962</v>
      </c>
      <c r="H536" s="10" t="str">
        <f>[1]РЕЕСТР!H536</f>
        <v>69.056301</v>
      </c>
      <c r="I536" s="53" t="str">
        <f>[1]РЕЕСТР!I536</f>
        <v>в рамках инвентаризации 2022 года
не определена</v>
      </c>
      <c r="J536" s="9" t="str">
        <f>[1]РЕЕСТР!J536</f>
        <v>открытый</v>
      </c>
      <c r="K536" s="11" t="str">
        <f>[1]РЕЕСТР!K536</f>
        <v>грунт</v>
      </c>
      <c r="L536" s="10">
        <f>[1]РЕЕСТР!L536</f>
        <v>4</v>
      </c>
      <c r="M536" s="10" t="str">
        <f>[1]РЕЕСТР!M536</f>
        <v>отсутствует</v>
      </c>
      <c r="N536" s="12" t="str">
        <f>[1]РЕЕСТР!N536</f>
        <v>отсутствует</v>
      </c>
      <c r="O536" s="14">
        <f>[1]РЕЕСТР!O536</f>
        <v>1</v>
      </c>
      <c r="P536" s="15">
        <f>[1]РЕЕСТР!P536</f>
        <v>1.1000000000000001</v>
      </c>
      <c r="Q536" s="13" t="str">
        <f>[1]РЕЕСТР!Q536</f>
        <v>пластик</v>
      </c>
      <c r="R536" s="14" t="str">
        <f>[1]РЕЕСТР!U536</f>
        <v>-</v>
      </c>
      <c r="S536" s="15" t="str">
        <f>[1]РЕЕСТР!V536</f>
        <v>-</v>
      </c>
      <c r="T536" s="13" t="str">
        <f>[1]РЕЕСТР!W536</f>
        <v>-</v>
      </c>
      <c r="U536" s="17" t="str">
        <f>[1]РЕЕСТР!AA536</f>
        <v>-</v>
      </c>
      <c r="V536" s="18" t="str">
        <f>[1]РЕЕСТР!AB536</f>
        <v>-</v>
      </c>
      <c r="W536" s="15" t="str">
        <f>[1]РЕЕСТР!AC536</f>
        <v>-</v>
      </c>
      <c r="X536" s="13" t="str">
        <f>[1]РЕЕСТР!AD536</f>
        <v>-</v>
      </c>
      <c r="Y536" s="8" t="str">
        <f>[1]РЕЕСТР!AH536</f>
        <v>МО - Администрация города Ханты-Мансийска</v>
      </c>
      <c r="Z536" s="19" t="str">
        <f>[1]РЕЕСТР!AL536</f>
        <v xml:space="preserve">ИЖС ул. Восточная </v>
      </c>
    </row>
    <row r="537" spans="2:26" ht="45" customHeight="1" x14ac:dyDescent="0.3">
      <c r="B537" s="43">
        <f>[1]РЕЕСТР!B537</f>
        <v>497</v>
      </c>
      <c r="C537" s="44" t="str">
        <f>[1]РЕЕСТР!C537</f>
        <v>ранее существовавшая до 01.01.2019</v>
      </c>
      <c r="D537" s="51">
        <f>[1]РЕЕСТР!D537</f>
        <v>44900</v>
      </c>
      <c r="E537" s="16" t="str">
        <f>[1]РЕЕСТР!E537</f>
        <v xml:space="preserve">Восточная 32 </v>
      </c>
      <c r="F537" s="52" t="str">
        <f>[1]РЕЕСТР!F537</f>
        <v>в рамках проведения инвентаризации 2022 года
не установлен</v>
      </c>
      <c r="G537" s="10" t="str">
        <f>[1]РЕЕСТР!G537</f>
        <v>60.997528</v>
      </c>
      <c r="H537" s="10" t="str">
        <f>[1]РЕЕСТР!H537</f>
        <v>69.056671</v>
      </c>
      <c r="I537" s="53" t="str">
        <f>[1]РЕЕСТР!I537</f>
        <v>в рамках инвентаризации 2022 года
не определена</v>
      </c>
      <c r="J537" s="9" t="str">
        <f>[1]РЕЕСТР!J537</f>
        <v>открытый</v>
      </c>
      <c r="K537" s="11" t="str">
        <f>[1]РЕЕСТР!K537</f>
        <v>грунт</v>
      </c>
      <c r="L537" s="10">
        <f>[1]РЕЕСТР!L537</f>
        <v>4</v>
      </c>
      <c r="M537" s="10" t="str">
        <f>[1]РЕЕСТР!M537</f>
        <v>отсутствует</v>
      </c>
      <c r="N537" s="12" t="str">
        <f>[1]РЕЕСТР!N537</f>
        <v>отсутствует</v>
      </c>
      <c r="O537" s="14">
        <f>[1]РЕЕСТР!O537</f>
        <v>1</v>
      </c>
      <c r="P537" s="15">
        <f>[1]РЕЕСТР!P537</f>
        <v>1.1000000000000001</v>
      </c>
      <c r="Q537" s="13" t="str">
        <f>[1]РЕЕСТР!Q537</f>
        <v>пластик</v>
      </c>
      <c r="R537" s="14" t="str">
        <f>[1]РЕЕСТР!U537</f>
        <v>-</v>
      </c>
      <c r="S537" s="15" t="str">
        <f>[1]РЕЕСТР!V537</f>
        <v>-</v>
      </c>
      <c r="T537" s="13" t="str">
        <f>[1]РЕЕСТР!W537</f>
        <v>-</v>
      </c>
      <c r="U537" s="17" t="str">
        <f>[1]РЕЕСТР!AA537</f>
        <v>-</v>
      </c>
      <c r="V537" s="18" t="str">
        <f>[1]РЕЕСТР!AB537</f>
        <v>-</v>
      </c>
      <c r="W537" s="15" t="str">
        <f>[1]РЕЕСТР!AC537</f>
        <v>-</v>
      </c>
      <c r="X537" s="13" t="str">
        <f>[1]РЕЕСТР!AD537</f>
        <v>-</v>
      </c>
      <c r="Y537" s="8" t="str">
        <f>[1]РЕЕСТР!AH537</f>
        <v>МО - Администрация города Ханты-Мансийска</v>
      </c>
      <c r="Z537" s="19" t="str">
        <f>[1]РЕЕСТР!AL537</f>
        <v xml:space="preserve"> ИЖС ул. Восточная </v>
      </c>
    </row>
    <row r="538" spans="2:26" ht="45" customHeight="1" x14ac:dyDescent="0.3">
      <c r="B538" s="43">
        <f>[1]РЕЕСТР!B538</f>
        <v>498</v>
      </c>
      <c r="C538" s="44" t="str">
        <f>[1]РЕЕСТР!C538</f>
        <v>ранее существовавшая до 01.01.2019</v>
      </c>
      <c r="D538" s="51">
        <f>[1]РЕЕСТР!D538</f>
        <v>44900</v>
      </c>
      <c r="E538" s="16" t="str">
        <f>[1]РЕЕСТР!E538</f>
        <v>Геологов 72</v>
      </c>
      <c r="F538" s="52" t="str">
        <f>[1]РЕЕСТР!F538</f>
        <v>в рамках проведения инвентаризации 2022 года
не установлен</v>
      </c>
      <c r="G538" s="10" t="str">
        <f>[1]РЕЕСТР!G538</f>
        <v>60.997383</v>
      </c>
      <c r="H538" s="10" t="str">
        <f>[1]РЕЕСТР!H538</f>
        <v>69.058439</v>
      </c>
      <c r="I538" s="53" t="str">
        <f>[1]РЕЕСТР!I538</f>
        <v>в рамках инвентаризации 2022 года
не определена</v>
      </c>
      <c r="J538" s="9" t="str">
        <f>[1]РЕЕСТР!J538</f>
        <v>открытый</v>
      </c>
      <c r="K538" s="11" t="str">
        <f>[1]РЕЕСТР!K538</f>
        <v>бетонная плита</v>
      </c>
      <c r="L538" s="10">
        <f>[1]РЕЕСТР!L538</f>
        <v>12</v>
      </c>
      <c r="M538" s="10" t="str">
        <f>[1]РЕЕСТР!M538</f>
        <v>есть</v>
      </c>
      <c r="N538" s="12" t="str">
        <f>[1]РЕЕСТР!N538</f>
        <v>есть</v>
      </c>
      <c r="O538" s="14">
        <f>[1]РЕЕСТР!O538</f>
        <v>2</v>
      </c>
      <c r="P538" s="15">
        <f>[1]РЕЕСТР!P538</f>
        <v>1.1000000000000001</v>
      </c>
      <c r="Q538" s="13" t="str">
        <f>[1]РЕЕСТР!Q538</f>
        <v>пластик</v>
      </c>
      <c r="R538" s="14">
        <f>[1]РЕЕСТР!U538</f>
        <v>1</v>
      </c>
      <c r="S538" s="15">
        <f>[1]РЕЕСТР!V538</f>
        <v>4</v>
      </c>
      <c r="T538" s="13" t="str">
        <f>[1]РЕЕСТР!W538</f>
        <v>отсек</v>
      </c>
      <c r="U538" s="17" t="str">
        <f>[1]РЕЕСТР!AA538</f>
        <v>-</v>
      </c>
      <c r="V538" s="18" t="str">
        <f>[1]РЕЕСТР!AB538</f>
        <v>-</v>
      </c>
      <c r="W538" s="15" t="str">
        <f>[1]РЕЕСТР!AC538</f>
        <v>-</v>
      </c>
      <c r="X538" s="13" t="str">
        <f>[1]РЕЕСТР!AD538</f>
        <v>-</v>
      </c>
      <c r="Y538" s="8" t="str">
        <f>[1]РЕЕСТР!AH538</f>
        <v>МО - Администрация города Ханты-Мансийска</v>
      </c>
      <c r="Z538" s="19" t="str">
        <f>[1]РЕЕСТР!AL538</f>
        <v xml:space="preserve"> ИЖС ул. Геологов </v>
      </c>
    </row>
    <row r="539" spans="2:26" ht="56.25" customHeight="1" x14ac:dyDescent="0.3">
      <c r="B539" s="43">
        <f>[1]РЕЕСТР!B539</f>
        <v>499</v>
      </c>
      <c r="C539" s="44" t="str">
        <f>[1]РЕЕСТР!C539</f>
        <v>ранее существовавшая до 01.01.2019</v>
      </c>
      <c r="D539" s="51">
        <f>[1]РЕЕСТР!D539</f>
        <v>44900</v>
      </c>
      <c r="E539" s="16" t="str">
        <f>[1]РЕЕСТР!E539</f>
        <v>Парковая 92-а</v>
      </c>
      <c r="F539" s="52" t="str">
        <f>[1]РЕЕСТР!F539</f>
        <v>в рамках проведения инвентаризации 2022 года
не установлен</v>
      </c>
      <c r="G539" s="10" t="str">
        <f>[1]РЕЕСТР!G539</f>
        <v>60.995986</v>
      </c>
      <c r="H539" s="10" t="str">
        <f>[1]РЕЕСТР!H539</f>
        <v>69.060355</v>
      </c>
      <c r="I539" s="53" t="str">
        <f>[1]РЕЕСТР!I539</f>
        <v>в рамках инвентаризации 2022 года
не определена</v>
      </c>
      <c r="J539" s="9" t="str">
        <f>[1]РЕЕСТР!J539</f>
        <v>открытый</v>
      </c>
      <c r="K539" s="11" t="str">
        <f>[1]РЕЕСТР!K539</f>
        <v>бетонная плита</v>
      </c>
      <c r="L539" s="10">
        <f>[1]РЕЕСТР!L539</f>
        <v>12</v>
      </c>
      <c r="M539" s="10" t="str">
        <f>[1]РЕЕСТР!M539</f>
        <v>есть</v>
      </c>
      <c r="N539" s="12" t="str">
        <f>[1]РЕЕСТР!N539</f>
        <v>есть</v>
      </c>
      <c r="O539" s="14">
        <f>[1]РЕЕСТР!O539</f>
        <v>1</v>
      </c>
      <c r="P539" s="15">
        <f>[1]РЕЕСТР!P539</f>
        <v>1.1000000000000001</v>
      </c>
      <c r="Q539" s="13" t="str">
        <f>[1]РЕЕСТР!Q539</f>
        <v>пластик</v>
      </c>
      <c r="R539" s="14" t="str">
        <f>[1]РЕЕСТР!U539</f>
        <v>-</v>
      </c>
      <c r="S539" s="15" t="str">
        <f>[1]РЕЕСТР!V539</f>
        <v>-</v>
      </c>
      <c r="T539" s="13" t="str">
        <f>[1]РЕЕСТР!W539</f>
        <v>-</v>
      </c>
      <c r="U539" s="17" t="str">
        <f>[1]РЕЕСТР!AA539</f>
        <v>1, 2 класс опасности</v>
      </c>
      <c r="V539" s="18">
        <f>[1]РЕЕСТР!AB539</f>
        <v>1</v>
      </c>
      <c r="W539" s="15">
        <f>[1]РЕЕСТР!AC539</f>
        <v>0.3</v>
      </c>
      <c r="X539" s="13" t="str">
        <f>[1]РЕЕСТР!AD539</f>
        <v>металлический контейнер (3 секции)</v>
      </c>
      <c r="Y539" s="8" t="str">
        <f>[1]РЕЕСТР!AH539</f>
        <v>МО - Администрация города Ханты-Мансийска</v>
      </c>
      <c r="Z539" s="19" t="str">
        <f>[1]РЕЕСТР!AL539</f>
        <v>МКД ул. Парковая, 80, 82-90, 92, 92-а</v>
      </c>
    </row>
    <row r="540" spans="2:26" ht="45" customHeight="1" x14ac:dyDescent="0.3">
      <c r="B540" s="43">
        <f>[1]РЕЕСТР!B540</f>
        <v>500</v>
      </c>
      <c r="C540" s="44" t="str">
        <f>[1]РЕЕСТР!C540</f>
        <v>ранее существовавшая до 01.01.2019</v>
      </c>
      <c r="D540" s="51">
        <f>[1]РЕЕСТР!D540</f>
        <v>44900</v>
      </c>
      <c r="E540" s="16" t="str">
        <f>[1]РЕЕСТР!E540</f>
        <v>Доронина 33</v>
      </c>
      <c r="F540" s="52" t="str">
        <f>[1]РЕЕСТР!F540</f>
        <v>в рамках проведения инвентаризации 2022 года
не установлен</v>
      </c>
      <c r="G540" s="10" t="str">
        <f>[1]РЕЕСТР!G540</f>
        <v>61.002101</v>
      </c>
      <c r="H540" s="10" t="str">
        <f>[1]РЕЕСТР!H540</f>
        <v>69.039380</v>
      </c>
      <c r="I540" s="53" t="str">
        <f>[1]РЕЕСТР!I540</f>
        <v>в рамках инвентаризации 2022 года
не определена</v>
      </c>
      <c r="J540" s="9" t="str">
        <f>[1]РЕЕСТР!J540</f>
        <v>открытый</v>
      </c>
      <c r="K540" s="11" t="str">
        <f>[1]РЕЕСТР!K540</f>
        <v>бетонная плита</v>
      </c>
      <c r="L540" s="10">
        <f>[1]РЕЕСТР!L540</f>
        <v>12</v>
      </c>
      <c r="M540" s="10" t="str">
        <f>[1]РЕЕСТР!M540</f>
        <v>есть</v>
      </c>
      <c r="N540" s="12" t="str">
        <f>[1]РЕЕСТР!N540</f>
        <v>есть</v>
      </c>
      <c r="O540" s="14">
        <f>[1]РЕЕСТР!O540</f>
        <v>2</v>
      </c>
      <c r="P540" s="15">
        <f>[1]РЕЕСТР!P540</f>
        <v>1.1000000000000001</v>
      </c>
      <c r="Q540" s="13" t="str">
        <f>[1]РЕЕСТР!Q540</f>
        <v>пластик</v>
      </c>
      <c r="R540" s="14">
        <f>[1]РЕЕСТР!U540</f>
        <v>1</v>
      </c>
      <c r="S540" s="15">
        <f>[1]РЕЕСТР!V540</f>
        <v>4</v>
      </c>
      <c r="T540" s="13" t="str">
        <f>[1]РЕЕСТР!W540</f>
        <v>отсек</v>
      </c>
      <c r="U540" s="17" t="str">
        <f>[1]РЕЕСТР!AA540</f>
        <v>-</v>
      </c>
      <c r="V540" s="18" t="str">
        <f>[1]РЕЕСТР!AB540</f>
        <v>-</v>
      </c>
      <c r="W540" s="15" t="str">
        <f>[1]РЕЕСТР!AC540</f>
        <v>-</v>
      </c>
      <c r="X540" s="13" t="str">
        <f>[1]РЕЕСТР!AD540</f>
        <v>-</v>
      </c>
      <c r="Y540" s="8" t="str">
        <f>[1]РЕЕСТР!AH540</f>
        <v>МО - Администрация города Ханты-Мансийска</v>
      </c>
      <c r="Z540" s="19" t="str">
        <f>[1]РЕЕСТР!AL540</f>
        <v xml:space="preserve"> ИЖС ул. Доронина </v>
      </c>
    </row>
    <row r="541" spans="2:26" ht="45" customHeight="1" x14ac:dyDescent="0.3">
      <c r="B541" s="43">
        <f>[1]РЕЕСТР!B541</f>
        <v>501</v>
      </c>
      <c r="C541" s="44" t="str">
        <f>[1]РЕЕСТР!C541</f>
        <v>ранее существовавшая до 01.01.2019</v>
      </c>
      <c r="D541" s="51">
        <f>[1]РЕЕСТР!D541</f>
        <v>44900</v>
      </c>
      <c r="E541" s="16" t="str">
        <f>[1]РЕЕСТР!E541</f>
        <v>Доронина 48</v>
      </c>
      <c r="F541" s="52" t="str">
        <f>[1]РЕЕСТР!F541</f>
        <v>в рамках проведения инвентаризации 2022 года
не установлен</v>
      </c>
      <c r="G541" s="10" t="str">
        <f>[1]РЕЕСТР!G541</f>
        <v>61.001102</v>
      </c>
      <c r="H541" s="10" t="str">
        <f>[1]РЕЕСТР!H541</f>
        <v>69.041307</v>
      </c>
      <c r="I541" s="53" t="str">
        <f>[1]РЕЕСТР!I541</f>
        <v>в рамках инвентаризации 2022 года
не определена</v>
      </c>
      <c r="J541" s="9" t="str">
        <f>[1]РЕЕСТР!J541</f>
        <v>открытый</v>
      </c>
      <c r="K541" s="11" t="str">
        <f>[1]РЕЕСТР!K541</f>
        <v>бетонная плита</v>
      </c>
      <c r="L541" s="10">
        <f>[1]РЕЕСТР!L541</f>
        <v>12</v>
      </c>
      <c r="M541" s="10" t="str">
        <f>[1]РЕЕСТР!M541</f>
        <v>есть</v>
      </c>
      <c r="N541" s="12" t="str">
        <f>[1]РЕЕСТР!N541</f>
        <v>есть</v>
      </c>
      <c r="O541" s="14">
        <f>[1]РЕЕСТР!O541</f>
        <v>2</v>
      </c>
      <c r="P541" s="15">
        <f>[1]РЕЕСТР!P541</f>
        <v>1.1000000000000001</v>
      </c>
      <c r="Q541" s="13" t="str">
        <f>[1]РЕЕСТР!Q541</f>
        <v>пластик</v>
      </c>
      <c r="R541" s="14">
        <f>[1]РЕЕСТР!U541</f>
        <v>1</v>
      </c>
      <c r="S541" s="15">
        <f>[1]РЕЕСТР!V541</f>
        <v>4</v>
      </c>
      <c r="T541" s="13" t="str">
        <f>[1]РЕЕСТР!W541</f>
        <v>отсек</v>
      </c>
      <c r="U541" s="17" t="str">
        <f>[1]РЕЕСТР!AA541</f>
        <v>-</v>
      </c>
      <c r="V541" s="18" t="str">
        <f>[1]РЕЕСТР!AB541</f>
        <v>-</v>
      </c>
      <c r="W541" s="15" t="str">
        <f>[1]РЕЕСТР!AC541</f>
        <v>-</v>
      </c>
      <c r="X541" s="13" t="str">
        <f>[1]РЕЕСТР!AD541</f>
        <v>-</v>
      </c>
      <c r="Y541" s="8" t="str">
        <f>[1]РЕЕСТР!AH541</f>
        <v>МО - Администрация города Ханты-Мансийска</v>
      </c>
      <c r="Z541" s="19" t="str">
        <f>[1]РЕЕСТР!AL541</f>
        <v xml:space="preserve">ИЖС ул. Доронина </v>
      </c>
    </row>
    <row r="542" spans="2:26" ht="45" customHeight="1" x14ac:dyDescent="0.3">
      <c r="B542" s="43">
        <f>[1]РЕЕСТР!B542</f>
        <v>502</v>
      </c>
      <c r="C542" s="44" t="str">
        <f>[1]РЕЕСТР!C542</f>
        <v>ранее существовавшая до 01.01.2019</v>
      </c>
      <c r="D542" s="51">
        <f>[1]РЕЕСТР!D542</f>
        <v>44900</v>
      </c>
      <c r="E542" s="16" t="str">
        <f>[1]РЕЕСТР!E542</f>
        <v>Ермака 15</v>
      </c>
      <c r="F542" s="52" t="str">
        <f>[1]РЕЕСТР!F542</f>
        <v>в рамках проведения инвентаризации 2022 года
не установлен</v>
      </c>
      <c r="G542" s="10" t="str">
        <f>[1]РЕЕСТР!G542</f>
        <v>60.966282</v>
      </c>
      <c r="H542" s="10" t="str">
        <f>[1]РЕЕСТР!H542</f>
        <v>69.036565</v>
      </c>
      <c r="I542" s="53" t="str">
        <f>[1]РЕЕСТР!I542</f>
        <v>в рамках инвентаризации 2022 года
не определена</v>
      </c>
      <c r="J542" s="9" t="str">
        <f>[1]РЕЕСТР!J542</f>
        <v>открытый</v>
      </c>
      <c r="K542" s="11" t="str">
        <f>[1]РЕЕСТР!K542</f>
        <v>грунт</v>
      </c>
      <c r="L542" s="10">
        <f>[1]РЕЕСТР!L542</f>
        <v>4</v>
      </c>
      <c r="M542" s="10" t="str">
        <f>[1]РЕЕСТР!M542</f>
        <v>отсутствует</v>
      </c>
      <c r="N542" s="12" t="str">
        <f>[1]РЕЕСТР!N542</f>
        <v>отсутствует</v>
      </c>
      <c r="O542" s="14">
        <f>[1]РЕЕСТР!O542</f>
        <v>1</v>
      </c>
      <c r="P542" s="15">
        <f>[1]РЕЕСТР!P542</f>
        <v>1.1000000000000001</v>
      </c>
      <c r="Q542" s="13" t="str">
        <f>[1]РЕЕСТР!Q542</f>
        <v>пластик</v>
      </c>
      <c r="R542" s="14" t="str">
        <f>[1]РЕЕСТР!U542</f>
        <v>-</v>
      </c>
      <c r="S542" s="15" t="str">
        <f>[1]РЕЕСТР!V542</f>
        <v>-</v>
      </c>
      <c r="T542" s="13" t="str">
        <f>[1]РЕЕСТР!W542</f>
        <v>-</v>
      </c>
      <c r="U542" s="17" t="str">
        <f>[1]РЕЕСТР!AA542</f>
        <v>-</v>
      </c>
      <c r="V542" s="18" t="str">
        <f>[1]РЕЕСТР!AB542</f>
        <v>-</v>
      </c>
      <c r="W542" s="15" t="str">
        <f>[1]РЕЕСТР!AC542</f>
        <v>-</v>
      </c>
      <c r="X542" s="13" t="str">
        <f>[1]РЕЕСТР!AD542</f>
        <v>-</v>
      </c>
      <c r="Y542" s="8" t="str">
        <f>[1]РЕЕСТР!AH542</f>
        <v>МО - Администрация города Ханты-Мансийска</v>
      </c>
      <c r="Z542" s="19" t="str">
        <f>[1]РЕЕСТР!AL542</f>
        <v xml:space="preserve"> ИЖС Ермака, 1,3,5,7,9,11,13,15,17</v>
      </c>
    </row>
    <row r="543" spans="2:26" ht="45" customHeight="1" x14ac:dyDescent="0.3">
      <c r="B543" s="43">
        <f>[1]РЕЕСТР!B543</f>
        <v>503</v>
      </c>
      <c r="C543" s="44" t="str">
        <f>[1]РЕЕСТР!C543</f>
        <v>ранее существовавшая до 01.01.2019</v>
      </c>
      <c r="D543" s="51">
        <f>[1]РЕЕСТР!D543</f>
        <v>44900</v>
      </c>
      <c r="E543" s="16" t="str">
        <f>[1]РЕЕСТР!E543</f>
        <v>Ермака 4</v>
      </c>
      <c r="F543" s="52" t="str">
        <f>[1]РЕЕСТР!F543</f>
        <v>в рамках проведения инвентаризации 2022 года
не установлен</v>
      </c>
      <c r="G543" s="10" t="str">
        <f>[1]РЕЕСТР!G543</f>
        <v>60.968241</v>
      </c>
      <c r="H543" s="10" t="str">
        <f>[1]РЕЕСТР!H543</f>
        <v>69.038310</v>
      </c>
      <c r="I543" s="53" t="str">
        <f>[1]РЕЕСТР!I543</f>
        <v>в рамках инвентаризации 2022 года
не определена</v>
      </c>
      <c r="J543" s="9" t="str">
        <f>[1]РЕЕСТР!J543</f>
        <v>открытый</v>
      </c>
      <c r="K543" s="11" t="str">
        <f>[1]РЕЕСТР!K543</f>
        <v>грунт</v>
      </c>
      <c r="L543" s="10">
        <f>[1]РЕЕСТР!L543</f>
        <v>2</v>
      </c>
      <c r="M543" s="10" t="str">
        <f>[1]РЕЕСТР!M543</f>
        <v>отсутствует</v>
      </c>
      <c r="N543" s="12" t="str">
        <f>[1]РЕЕСТР!N543</f>
        <v>отсутствует</v>
      </c>
      <c r="O543" s="14">
        <f>[1]РЕЕСТР!O543</f>
        <v>1</v>
      </c>
      <c r="P543" s="15">
        <f>[1]РЕЕСТР!P543</f>
        <v>1.1000000000000001</v>
      </c>
      <c r="Q543" s="13" t="str">
        <f>[1]РЕЕСТР!Q543</f>
        <v>пластик</v>
      </c>
      <c r="R543" s="14" t="str">
        <f>[1]РЕЕСТР!U543</f>
        <v>-</v>
      </c>
      <c r="S543" s="15" t="str">
        <f>[1]РЕЕСТР!V543</f>
        <v>-</v>
      </c>
      <c r="T543" s="13" t="str">
        <f>[1]РЕЕСТР!W543</f>
        <v>-</v>
      </c>
      <c r="U543" s="17" t="str">
        <f>[1]РЕЕСТР!AA543</f>
        <v>-</v>
      </c>
      <c r="V543" s="18" t="str">
        <f>[1]РЕЕСТР!AB543</f>
        <v>-</v>
      </c>
      <c r="W543" s="15" t="str">
        <f>[1]РЕЕСТР!AC543</f>
        <v>-</v>
      </c>
      <c r="X543" s="13" t="str">
        <f>[1]РЕЕСТР!AD543</f>
        <v>-</v>
      </c>
      <c r="Y543" s="8" t="str">
        <f>[1]РЕЕСТР!AH543</f>
        <v>МО - Администрация города Ханты-Мансийска</v>
      </c>
      <c r="Z543" s="19" t="str">
        <f>[1]РЕЕСТР!AL543</f>
        <v>ИЖС ул. Ермака 1,2,3,4,5,6</v>
      </c>
    </row>
    <row r="544" spans="2:26" ht="45" customHeight="1" x14ac:dyDescent="0.3">
      <c r="B544" s="43">
        <f>[1]РЕЕСТР!B544</f>
        <v>504</v>
      </c>
      <c r="C544" s="44" t="str">
        <f>[1]РЕЕСТР!C544</f>
        <v>ранее существовавшая до 01.01.2019</v>
      </c>
      <c r="D544" s="51">
        <f>[1]РЕЕСТР!D544</f>
        <v>44900</v>
      </c>
      <c r="E544" s="16" t="str">
        <f>[1]РЕЕСТР!E544</f>
        <v>Иртышская 2а</v>
      </c>
      <c r="F544" s="52" t="str">
        <f>[1]РЕЕСТР!F544</f>
        <v>в рамках проведения инвентаризации 2022 года
не установлен</v>
      </c>
      <c r="G544" s="10" t="str">
        <f>[1]РЕЕСТР!G544</f>
        <v>60.968111</v>
      </c>
      <c r="H544" s="10" t="str">
        <f>[1]РЕЕСТР!H544</f>
        <v>69.040407</v>
      </c>
      <c r="I544" s="53" t="str">
        <f>[1]РЕЕСТР!I544</f>
        <v>в рамках инвентаризации 2022 года
не определена</v>
      </c>
      <c r="J544" s="9" t="str">
        <f>[1]РЕЕСТР!J544</f>
        <v>открытый</v>
      </c>
      <c r="K544" s="11" t="str">
        <f>[1]РЕЕСТР!K544</f>
        <v>бетонная плита</v>
      </c>
      <c r="L544" s="10">
        <f>[1]РЕЕСТР!L544</f>
        <v>12</v>
      </c>
      <c r="M544" s="10" t="str">
        <f>[1]РЕЕСТР!M544</f>
        <v>есть</v>
      </c>
      <c r="N544" s="12" t="str">
        <f>[1]РЕЕСТР!N544</f>
        <v>есть</v>
      </c>
      <c r="O544" s="14">
        <f>[1]РЕЕСТР!O544</f>
        <v>2</v>
      </c>
      <c r="P544" s="15">
        <f>[1]РЕЕСТР!P544</f>
        <v>1.1000000000000001</v>
      </c>
      <c r="Q544" s="13" t="str">
        <f>[1]РЕЕСТР!Q544</f>
        <v>пластик</v>
      </c>
      <c r="R544" s="14">
        <f>[1]РЕЕСТР!U544</f>
        <v>1</v>
      </c>
      <c r="S544" s="15">
        <f>[1]РЕЕСТР!V544</f>
        <v>4</v>
      </c>
      <c r="T544" s="13" t="str">
        <f>[1]РЕЕСТР!W544</f>
        <v>отсек</v>
      </c>
      <c r="U544" s="17" t="str">
        <f>[1]РЕЕСТР!AA544</f>
        <v>-</v>
      </c>
      <c r="V544" s="18" t="str">
        <f>[1]РЕЕСТР!AB544</f>
        <v>-</v>
      </c>
      <c r="W544" s="15" t="str">
        <f>[1]РЕЕСТР!AC544</f>
        <v>-</v>
      </c>
      <c r="X544" s="13" t="str">
        <f>[1]РЕЕСТР!AD544</f>
        <v>-</v>
      </c>
      <c r="Y544" s="8" t="str">
        <f>[1]РЕЕСТР!AH544</f>
        <v>МО - Администрация города Ханты-Мансийска</v>
      </c>
      <c r="Z544" s="19" t="str">
        <f>[1]РЕЕСТР!AL544</f>
        <v>ИЖС ул. Иртышская 2а</v>
      </c>
    </row>
    <row r="545" spans="2:26" ht="45" customHeight="1" x14ac:dyDescent="0.3">
      <c r="B545" s="43">
        <f>[1]РЕЕСТР!B545</f>
        <v>505</v>
      </c>
      <c r="C545" s="44" t="str">
        <f>[1]РЕЕСТР!C545</f>
        <v>ранее существовавшая до 01.01.2019</v>
      </c>
      <c r="D545" s="51">
        <f>[1]РЕЕСТР!D545</f>
        <v>44900</v>
      </c>
      <c r="E545" s="16" t="str">
        <f>[1]РЕЕСТР!E545</f>
        <v>Заречная 39</v>
      </c>
      <c r="F545" s="52" t="str">
        <f>[1]РЕЕСТР!F545</f>
        <v>в рамках проведения инвентаризации 2022 года
не установлен</v>
      </c>
      <c r="G545" s="10" t="str">
        <f>[1]РЕЕСТР!G545</f>
        <v>61.032875</v>
      </c>
      <c r="H545" s="10" t="str">
        <f>[1]РЕЕСТР!H545</f>
        <v>69.153242</v>
      </c>
      <c r="I545" s="53" t="str">
        <f>[1]РЕЕСТР!I545</f>
        <v>в рамках инвентаризации 2022 года
не определена</v>
      </c>
      <c r="J545" s="9" t="str">
        <f>[1]РЕЕСТР!J545</f>
        <v>открытый</v>
      </c>
      <c r="K545" s="11" t="str">
        <f>[1]РЕЕСТР!K545</f>
        <v>бетонная плита</v>
      </c>
      <c r="L545" s="10">
        <f>[1]РЕЕСТР!L545</f>
        <v>12</v>
      </c>
      <c r="M545" s="10" t="str">
        <f>[1]РЕЕСТР!M545</f>
        <v>есть</v>
      </c>
      <c r="N545" s="12" t="str">
        <f>[1]РЕЕСТР!N545</f>
        <v>есть</v>
      </c>
      <c r="O545" s="14">
        <f>[1]РЕЕСТР!O545</f>
        <v>2</v>
      </c>
      <c r="P545" s="15">
        <f>[1]РЕЕСТР!P545</f>
        <v>1.1000000000000001</v>
      </c>
      <c r="Q545" s="13" t="str">
        <f>[1]РЕЕСТР!Q545</f>
        <v>пластик</v>
      </c>
      <c r="R545" s="14">
        <f>[1]РЕЕСТР!U545</f>
        <v>1</v>
      </c>
      <c r="S545" s="15">
        <f>[1]РЕЕСТР!V545</f>
        <v>4</v>
      </c>
      <c r="T545" s="13" t="str">
        <f>[1]РЕЕСТР!W545</f>
        <v>отсек</v>
      </c>
      <c r="U545" s="17" t="str">
        <f>[1]РЕЕСТР!AA545</f>
        <v>-</v>
      </c>
      <c r="V545" s="18" t="str">
        <f>[1]РЕЕСТР!AB545</f>
        <v>-</v>
      </c>
      <c r="W545" s="15" t="str">
        <f>[1]РЕЕСТР!AC545</f>
        <v>-</v>
      </c>
      <c r="X545" s="13" t="str">
        <f>[1]РЕЕСТР!AD545</f>
        <v>-</v>
      </c>
      <c r="Y545" s="8" t="str">
        <f>[1]РЕЕСТР!AH545</f>
        <v>МО - Администрация города Ханты-Мансийска</v>
      </c>
      <c r="Z545" s="19" t="str">
        <f>[1]РЕЕСТР!AL545</f>
        <v>ИЖС ул. Заречная 39</v>
      </c>
    </row>
    <row r="546" spans="2:26" ht="45" customHeight="1" x14ac:dyDescent="0.3">
      <c r="B546" s="43">
        <f>[1]РЕЕСТР!B546</f>
        <v>506</v>
      </c>
      <c r="C546" s="44" t="str">
        <f>[1]РЕЕСТР!C546</f>
        <v>ранее существовавшая до 01.01.2019</v>
      </c>
      <c r="D546" s="51">
        <f>[1]РЕЕСТР!D546</f>
        <v>44900</v>
      </c>
      <c r="E546" s="16" t="str">
        <f>[1]РЕЕСТР!E546</f>
        <v>Карла Маркса 47</v>
      </c>
      <c r="F546" s="52" t="str">
        <f>[1]РЕЕСТР!F546</f>
        <v>в рамках проведения инвентаризации 2022 года
не установлен</v>
      </c>
      <c r="G546" s="10" t="str">
        <f>[1]РЕЕСТР!G546</f>
        <v>61.002946</v>
      </c>
      <c r="H546" s="10" t="str">
        <f>[1]РЕЕСТР!H546</f>
        <v>69.023328</v>
      </c>
      <c r="I546" s="53" t="str">
        <f>[1]РЕЕСТР!I546</f>
        <v>в рамках инвентаризации 2022 года
не определена</v>
      </c>
      <c r="J546" s="9" t="str">
        <f>[1]РЕЕСТР!J546</f>
        <v>открытый</v>
      </c>
      <c r="K546" s="11" t="str">
        <f>[1]РЕЕСТР!K546</f>
        <v>бетонная плита</v>
      </c>
      <c r="L546" s="10">
        <f>[1]РЕЕСТР!L546</f>
        <v>12</v>
      </c>
      <c r="M546" s="10" t="str">
        <f>[1]РЕЕСТР!M546</f>
        <v>есть</v>
      </c>
      <c r="N546" s="12" t="str">
        <f>[1]РЕЕСТР!N546</f>
        <v>есть</v>
      </c>
      <c r="O546" s="14">
        <f>[1]РЕЕСТР!O546</f>
        <v>3</v>
      </c>
      <c r="P546" s="15">
        <f>[1]РЕЕСТР!P546</f>
        <v>1.1000000000000001</v>
      </c>
      <c r="Q546" s="13" t="str">
        <f>[1]РЕЕСТР!Q546</f>
        <v>пластик</v>
      </c>
      <c r="R546" s="14">
        <f>[1]РЕЕСТР!U546</f>
        <v>1</v>
      </c>
      <c r="S546" s="15">
        <f>[1]РЕЕСТР!V546</f>
        <v>4</v>
      </c>
      <c r="T546" s="13" t="str">
        <f>[1]РЕЕСТР!W546</f>
        <v>отсек</v>
      </c>
      <c r="U546" s="17" t="str">
        <f>[1]РЕЕСТР!AA546</f>
        <v>-</v>
      </c>
      <c r="V546" s="18" t="str">
        <f>[1]РЕЕСТР!AB546</f>
        <v>-</v>
      </c>
      <c r="W546" s="15" t="str">
        <f>[1]РЕЕСТР!AC546</f>
        <v>-</v>
      </c>
      <c r="X546" s="13" t="str">
        <f>[1]РЕЕСТР!AD546</f>
        <v>-</v>
      </c>
      <c r="Y546" s="8" t="str">
        <f>[1]РЕЕСТР!AH546</f>
        <v>МО - Администрация города Ханты-Мансийска</v>
      </c>
      <c r="Z546" s="19" t="str">
        <f>[1]РЕЕСТР!AL546</f>
        <v>ИЖС ул. Карла Маркса 47,43,41,39,45,49 и ГСК</v>
      </c>
    </row>
    <row r="547" spans="2:26" ht="45" customHeight="1" x14ac:dyDescent="0.3">
      <c r="B547" s="43">
        <f>[1]РЕЕСТР!B547</f>
        <v>506</v>
      </c>
      <c r="C547" s="44">
        <f>[1]РЕЕСТР!C547</f>
        <v>0</v>
      </c>
      <c r="D547" s="51">
        <f>[1]РЕЕСТР!D547</f>
        <v>44900</v>
      </c>
      <c r="E547" s="16">
        <f>[1]РЕЕСТР!E547</f>
        <v>0</v>
      </c>
      <c r="F547" s="52" t="str">
        <f>[1]РЕЕСТР!F547</f>
        <v>в рамках проведения инвентаризации 2022 года
не установлен</v>
      </c>
      <c r="G547" s="10">
        <f>[1]РЕЕСТР!G547</f>
        <v>0</v>
      </c>
      <c r="H547" s="10">
        <f>[1]РЕЕСТР!H547</f>
        <v>0</v>
      </c>
      <c r="I547" s="53" t="str">
        <f>[1]РЕЕСТР!I547</f>
        <v>в рамках инвентаризации 2022 года
не определена</v>
      </c>
      <c r="J547" s="9">
        <f>[1]РЕЕСТР!J547</f>
        <v>0</v>
      </c>
      <c r="K547" s="11">
        <f>[1]РЕЕСТР!K547</f>
        <v>0</v>
      </c>
      <c r="L547" s="10">
        <f>[1]РЕЕСТР!L547</f>
        <v>0</v>
      </c>
      <c r="M547" s="10">
        <f>[1]РЕЕСТР!M547</f>
        <v>0</v>
      </c>
      <c r="N547" s="12">
        <f>[1]РЕЕСТР!N547</f>
        <v>0</v>
      </c>
      <c r="O547" s="14">
        <f>[1]РЕЕСТР!O547</f>
        <v>0</v>
      </c>
      <c r="P547" s="15">
        <f>[1]РЕЕСТР!P547</f>
        <v>0</v>
      </c>
      <c r="Q547" s="13">
        <f>[1]РЕЕСТР!Q547</f>
        <v>0</v>
      </c>
      <c r="R547" s="14">
        <f>[1]РЕЕСТР!U547</f>
        <v>2</v>
      </c>
      <c r="S547" s="15">
        <f>[1]РЕЕСТР!V547</f>
        <v>8</v>
      </c>
      <c r="T547" s="13" t="str">
        <f>[1]РЕЕСТР!W547</f>
        <v>бункер-накопитель</v>
      </c>
      <c r="U547" s="17">
        <f>[1]РЕЕСТР!AA547</f>
        <v>0</v>
      </c>
      <c r="V547" s="18">
        <f>[1]РЕЕСТР!AB547</f>
        <v>0</v>
      </c>
      <c r="W547" s="15">
        <f>[1]РЕЕСТР!AC547</f>
        <v>0</v>
      </c>
      <c r="X547" s="13">
        <f>[1]РЕЕСТР!AD547</f>
        <v>0</v>
      </c>
      <c r="Y547" s="8">
        <f>[1]РЕЕСТР!AH547</f>
        <v>0</v>
      </c>
      <c r="Z547" s="19">
        <f>[1]РЕЕСТР!AL547</f>
        <v>0</v>
      </c>
    </row>
    <row r="548" spans="2:26" ht="45" customHeight="1" x14ac:dyDescent="0.3">
      <c r="B548" s="43">
        <f>[1]РЕЕСТР!B548</f>
        <v>507</v>
      </c>
      <c r="C548" s="44" t="str">
        <f>[1]РЕЕСТР!C548</f>
        <v>ранее существовавшая до 01.01.2019</v>
      </c>
      <c r="D548" s="51">
        <f>[1]РЕЕСТР!D548</f>
        <v>44900</v>
      </c>
      <c r="E548" s="16" t="str">
        <f>[1]РЕЕСТР!E548</f>
        <v xml:space="preserve">Кедровый 4 </v>
      </c>
      <c r="F548" s="52" t="str">
        <f>[1]РЕЕСТР!F548</f>
        <v>в рамках проведения инвентаризации 2022 года
не установлен</v>
      </c>
      <c r="G548" s="10" t="str">
        <f>[1]РЕЕСТР!G548</f>
        <v>60.976432</v>
      </c>
      <c r="H548" s="10" t="str">
        <f>[1]РЕЕСТР!H548</f>
        <v>69.056755</v>
      </c>
      <c r="I548" s="53" t="str">
        <f>[1]РЕЕСТР!I548</f>
        <v>в рамках инвентаризации 2022 года
не определена</v>
      </c>
      <c r="J548" s="9" t="str">
        <f>[1]РЕЕСТР!J548</f>
        <v>открытый</v>
      </c>
      <c r="K548" s="11" t="str">
        <f>[1]РЕЕСТР!K548</f>
        <v>бетонная плита</v>
      </c>
      <c r="L548" s="10">
        <f>[1]РЕЕСТР!L548</f>
        <v>12</v>
      </c>
      <c r="M548" s="10" t="str">
        <f>[1]РЕЕСТР!M548</f>
        <v>есть</v>
      </c>
      <c r="N548" s="12" t="str">
        <f>[1]РЕЕСТР!N548</f>
        <v>есть</v>
      </c>
      <c r="O548" s="14">
        <f>[1]РЕЕСТР!O548</f>
        <v>1</v>
      </c>
      <c r="P548" s="15">
        <f>[1]РЕЕСТР!P548</f>
        <v>1.1000000000000001</v>
      </c>
      <c r="Q548" s="13" t="str">
        <f>[1]РЕЕСТР!Q548</f>
        <v>пластик</v>
      </c>
      <c r="R548" s="14">
        <f>[1]РЕЕСТР!U548</f>
        <v>1</v>
      </c>
      <c r="S548" s="15">
        <f>[1]РЕЕСТР!V548</f>
        <v>4</v>
      </c>
      <c r="T548" s="13" t="str">
        <f>[1]РЕЕСТР!W548</f>
        <v>отсек</v>
      </c>
      <c r="U548" s="17" t="str">
        <f>[1]РЕЕСТР!AA548</f>
        <v>-</v>
      </c>
      <c r="V548" s="18" t="str">
        <f>[1]РЕЕСТР!AB548</f>
        <v>-</v>
      </c>
      <c r="W548" s="15" t="str">
        <f>[1]РЕЕСТР!AC548</f>
        <v>-</v>
      </c>
      <c r="X548" s="13" t="str">
        <f>[1]РЕЕСТР!AD548</f>
        <v>-</v>
      </c>
      <c r="Y548" s="8" t="str">
        <f>[1]РЕЕСТР!AH548</f>
        <v>МО - Администрация города Ханты-Мансийска</v>
      </c>
      <c r="Z548" s="19" t="str">
        <f>[1]РЕЕСТР!AL548</f>
        <v xml:space="preserve"> ИЖС пер. Кедровый </v>
      </c>
    </row>
    <row r="549" spans="2:26" ht="45" customHeight="1" x14ac:dyDescent="0.3">
      <c r="B549" s="43">
        <f>[1]РЕЕСТР!B549</f>
        <v>508</v>
      </c>
      <c r="C549" s="44">
        <f>[1]РЕЕСТР!C549</f>
        <v>0</v>
      </c>
      <c r="D549" s="51">
        <f>[1]РЕЕСТР!D549</f>
        <v>44900</v>
      </c>
      <c r="E549" s="16">
        <f>[1]РЕЕСТР!E549</f>
        <v>0</v>
      </c>
      <c r="F549" s="52" t="str">
        <f>[1]РЕЕСТР!F549</f>
        <v>в рамках проведения инвентаризации 2022 года
не установлен</v>
      </c>
      <c r="G549" s="10">
        <f>[1]РЕЕСТР!G549</f>
        <v>0</v>
      </c>
      <c r="H549" s="10">
        <f>[1]РЕЕСТР!H549</f>
        <v>0</v>
      </c>
      <c r="I549" s="53" t="str">
        <f>[1]РЕЕСТР!I549</f>
        <v>в рамках инвентаризации 2022 года
не определена</v>
      </c>
      <c r="J549" s="9">
        <f>[1]РЕЕСТР!J549</f>
        <v>0</v>
      </c>
      <c r="K549" s="11">
        <f>[1]РЕЕСТР!K549</f>
        <v>0</v>
      </c>
      <c r="L549" s="10">
        <f>[1]РЕЕСТР!L549</f>
        <v>0</v>
      </c>
      <c r="M549" s="10">
        <f>[1]РЕЕСТР!M549</f>
        <v>0</v>
      </c>
      <c r="N549" s="12">
        <f>[1]РЕЕСТР!N549</f>
        <v>0</v>
      </c>
      <c r="O549" s="14">
        <f>[1]РЕЕСТР!O549</f>
        <v>0</v>
      </c>
      <c r="P549" s="15">
        <f>[1]РЕЕСТР!P549</f>
        <v>0</v>
      </c>
      <c r="Q549" s="13">
        <f>[1]РЕЕСТР!Q549</f>
        <v>0</v>
      </c>
      <c r="R549" s="14">
        <f>[1]РЕЕСТР!U549</f>
        <v>0</v>
      </c>
      <c r="S549" s="15">
        <f>[1]РЕЕСТР!V549</f>
        <v>0</v>
      </c>
      <c r="T549" s="13">
        <f>[1]РЕЕСТР!W549</f>
        <v>0</v>
      </c>
      <c r="U549" s="17">
        <f>[1]РЕЕСТР!AA549</f>
        <v>0</v>
      </c>
      <c r="V549" s="18">
        <f>[1]РЕЕСТР!AB549</f>
        <v>0</v>
      </c>
      <c r="W549" s="15">
        <f>[1]РЕЕСТР!AC549</f>
        <v>0</v>
      </c>
      <c r="X549" s="13">
        <f>[1]РЕЕСТР!AD549</f>
        <v>0</v>
      </c>
      <c r="Y549" s="8">
        <f>[1]РЕЕСТР!AH549</f>
        <v>0</v>
      </c>
      <c r="Z549" s="19">
        <f>[1]РЕЕСТР!AL549</f>
        <v>0</v>
      </c>
    </row>
    <row r="550" spans="2:26" ht="56.25" customHeight="1" x14ac:dyDescent="0.3">
      <c r="B550" s="43">
        <f>[1]РЕЕСТР!B550</f>
        <v>509</v>
      </c>
      <c r="C550" s="44" t="str">
        <f>[1]РЕЕСТР!C550</f>
        <v>ранее существовавшая до 01.01.2019</v>
      </c>
      <c r="D550" s="51">
        <f>[1]РЕЕСТР!D550</f>
        <v>44900</v>
      </c>
      <c r="E550" s="16" t="str">
        <f>[1]РЕЕСТР!E550</f>
        <v xml:space="preserve">Кооперативная 17 </v>
      </c>
      <c r="F550" s="52" t="str">
        <f>[1]РЕЕСТР!F550</f>
        <v>в рамках проведения инвентаризации 2022 года
не установлен</v>
      </c>
      <c r="G550" s="10" t="str">
        <f>[1]РЕЕСТР!G550</f>
        <v>61.043920</v>
      </c>
      <c r="H550" s="10" t="str">
        <f>[1]РЕЕСТР!H550</f>
        <v>69.079157</v>
      </c>
      <c r="I550" s="53" t="str">
        <f>[1]РЕЕСТР!I550</f>
        <v>в рамках инвентаризации 2022 года
не определена</v>
      </c>
      <c r="J550" s="9" t="str">
        <f>[1]РЕЕСТР!J550</f>
        <v>открытый</v>
      </c>
      <c r="K550" s="11" t="str">
        <f>[1]РЕЕСТР!K550</f>
        <v>бетонная плита</v>
      </c>
      <c r="L550" s="10">
        <f>[1]РЕЕСТР!L550</f>
        <v>12</v>
      </c>
      <c r="M550" s="10" t="str">
        <f>[1]РЕЕСТР!M550</f>
        <v>есть</v>
      </c>
      <c r="N550" s="12" t="str">
        <f>[1]РЕЕСТР!N550</f>
        <v>есть</v>
      </c>
      <c r="O550" s="14">
        <f>[1]РЕЕСТР!O550</f>
        <v>2</v>
      </c>
      <c r="P550" s="15">
        <f>[1]РЕЕСТР!P550</f>
        <v>1.1000000000000001</v>
      </c>
      <c r="Q550" s="13" t="str">
        <f>[1]РЕЕСТР!Q550</f>
        <v>пластик</v>
      </c>
      <c r="R550" s="14">
        <f>[1]РЕЕСТР!U550</f>
        <v>1</v>
      </c>
      <c r="S550" s="15">
        <f>[1]РЕЕСТР!V550</f>
        <v>4</v>
      </c>
      <c r="T550" s="13" t="str">
        <f>[1]РЕЕСТР!W550</f>
        <v>отсек</v>
      </c>
      <c r="U550" s="17" t="str">
        <f>[1]РЕЕСТР!AA550</f>
        <v>пластик</v>
      </c>
      <c r="V550" s="18">
        <f>[1]РЕЕСТР!AB550</f>
        <v>1</v>
      </c>
      <c r="W550" s="15">
        <f>[1]РЕЕСТР!AC550</f>
        <v>1</v>
      </c>
      <c r="X550" s="13" t="str">
        <f>[1]РЕЕСТР!AD550</f>
        <v>металлическая сетка АО "РЭС-Сервис"</v>
      </c>
      <c r="Y550" s="8" t="str">
        <f>[1]РЕЕСТР!AH550</f>
        <v>МО - Администрация города Ханты-Мансийска</v>
      </c>
      <c r="Z550" s="19" t="str">
        <f>[1]РЕЕСТР!AL550</f>
        <v>ИЖС ул. Кооперативная 17,16,15,14,13,12,11,10,9,8,7,6,5,4</v>
      </c>
    </row>
    <row r="551" spans="2:26" ht="45" customHeight="1" x14ac:dyDescent="0.3">
      <c r="B551" s="43">
        <f>[1]РЕЕСТР!B551</f>
        <v>509</v>
      </c>
      <c r="C551" s="44">
        <f>[1]РЕЕСТР!C551</f>
        <v>0</v>
      </c>
      <c r="D551" s="51">
        <f>[1]РЕЕСТР!D551</f>
        <v>44900</v>
      </c>
      <c r="E551" s="16">
        <f>[1]РЕЕСТР!E551</f>
        <v>0</v>
      </c>
      <c r="F551" s="52" t="str">
        <f>[1]РЕЕСТР!F551</f>
        <v>в рамках проведения инвентаризации 2022 года
не установлен</v>
      </c>
      <c r="G551" s="10">
        <f>[1]РЕЕСТР!G551</f>
        <v>0</v>
      </c>
      <c r="H551" s="10">
        <f>[1]РЕЕСТР!H551</f>
        <v>0</v>
      </c>
      <c r="I551" s="53" t="str">
        <f>[1]РЕЕСТР!I551</f>
        <v>в рамках инвентаризации 2022 года
не определена</v>
      </c>
      <c r="J551" s="9">
        <f>[1]РЕЕСТР!J551</f>
        <v>0</v>
      </c>
      <c r="K551" s="11">
        <f>[1]РЕЕСТР!K551</f>
        <v>0</v>
      </c>
      <c r="L551" s="10">
        <f>[1]РЕЕСТР!L551</f>
        <v>0</v>
      </c>
      <c r="M551" s="10">
        <f>[1]РЕЕСТР!M551</f>
        <v>0</v>
      </c>
      <c r="N551" s="12">
        <f>[1]РЕЕСТР!N551</f>
        <v>0</v>
      </c>
      <c r="O551" s="14">
        <f>[1]РЕЕСТР!O551</f>
        <v>0</v>
      </c>
      <c r="P551" s="15">
        <f>[1]РЕЕСТР!P551</f>
        <v>0</v>
      </c>
      <c r="Q551" s="13">
        <f>[1]РЕЕСТР!Q551</f>
        <v>0</v>
      </c>
      <c r="R551" s="14">
        <f>[1]РЕЕСТР!U551</f>
        <v>1</v>
      </c>
      <c r="S551" s="15">
        <f>[1]РЕЕСТР!V551</f>
        <v>8</v>
      </c>
      <c r="T551" s="13" t="str">
        <f>[1]РЕЕСТР!W551</f>
        <v>бункер-накопитель</v>
      </c>
      <c r="U551" s="17">
        <f>[1]РЕЕСТР!AA551</f>
        <v>0</v>
      </c>
      <c r="V551" s="18">
        <f>[1]РЕЕСТР!AB551</f>
        <v>0</v>
      </c>
      <c r="W551" s="15">
        <f>[1]РЕЕСТР!AC551</f>
        <v>0</v>
      </c>
      <c r="X551" s="13">
        <f>[1]РЕЕСТР!AD551</f>
        <v>0</v>
      </c>
      <c r="Y551" s="8">
        <f>[1]РЕЕСТР!AH551</f>
        <v>0</v>
      </c>
      <c r="Z551" s="19">
        <f>[1]РЕЕСТР!AL551</f>
        <v>0</v>
      </c>
    </row>
    <row r="552" spans="2:26" ht="45" customHeight="1" x14ac:dyDescent="0.3">
      <c r="B552" s="43">
        <f>[1]РЕЕСТР!B552</f>
        <v>510</v>
      </c>
      <c r="C552" s="44" t="str">
        <f>[1]РЕЕСТР!C552</f>
        <v>ранее существовавшая до 01.01.2019</v>
      </c>
      <c r="D552" s="51">
        <f>[1]РЕЕСТР!D552</f>
        <v>44900</v>
      </c>
      <c r="E552" s="16" t="str">
        <f>[1]РЕЕСТР!E552</f>
        <v>Кооперативная 28</v>
      </c>
      <c r="F552" s="52" t="str">
        <f>[1]РЕЕСТР!F552</f>
        <v>в рамках проведения инвентаризации 2022 года
не установлен</v>
      </c>
      <c r="G552" s="10" t="str">
        <f>[1]РЕЕСТР!G552</f>
        <v>61.042880</v>
      </c>
      <c r="H552" s="10" t="str">
        <f>[1]РЕЕСТР!H552</f>
        <v>69.073332</v>
      </c>
      <c r="I552" s="53" t="str">
        <f>[1]РЕЕСТР!I552</f>
        <v>в рамках инвентаризации 2022 года
не определена</v>
      </c>
      <c r="J552" s="9" t="str">
        <f>[1]РЕЕСТР!J552</f>
        <v>открытый</v>
      </c>
      <c r="K552" s="11" t="str">
        <f>[1]РЕЕСТР!K552</f>
        <v>бетонная плита</v>
      </c>
      <c r="L552" s="10">
        <f>[1]РЕЕСТР!L552</f>
        <v>12</v>
      </c>
      <c r="M552" s="10" t="str">
        <f>[1]РЕЕСТР!M552</f>
        <v>есть</v>
      </c>
      <c r="N552" s="12" t="str">
        <f>[1]РЕЕСТР!N552</f>
        <v>есть</v>
      </c>
      <c r="O552" s="14">
        <f>[1]РЕЕСТР!O552</f>
        <v>2</v>
      </c>
      <c r="P552" s="15">
        <f>[1]РЕЕСТР!P552</f>
        <v>1.1000000000000001</v>
      </c>
      <c r="Q552" s="13" t="str">
        <f>[1]РЕЕСТР!Q552</f>
        <v>пластик</v>
      </c>
      <c r="R552" s="14">
        <f>[1]РЕЕСТР!U552</f>
        <v>1</v>
      </c>
      <c r="S552" s="15">
        <f>[1]РЕЕСТР!V552</f>
        <v>4</v>
      </c>
      <c r="T552" s="13" t="str">
        <f>[1]РЕЕСТР!W552</f>
        <v>отсек</v>
      </c>
      <c r="U552" s="17" t="str">
        <f>[1]РЕЕСТР!AA552</f>
        <v>-</v>
      </c>
      <c r="V552" s="18" t="str">
        <f>[1]РЕЕСТР!AB552</f>
        <v>-</v>
      </c>
      <c r="W552" s="15" t="str">
        <f>[1]РЕЕСТР!AC552</f>
        <v>-</v>
      </c>
      <c r="X552" s="13" t="str">
        <f>[1]РЕЕСТР!AD552</f>
        <v>-</v>
      </c>
      <c r="Y552" s="8" t="str">
        <f>[1]РЕЕСТР!AH552</f>
        <v>МО - Администрация города Ханты-Мансийска</v>
      </c>
      <c r="Z552" s="19" t="str">
        <f>[1]РЕЕСТР!AL552</f>
        <v>ИЖС ул. Кооперативная 28,27,26,25,24,30,32</v>
      </c>
    </row>
    <row r="553" spans="2:26" ht="45" customHeight="1" x14ac:dyDescent="0.3">
      <c r="B553" s="43">
        <f>[1]РЕЕСТР!B553</f>
        <v>511</v>
      </c>
      <c r="C553" s="44" t="str">
        <f>[1]РЕЕСТР!C553</f>
        <v>ранее существовавшая до 01.01.2019</v>
      </c>
      <c r="D553" s="51">
        <f>[1]РЕЕСТР!D553</f>
        <v>44900</v>
      </c>
      <c r="E553" s="16" t="str">
        <f>[1]РЕЕСТР!E553</f>
        <v>Кооперативная 49</v>
      </c>
      <c r="F553" s="52" t="str">
        <f>[1]РЕЕСТР!F553</f>
        <v>в рамках проведения инвентаризации 2022 года
не установлен</v>
      </c>
      <c r="G553" s="10" t="str">
        <f>[1]РЕЕСТР!G553</f>
        <v>61.042058</v>
      </c>
      <c r="H553" s="10" t="str">
        <f>[1]РЕЕСТР!H553</f>
        <v>69.069798</v>
      </c>
      <c r="I553" s="53" t="str">
        <f>[1]РЕЕСТР!I553</f>
        <v>в рамках инвентаризации 2022 года
не определена</v>
      </c>
      <c r="J553" s="9" t="str">
        <f>[1]РЕЕСТР!J553</f>
        <v>открытый</v>
      </c>
      <c r="K553" s="11" t="str">
        <f>[1]РЕЕСТР!K553</f>
        <v>плитка</v>
      </c>
      <c r="L553" s="10">
        <f>[1]РЕЕСТР!L553</f>
        <v>2</v>
      </c>
      <c r="M553" s="10" t="str">
        <f>[1]РЕЕСТР!M553</f>
        <v>отсутствует</v>
      </c>
      <c r="N553" s="12" t="str">
        <f>[1]РЕЕСТР!N553</f>
        <v>отсутствует</v>
      </c>
      <c r="O553" s="14">
        <f>[1]РЕЕСТР!O553</f>
        <v>1</v>
      </c>
      <c r="P553" s="15">
        <f>[1]РЕЕСТР!P553</f>
        <v>1.1000000000000001</v>
      </c>
      <c r="Q553" s="13" t="str">
        <f>[1]РЕЕСТР!Q553</f>
        <v>пластик</v>
      </c>
      <c r="R553" s="14" t="str">
        <f>[1]РЕЕСТР!U553</f>
        <v>-</v>
      </c>
      <c r="S553" s="15" t="str">
        <f>[1]РЕЕСТР!V553</f>
        <v>-</v>
      </c>
      <c r="T553" s="13" t="str">
        <f>[1]РЕЕСТР!W553</f>
        <v>-</v>
      </c>
      <c r="U553" s="17" t="str">
        <f>[1]РЕЕСТР!AA553</f>
        <v>-</v>
      </c>
      <c r="V553" s="18" t="str">
        <f>[1]РЕЕСТР!AB553</f>
        <v>-</v>
      </c>
      <c r="W553" s="15" t="str">
        <f>[1]РЕЕСТР!AC553</f>
        <v>-</v>
      </c>
      <c r="X553" s="13" t="str">
        <f>[1]РЕЕСТР!AD553</f>
        <v>-</v>
      </c>
      <c r="Y553" s="8" t="str">
        <f>[1]РЕЕСТР!AH553</f>
        <v>МО - Администрация города Ханты-Мансийска</v>
      </c>
      <c r="Z553" s="19" t="str">
        <f>[1]РЕЕСТР!AL553</f>
        <v>ИЖС ул. Кооперативная 49,48,47,50,51,52,53</v>
      </c>
    </row>
    <row r="554" spans="2:26" ht="56.25" customHeight="1" x14ac:dyDescent="0.3">
      <c r="B554" s="43">
        <f>[1]РЕЕСТР!B554</f>
        <v>512</v>
      </c>
      <c r="C554" s="44" t="str">
        <f>[1]РЕЕСТР!C554</f>
        <v>ранее существовавшая до 01.01.2019</v>
      </c>
      <c r="D554" s="51">
        <f>[1]РЕЕСТР!D554</f>
        <v>44900</v>
      </c>
      <c r="E554" s="16" t="str">
        <f>[1]РЕЕСТР!E554</f>
        <v>Кооперативная 65</v>
      </c>
      <c r="F554" s="52" t="str">
        <f>[1]РЕЕСТР!F554</f>
        <v>в рамках проведения инвентаризации 2022 года
не установлен</v>
      </c>
      <c r="G554" s="10" t="str">
        <f>[1]РЕЕСТР!G554</f>
        <v>61.040300</v>
      </c>
      <c r="H554" s="10" t="str">
        <f>[1]РЕЕСТР!H554</f>
        <v>69.064876</v>
      </c>
      <c r="I554" s="53" t="str">
        <f>[1]РЕЕСТР!I554</f>
        <v>в рамках инвентаризации 2022 года
не определена</v>
      </c>
      <c r="J554" s="9" t="str">
        <f>[1]РЕЕСТР!J554</f>
        <v>открытый</v>
      </c>
      <c r="K554" s="11" t="str">
        <f>[1]РЕЕСТР!K554</f>
        <v>бетонная плита</v>
      </c>
      <c r="L554" s="10">
        <f>[1]РЕЕСТР!L554</f>
        <v>12</v>
      </c>
      <c r="M554" s="10" t="str">
        <f>[1]РЕЕСТР!M554</f>
        <v>есть</v>
      </c>
      <c r="N554" s="12" t="str">
        <f>[1]РЕЕСТР!N554</f>
        <v>есть</v>
      </c>
      <c r="O554" s="14">
        <f>[1]РЕЕСТР!O554</f>
        <v>2</v>
      </c>
      <c r="P554" s="15">
        <f>[1]РЕЕСТР!P554</f>
        <v>1.1000000000000001</v>
      </c>
      <c r="Q554" s="13" t="str">
        <f>[1]РЕЕСТР!Q554</f>
        <v>пластик</v>
      </c>
      <c r="R554" s="14">
        <f>[1]РЕЕСТР!U554</f>
        <v>1</v>
      </c>
      <c r="S554" s="15">
        <f>[1]РЕЕСТР!V554</f>
        <v>4</v>
      </c>
      <c r="T554" s="13" t="str">
        <f>[1]РЕЕСТР!W554</f>
        <v>отсек</v>
      </c>
      <c r="U554" s="17" t="str">
        <f>[1]РЕЕСТР!AA554</f>
        <v>пластик</v>
      </c>
      <c r="V554" s="18">
        <f>[1]РЕЕСТР!AB554</f>
        <v>1</v>
      </c>
      <c r="W554" s="15">
        <f>[1]РЕЕСТР!AC554</f>
        <v>1</v>
      </c>
      <c r="X554" s="13" t="str">
        <f>[1]РЕЕСТР!AD554</f>
        <v>металлическая сетка АО "РЭС-Сервис"</v>
      </c>
      <c r="Y554" s="8" t="str">
        <f>[1]РЕЕСТР!AH554</f>
        <v>МО - Администрация города Ханты-Мансийска</v>
      </c>
      <c r="Z554" s="19" t="str">
        <f>[1]РЕЕСТР!AL554</f>
        <v>ИЖС ул. Коопераривная 65,63, ул. Аграрная</v>
      </c>
    </row>
    <row r="555" spans="2:26" ht="45" customHeight="1" x14ac:dyDescent="0.3">
      <c r="B555" s="43">
        <f>[1]РЕЕСТР!B555</f>
        <v>512</v>
      </c>
      <c r="C555" s="44">
        <f>[1]РЕЕСТР!C555</f>
        <v>0</v>
      </c>
      <c r="D555" s="51">
        <f>[1]РЕЕСТР!D555</f>
        <v>44900</v>
      </c>
      <c r="E555" s="16">
        <f>[1]РЕЕСТР!E555</f>
        <v>0</v>
      </c>
      <c r="F555" s="52" t="str">
        <f>[1]РЕЕСТР!F555</f>
        <v>в рамках проведения инвентаризации 2022 года
не установлен</v>
      </c>
      <c r="G555" s="10">
        <f>[1]РЕЕСТР!G555</f>
        <v>0</v>
      </c>
      <c r="H555" s="10">
        <f>[1]РЕЕСТР!H555</f>
        <v>0</v>
      </c>
      <c r="I555" s="53" t="str">
        <f>[1]РЕЕСТР!I555</f>
        <v>в рамках инвентаризации 2022 года
не определена</v>
      </c>
      <c r="J555" s="9">
        <f>[1]РЕЕСТР!J555</f>
        <v>0</v>
      </c>
      <c r="K555" s="11">
        <f>[1]РЕЕСТР!K555</f>
        <v>0</v>
      </c>
      <c r="L555" s="10">
        <f>[1]РЕЕСТР!L555</f>
        <v>0</v>
      </c>
      <c r="M555" s="10">
        <f>[1]РЕЕСТР!M555</f>
        <v>0</v>
      </c>
      <c r="N555" s="12">
        <f>[1]РЕЕСТР!N555</f>
        <v>0</v>
      </c>
      <c r="O555" s="14">
        <f>[1]РЕЕСТР!O555</f>
        <v>0</v>
      </c>
      <c r="P555" s="15">
        <f>[1]РЕЕСТР!P555</f>
        <v>0</v>
      </c>
      <c r="Q555" s="13">
        <f>[1]РЕЕСТР!Q555</f>
        <v>0</v>
      </c>
      <c r="R555" s="14">
        <f>[1]РЕЕСТР!U555</f>
        <v>1</v>
      </c>
      <c r="S555" s="15">
        <f>[1]РЕЕСТР!V555</f>
        <v>8</v>
      </c>
      <c r="T555" s="13" t="str">
        <f>[1]РЕЕСТР!W555</f>
        <v>бункер-накопитель</v>
      </c>
      <c r="U555" s="17">
        <f>[1]РЕЕСТР!AA555</f>
        <v>0</v>
      </c>
      <c r="V555" s="18">
        <f>[1]РЕЕСТР!AB555</f>
        <v>0</v>
      </c>
      <c r="W555" s="15">
        <f>[1]РЕЕСТР!AC555</f>
        <v>0</v>
      </c>
      <c r="X555" s="13">
        <f>[1]РЕЕСТР!AD555</f>
        <v>0</v>
      </c>
      <c r="Y555" s="8">
        <f>[1]РЕЕСТР!AH555</f>
        <v>0</v>
      </c>
      <c r="Z555" s="19">
        <f>[1]РЕЕСТР!AL555</f>
        <v>0</v>
      </c>
    </row>
    <row r="556" spans="2:26" ht="45" customHeight="1" x14ac:dyDescent="0.3">
      <c r="B556" s="43">
        <f>[1]РЕЕСТР!B556</f>
        <v>513</v>
      </c>
      <c r="C556" s="44" t="str">
        <f>[1]РЕЕСТР!C556</f>
        <v>ранее существовавшая до 01.01.2019</v>
      </c>
      <c r="D556" s="51">
        <f>[1]РЕЕСТР!D556</f>
        <v>44900</v>
      </c>
      <c r="E556" s="16" t="str">
        <f>[1]РЕЕСТР!E556</f>
        <v>Красноармейская 44а</v>
      </c>
      <c r="F556" s="52" t="str">
        <f>[1]РЕЕСТР!F556</f>
        <v>в рамках проведения инвентаризации 2022 года
не установлен</v>
      </c>
      <c r="G556" s="10" t="str">
        <f>[1]РЕЕСТР!G556</f>
        <v>61.001932</v>
      </c>
      <c r="H556" s="10" t="str">
        <f>[1]РЕЕСТР!H556</f>
        <v>69.043462</v>
      </c>
      <c r="I556" s="53" t="str">
        <f>[1]РЕЕСТР!I556</f>
        <v>в рамках инвентаризации 2022 года
не определена</v>
      </c>
      <c r="J556" s="9" t="str">
        <f>[1]РЕЕСТР!J556</f>
        <v>ограниченный</v>
      </c>
      <c r="K556" s="11" t="str">
        <f>[1]РЕЕСТР!K556</f>
        <v>бетонная плита</v>
      </c>
      <c r="L556" s="10">
        <f>[1]РЕЕСТР!L556</f>
        <v>6</v>
      </c>
      <c r="M556" s="10" t="str">
        <f>[1]РЕЕСТР!M556</f>
        <v>отсутствует</v>
      </c>
      <c r="N556" s="12" t="str">
        <f>[1]РЕЕСТР!N556</f>
        <v>есть</v>
      </c>
      <c r="O556" s="14">
        <f>[1]РЕЕСТР!O556</f>
        <v>1</v>
      </c>
      <c r="P556" s="15">
        <f>[1]РЕЕСТР!P556</f>
        <v>1.1000000000000001</v>
      </c>
      <c r="Q556" s="13" t="str">
        <f>[1]РЕЕСТР!Q556</f>
        <v>пластик</v>
      </c>
      <c r="R556" s="14" t="str">
        <f>[1]РЕЕСТР!U556</f>
        <v>-</v>
      </c>
      <c r="S556" s="15" t="str">
        <f>[1]РЕЕСТР!V556</f>
        <v>-</v>
      </c>
      <c r="T556" s="13" t="str">
        <f>[1]РЕЕСТР!W556</f>
        <v>-</v>
      </c>
      <c r="U556" s="17" t="str">
        <f>[1]РЕЕСТР!AA556</f>
        <v>-</v>
      </c>
      <c r="V556" s="18" t="str">
        <f>[1]РЕЕСТР!AB556</f>
        <v>-</v>
      </c>
      <c r="W556" s="15" t="str">
        <f>[1]РЕЕСТР!AC556</f>
        <v>-</v>
      </c>
      <c r="X556" s="13" t="str">
        <f>[1]РЕЕСТР!AD556</f>
        <v>-</v>
      </c>
      <c r="Y556" s="8" t="str">
        <f>[1]РЕЕСТР!AH556</f>
        <v>ЮЛ - БУ ХМАО-Югры «ДЭСЗ»</v>
      </c>
      <c r="Z556" s="19" t="str">
        <f>[1]РЕЕСТР!AL556</f>
        <v>БУ ХМАО-Югры «ДЭСЗ»</v>
      </c>
    </row>
    <row r="557" spans="2:26" ht="47.25" customHeight="1" x14ac:dyDescent="0.3">
      <c r="B557" s="43">
        <f>[1]РЕЕСТР!B557</f>
        <v>514</v>
      </c>
      <c r="C557" s="44" t="str">
        <f>[1]РЕЕСТР!C557</f>
        <v>ранее существовавшая до 01.01.2019</v>
      </c>
      <c r="D557" s="51">
        <f>[1]РЕЕСТР!D557</f>
        <v>44900</v>
      </c>
      <c r="E557" s="16" t="str">
        <f>[1]РЕЕСТР!E557</f>
        <v>Красноармейская 61</v>
      </c>
      <c r="F557" s="52" t="str">
        <f>[1]РЕЕСТР!F557</f>
        <v>в рамках проведения инвентаризации 2022 года
не установлен</v>
      </c>
      <c r="G557" s="10" t="str">
        <f>[1]РЕЕСТР!G557</f>
        <v>61.001487</v>
      </c>
      <c r="H557" s="10" t="str">
        <f>[1]РЕЕСТР!H557</f>
        <v>69.046305</v>
      </c>
      <c r="I557" s="53" t="str">
        <f>[1]РЕЕСТР!I557</f>
        <v>в рамках инвентаризации 2022 года
не определена</v>
      </c>
      <c r="J557" s="9" t="str">
        <f>[1]РЕЕСТР!J557</f>
        <v>открытый</v>
      </c>
      <c r="K557" s="11" t="str">
        <f>[1]РЕЕСТР!K557</f>
        <v>бетонная плита</v>
      </c>
      <c r="L557" s="10">
        <f>[1]РЕЕСТР!L557</f>
        <v>12</v>
      </c>
      <c r="M557" s="10" t="str">
        <f>[1]РЕЕСТР!M557</f>
        <v>есть</v>
      </c>
      <c r="N557" s="12" t="str">
        <f>[1]РЕЕСТР!N557</f>
        <v>есть</v>
      </c>
      <c r="O557" s="14">
        <f>[1]РЕЕСТР!O557</f>
        <v>2</v>
      </c>
      <c r="P557" s="15">
        <f>[1]РЕЕСТР!P557</f>
        <v>1.1000000000000001</v>
      </c>
      <c r="Q557" s="13" t="str">
        <f>[1]РЕЕСТР!Q557</f>
        <v>пластик</v>
      </c>
      <c r="R557" s="14">
        <f>[1]РЕЕСТР!U557</f>
        <v>1</v>
      </c>
      <c r="S557" s="15">
        <f>[1]РЕЕСТР!V557</f>
        <v>4</v>
      </c>
      <c r="T557" s="13" t="str">
        <f>[1]РЕЕСТР!W557</f>
        <v>отсек</v>
      </c>
      <c r="U557" s="17" t="str">
        <f>[1]РЕЕСТР!AA557</f>
        <v>-</v>
      </c>
      <c r="V557" s="18" t="str">
        <f>[1]РЕЕСТР!AB557</f>
        <v>-</v>
      </c>
      <c r="W557" s="15" t="str">
        <f>[1]РЕЕСТР!AC557</f>
        <v>-</v>
      </c>
      <c r="X557" s="13" t="str">
        <f>[1]РЕЕСТР!AD557</f>
        <v>-</v>
      </c>
      <c r="Y557" s="8" t="str">
        <f>[1]РЕЕСТР!AH557</f>
        <v>МО - Администрация города Ханты-Мансийска</v>
      </c>
      <c r="Z557" s="19" t="str">
        <f>[1]РЕЕСТР!AL557</f>
        <v xml:space="preserve"> ИЖС ул. Красноармейская 61, Патриса Лумумбы 37,38,39,40,41,42,43,44,45,46</v>
      </c>
    </row>
    <row r="558" spans="2:26" ht="45" customHeight="1" x14ac:dyDescent="0.3">
      <c r="B558" s="43">
        <f>[1]РЕЕСТР!B558</f>
        <v>514</v>
      </c>
      <c r="C558" s="44">
        <f>[1]РЕЕСТР!C558</f>
        <v>0</v>
      </c>
      <c r="D558" s="51">
        <f>[1]РЕЕСТР!D558</f>
        <v>44900</v>
      </c>
      <c r="E558" s="16">
        <f>[1]РЕЕСТР!E558</f>
        <v>0</v>
      </c>
      <c r="F558" s="52" t="str">
        <f>[1]РЕЕСТР!F558</f>
        <v>в рамках проведения инвентаризации 2022 года
не установлен</v>
      </c>
      <c r="G558" s="10">
        <f>[1]РЕЕСТР!G558</f>
        <v>0</v>
      </c>
      <c r="H558" s="10">
        <f>[1]РЕЕСТР!H558</f>
        <v>0</v>
      </c>
      <c r="I558" s="53" t="str">
        <f>[1]РЕЕСТР!I558</f>
        <v>в рамках инвентаризации 2022 года
не определена</v>
      </c>
      <c r="J558" s="9">
        <f>[1]РЕЕСТР!J558</f>
        <v>0</v>
      </c>
      <c r="K558" s="11">
        <f>[1]РЕЕСТР!K558</f>
        <v>0</v>
      </c>
      <c r="L558" s="10">
        <f>[1]РЕЕСТР!L558</f>
        <v>0</v>
      </c>
      <c r="M558" s="10">
        <f>[1]РЕЕСТР!M558</f>
        <v>0</v>
      </c>
      <c r="N558" s="12">
        <f>[1]РЕЕСТР!N558</f>
        <v>0</v>
      </c>
      <c r="O558" s="14">
        <f>[1]РЕЕСТР!O558</f>
        <v>0</v>
      </c>
      <c r="P558" s="15">
        <f>[1]РЕЕСТР!P558</f>
        <v>0</v>
      </c>
      <c r="Q558" s="13">
        <f>[1]РЕЕСТР!Q558</f>
        <v>0</v>
      </c>
      <c r="R558" s="14">
        <f>[1]РЕЕСТР!U558</f>
        <v>1</v>
      </c>
      <c r="S558" s="15">
        <f>[1]РЕЕСТР!V558</f>
        <v>8</v>
      </c>
      <c r="T558" s="13" t="str">
        <f>[1]РЕЕСТР!W558</f>
        <v>бункер-накопитель</v>
      </c>
      <c r="U558" s="17">
        <f>[1]РЕЕСТР!AA558</f>
        <v>0</v>
      </c>
      <c r="V558" s="18">
        <f>[1]РЕЕСТР!AB558</f>
        <v>0</v>
      </c>
      <c r="W558" s="15">
        <f>[1]РЕЕСТР!AC558</f>
        <v>0</v>
      </c>
      <c r="X558" s="13">
        <f>[1]РЕЕСТР!AD558</f>
        <v>0</v>
      </c>
      <c r="Y558" s="8">
        <f>[1]РЕЕСТР!AH558</f>
        <v>0</v>
      </c>
      <c r="Z558" s="19">
        <f>[1]РЕЕСТР!AL558</f>
        <v>0</v>
      </c>
    </row>
    <row r="559" spans="2:26" ht="45" customHeight="1" x14ac:dyDescent="0.3">
      <c r="B559" s="43">
        <f>[1]РЕЕСТР!B559</f>
        <v>515</v>
      </c>
      <c r="C559" s="44" t="str">
        <f>[1]РЕЕСТР!C559</f>
        <v>ранее существовавшая до 01.01.2019</v>
      </c>
      <c r="D559" s="51">
        <f>[1]РЕЕСТР!D559</f>
        <v>44900</v>
      </c>
      <c r="E559" s="16" t="str">
        <f>[1]РЕЕСТР!E559</f>
        <v xml:space="preserve">Ледовая 27 </v>
      </c>
      <c r="F559" s="52" t="str">
        <f>[1]РЕЕСТР!F559</f>
        <v>в рамках проведения инвентаризации 2022 года
не установлен</v>
      </c>
      <c r="G559" s="10" t="str">
        <f>[1]РЕЕСТР!G559</f>
        <v>60.972543</v>
      </c>
      <c r="H559" s="10" t="str">
        <f>[1]РЕЕСТР!H559</f>
        <v>69.034199</v>
      </c>
      <c r="I559" s="53" t="str">
        <f>[1]РЕЕСТР!I559</f>
        <v>в рамках инвентаризации 2022 года
не определена</v>
      </c>
      <c r="J559" s="9" t="str">
        <f>[1]РЕЕСТР!J559</f>
        <v>открытый</v>
      </c>
      <c r="K559" s="11" t="str">
        <f>[1]РЕЕСТР!K559</f>
        <v>бетонная плита</v>
      </c>
      <c r="L559" s="10">
        <f>[1]РЕЕСТР!L559</f>
        <v>12</v>
      </c>
      <c r="M559" s="10" t="str">
        <f>[1]РЕЕСТР!M559</f>
        <v>есть</v>
      </c>
      <c r="N559" s="12" t="str">
        <f>[1]РЕЕСТР!N559</f>
        <v>есть</v>
      </c>
      <c r="O559" s="14">
        <f>[1]РЕЕСТР!O559</f>
        <v>2</v>
      </c>
      <c r="P559" s="15">
        <f>[1]РЕЕСТР!P559</f>
        <v>1.1000000000000001</v>
      </c>
      <c r="Q559" s="13" t="str">
        <f>[1]РЕЕСТР!Q559</f>
        <v>пластик</v>
      </c>
      <c r="R559" s="14">
        <f>[1]РЕЕСТР!U559</f>
        <v>1</v>
      </c>
      <c r="S559" s="15">
        <f>[1]РЕЕСТР!V559</f>
        <v>4</v>
      </c>
      <c r="T559" s="13" t="str">
        <f>[1]РЕЕСТР!W559</f>
        <v>отсек</v>
      </c>
      <c r="U559" s="17" t="str">
        <f>[1]РЕЕСТР!AA559</f>
        <v>-</v>
      </c>
      <c r="V559" s="18" t="str">
        <f>[1]РЕЕСТР!AB559</f>
        <v>-</v>
      </c>
      <c r="W559" s="15" t="str">
        <f>[1]РЕЕСТР!AC559</f>
        <v>-</v>
      </c>
      <c r="X559" s="13" t="str">
        <f>[1]РЕЕСТР!AD559</f>
        <v>-</v>
      </c>
      <c r="Y559" s="8" t="str">
        <f>[1]РЕЕСТР!AH559</f>
        <v>МО - Администрация города Ханты-Мансийска</v>
      </c>
      <c r="Z559" s="19" t="str">
        <f>[1]РЕЕСТР!AL559</f>
        <v xml:space="preserve"> ИЖС ул. Ледовая 27</v>
      </c>
    </row>
    <row r="560" spans="2:26" ht="45" customHeight="1" x14ac:dyDescent="0.3">
      <c r="B560" s="43">
        <f>[1]РЕЕСТР!B560</f>
        <v>516</v>
      </c>
      <c r="C560" s="44" t="str">
        <f>[1]РЕЕСТР!C560</f>
        <v>ранее существовавшая до 01.01.2019</v>
      </c>
      <c r="D560" s="51">
        <f>[1]РЕЕСТР!D560</f>
        <v>44900</v>
      </c>
      <c r="E560" s="16" t="str">
        <f>[1]РЕЕСТР!E560</f>
        <v xml:space="preserve">Мичурина  9 </v>
      </c>
      <c r="F560" s="52" t="str">
        <f>[1]РЕЕСТР!F560</f>
        <v>в рамках проведения инвентаризации 2022 года
не установлен</v>
      </c>
      <c r="G560" s="10" t="str">
        <f>[1]РЕЕСТР!G560</f>
        <v>60.970348</v>
      </c>
      <c r="H560" s="10" t="str">
        <f>[1]РЕЕСТР!H560</f>
        <v>69.055614</v>
      </c>
      <c r="I560" s="53" t="str">
        <f>[1]РЕЕСТР!I560</f>
        <v>в рамках инвентаризации 2022 года
не определена</v>
      </c>
      <c r="J560" s="9" t="str">
        <f>[1]РЕЕСТР!J560</f>
        <v>открытый</v>
      </c>
      <c r="K560" s="11" t="str">
        <f>[1]РЕЕСТР!K560</f>
        <v>бетонная плита</v>
      </c>
      <c r="L560" s="10">
        <f>[1]РЕЕСТР!L560</f>
        <v>12</v>
      </c>
      <c r="M560" s="10" t="str">
        <f>[1]РЕЕСТР!M560</f>
        <v>есть</v>
      </c>
      <c r="N560" s="12" t="str">
        <f>[1]РЕЕСТР!N560</f>
        <v>есть</v>
      </c>
      <c r="O560" s="14">
        <f>[1]РЕЕСТР!O560</f>
        <v>1</v>
      </c>
      <c r="P560" s="15">
        <f>[1]РЕЕСТР!P560</f>
        <v>1.1000000000000001</v>
      </c>
      <c r="Q560" s="13" t="str">
        <f>[1]РЕЕСТР!Q560</f>
        <v>пластик</v>
      </c>
      <c r="R560" s="14">
        <f>[1]РЕЕСТР!U560</f>
        <v>1</v>
      </c>
      <c r="S560" s="15">
        <f>[1]РЕЕСТР!V560</f>
        <v>4</v>
      </c>
      <c r="T560" s="13" t="str">
        <f>[1]РЕЕСТР!W560</f>
        <v>отсек</v>
      </c>
      <c r="U560" s="17" t="str">
        <f>[1]РЕЕСТР!AA560</f>
        <v>-</v>
      </c>
      <c r="V560" s="18" t="str">
        <f>[1]РЕЕСТР!AB560</f>
        <v>-</v>
      </c>
      <c r="W560" s="15" t="str">
        <f>[1]РЕЕСТР!AC560</f>
        <v>-</v>
      </c>
      <c r="X560" s="13" t="str">
        <f>[1]РЕЕСТР!AD560</f>
        <v>-</v>
      </c>
      <c r="Y560" s="8" t="str">
        <f>[1]РЕЕСТР!AH560</f>
        <v>МО - Администрация города Ханты-Мансийска</v>
      </c>
      <c r="Z560" s="19" t="str">
        <f>[1]РЕЕСТР!AL560</f>
        <v>ИЖС ул. Мичурина</v>
      </c>
    </row>
    <row r="561" spans="2:26" ht="45" customHeight="1" x14ac:dyDescent="0.3">
      <c r="B561" s="43">
        <f>[1]РЕЕСТР!B561</f>
        <v>517</v>
      </c>
      <c r="C561" s="44" t="str">
        <f>[1]РЕЕСТР!C561</f>
        <v>ранее существовавшая до 01.01.2019</v>
      </c>
      <c r="D561" s="51">
        <f>[1]РЕЕСТР!D561</f>
        <v>44900</v>
      </c>
      <c r="E561" s="16" t="str">
        <f>[1]РЕЕСТР!E561</f>
        <v>Набережная 105</v>
      </c>
      <c r="F561" s="52" t="str">
        <f>[1]РЕЕСТР!F561</f>
        <v>в рамках проведения инвентаризации 2022 года
не установлен</v>
      </c>
      <c r="G561" s="10" t="str">
        <f>[1]РЕЕСТР!G561</f>
        <v>60.978357</v>
      </c>
      <c r="H561" s="10" t="str">
        <f>[1]РЕЕСТР!H561</f>
        <v>69.074003</v>
      </c>
      <c r="I561" s="53" t="str">
        <f>[1]РЕЕСТР!I561</f>
        <v>в рамках инвентаризации 2022 года
не определена</v>
      </c>
      <c r="J561" s="9" t="str">
        <f>[1]РЕЕСТР!J561</f>
        <v>открытый</v>
      </c>
      <c r="K561" s="11" t="str">
        <f>[1]РЕЕСТР!K561</f>
        <v>бетонная плита</v>
      </c>
      <c r="L561" s="10">
        <f>[1]РЕЕСТР!L561</f>
        <v>12</v>
      </c>
      <c r="M561" s="10" t="str">
        <f>[1]РЕЕСТР!M561</f>
        <v>есть</v>
      </c>
      <c r="N561" s="12" t="str">
        <f>[1]РЕЕСТР!N561</f>
        <v>есть</v>
      </c>
      <c r="O561" s="14">
        <f>[1]РЕЕСТР!O561</f>
        <v>2</v>
      </c>
      <c r="P561" s="15">
        <f>[1]РЕЕСТР!P561</f>
        <v>1.1000000000000001</v>
      </c>
      <c r="Q561" s="13" t="str">
        <f>[1]РЕЕСТР!Q561</f>
        <v>пластик</v>
      </c>
      <c r="R561" s="14">
        <f>[1]РЕЕСТР!U561</f>
        <v>1</v>
      </c>
      <c r="S561" s="15">
        <f>[1]РЕЕСТР!V561</f>
        <v>4</v>
      </c>
      <c r="T561" s="13" t="str">
        <f>[1]РЕЕСТР!W561</f>
        <v>отсек</v>
      </c>
      <c r="U561" s="17" t="str">
        <f>[1]РЕЕСТР!AA561</f>
        <v>-</v>
      </c>
      <c r="V561" s="18" t="str">
        <f>[1]РЕЕСТР!AB561</f>
        <v>-</v>
      </c>
      <c r="W561" s="15" t="str">
        <f>[1]РЕЕСТР!AC561</f>
        <v>-</v>
      </c>
      <c r="X561" s="13" t="str">
        <f>[1]РЕЕСТР!AD561</f>
        <v>-</v>
      </c>
      <c r="Y561" s="8" t="str">
        <f>[1]РЕЕСТР!AH561</f>
        <v>МО - Администрация города Ханты-Мансийска</v>
      </c>
      <c r="Z561" s="19" t="str">
        <f>[1]РЕЕСТР!AL561</f>
        <v>ИЖС ул.Набережная 105, 103,102,101,90,91,92,93,94</v>
      </c>
    </row>
    <row r="562" spans="2:26" ht="45" customHeight="1" x14ac:dyDescent="0.3">
      <c r="B562" s="43">
        <f>[1]РЕЕСТР!B562</f>
        <v>517</v>
      </c>
      <c r="C562" s="44">
        <f>[1]РЕЕСТР!C562</f>
        <v>0</v>
      </c>
      <c r="D562" s="51">
        <f>[1]РЕЕСТР!D562</f>
        <v>44900</v>
      </c>
      <c r="E562" s="16">
        <f>[1]РЕЕСТР!E562</f>
        <v>0</v>
      </c>
      <c r="F562" s="52" t="str">
        <f>[1]РЕЕСТР!F562</f>
        <v>в рамках проведения инвентаризации 2022 года
не установлен</v>
      </c>
      <c r="G562" s="10">
        <f>[1]РЕЕСТР!G562</f>
        <v>0</v>
      </c>
      <c r="H562" s="10">
        <f>[1]РЕЕСТР!H562</f>
        <v>0</v>
      </c>
      <c r="I562" s="53" t="str">
        <f>[1]РЕЕСТР!I562</f>
        <v>в рамках инвентаризации 2022 года
не определена</v>
      </c>
      <c r="J562" s="9">
        <f>[1]РЕЕСТР!J562</f>
        <v>0</v>
      </c>
      <c r="K562" s="11">
        <f>[1]РЕЕСТР!K562</f>
        <v>0</v>
      </c>
      <c r="L562" s="10">
        <f>[1]РЕЕСТР!L562</f>
        <v>0</v>
      </c>
      <c r="M562" s="10">
        <f>[1]РЕЕСТР!M562</f>
        <v>0</v>
      </c>
      <c r="N562" s="12">
        <f>[1]РЕЕСТР!N562</f>
        <v>0</v>
      </c>
      <c r="O562" s="14">
        <f>[1]РЕЕСТР!O562</f>
        <v>0</v>
      </c>
      <c r="P562" s="15">
        <f>[1]РЕЕСТР!P562</f>
        <v>0</v>
      </c>
      <c r="Q562" s="13">
        <f>[1]РЕЕСТР!Q562</f>
        <v>0</v>
      </c>
      <c r="R562" s="14">
        <f>[1]РЕЕСТР!U562</f>
        <v>1</v>
      </c>
      <c r="S562" s="15">
        <f>[1]РЕЕСТР!V562</f>
        <v>8</v>
      </c>
      <c r="T562" s="13" t="str">
        <f>[1]РЕЕСТР!W562</f>
        <v>бункер-накопитель</v>
      </c>
      <c r="U562" s="17">
        <f>[1]РЕЕСТР!AA562</f>
        <v>0</v>
      </c>
      <c r="V562" s="18">
        <f>[1]РЕЕСТР!AB562</f>
        <v>0</v>
      </c>
      <c r="W562" s="15">
        <f>[1]РЕЕСТР!AC562</f>
        <v>0</v>
      </c>
      <c r="X562" s="13">
        <f>[1]РЕЕСТР!AD562</f>
        <v>0</v>
      </c>
      <c r="Y562" s="8">
        <f>[1]РЕЕСТР!AH562</f>
        <v>0</v>
      </c>
      <c r="Z562" s="19">
        <f>[1]РЕЕСТР!AL562</f>
        <v>0</v>
      </c>
    </row>
    <row r="563" spans="2:26" ht="45" customHeight="1" x14ac:dyDescent="0.3">
      <c r="B563" s="43">
        <f>[1]РЕЕСТР!B563</f>
        <v>518</v>
      </c>
      <c r="C563" s="44" t="str">
        <f>[1]РЕЕСТР!C563</f>
        <v>ранее существовавшая до 01.01.2019</v>
      </c>
      <c r="D563" s="51">
        <f>[1]РЕЕСТР!D563</f>
        <v>44900</v>
      </c>
      <c r="E563" s="16" t="str">
        <f>[1]РЕЕСТР!E563</f>
        <v>Набережная 34</v>
      </c>
      <c r="F563" s="52" t="str">
        <f>[1]РЕЕСТР!F563</f>
        <v>в рамках проведения инвентаризации 2022 года
не установлен</v>
      </c>
      <c r="G563" s="10" t="str">
        <f>[1]РЕЕСТР!G563</f>
        <v>60.973985</v>
      </c>
      <c r="H563" s="10" t="str">
        <f>[1]РЕЕСТР!H563</f>
        <v>69.071213</v>
      </c>
      <c r="I563" s="53" t="str">
        <f>[1]РЕЕСТР!I563</f>
        <v>в рамках инвентаризации 2022 года
не определена</v>
      </c>
      <c r="J563" s="9" t="str">
        <f>[1]РЕЕСТР!J563</f>
        <v>открытый</v>
      </c>
      <c r="K563" s="11" t="str">
        <f>[1]РЕЕСТР!K563</f>
        <v>бетонная плита</v>
      </c>
      <c r="L563" s="10">
        <f>[1]РЕЕСТР!L563</f>
        <v>12</v>
      </c>
      <c r="M563" s="10" t="str">
        <f>[1]РЕЕСТР!M563</f>
        <v>есть</v>
      </c>
      <c r="N563" s="12" t="str">
        <f>[1]РЕЕСТР!N563</f>
        <v>есть</v>
      </c>
      <c r="O563" s="14">
        <f>[1]РЕЕСТР!O563</f>
        <v>2</v>
      </c>
      <c r="P563" s="15">
        <f>[1]РЕЕСТР!P563</f>
        <v>1.1000000000000001</v>
      </c>
      <c r="Q563" s="13" t="str">
        <f>[1]РЕЕСТР!Q563</f>
        <v>пластик</v>
      </c>
      <c r="R563" s="14">
        <f>[1]РЕЕСТР!U563</f>
        <v>1</v>
      </c>
      <c r="S563" s="15">
        <f>[1]РЕЕСТР!V563</f>
        <v>4</v>
      </c>
      <c r="T563" s="13" t="str">
        <f>[1]РЕЕСТР!W563</f>
        <v>отсек</v>
      </c>
      <c r="U563" s="17" t="str">
        <f>[1]РЕЕСТР!AA563</f>
        <v>-</v>
      </c>
      <c r="V563" s="18" t="str">
        <f>[1]РЕЕСТР!AB563</f>
        <v>-</v>
      </c>
      <c r="W563" s="15" t="str">
        <f>[1]РЕЕСТР!AC563</f>
        <v>-</v>
      </c>
      <c r="X563" s="13" t="str">
        <f>[1]РЕЕСТР!AD563</f>
        <v>-</v>
      </c>
      <c r="Y563" s="8" t="str">
        <f>[1]РЕЕСТР!AH563</f>
        <v>МО - Администрация города Ханты-Мансийска</v>
      </c>
      <c r="Z563" s="19" t="str">
        <f>[1]РЕЕСТР!AL563</f>
        <v xml:space="preserve"> ИЖС ул. Набережная</v>
      </c>
    </row>
    <row r="564" spans="2:26" ht="45" customHeight="1" x14ac:dyDescent="0.3">
      <c r="B564" s="43">
        <f>[1]РЕЕСТР!B564</f>
        <v>519</v>
      </c>
      <c r="C564" s="44" t="str">
        <f>[1]РЕЕСТР!C564</f>
        <v>ранее существовавшая до 01.01.2019</v>
      </c>
      <c r="D564" s="51">
        <f>[1]РЕЕСТР!D564</f>
        <v>44900</v>
      </c>
      <c r="E564" s="16" t="str">
        <f>[1]РЕЕСТР!E564</f>
        <v>Новая 2</v>
      </c>
      <c r="F564" s="52" t="str">
        <f>[1]РЕЕСТР!F564</f>
        <v>в рамках проведения инвентаризации 2022 года
не установлен</v>
      </c>
      <c r="G564" s="10" t="str">
        <f>[1]РЕЕСТР!G564</f>
        <v>61.013876</v>
      </c>
      <c r="H564" s="10" t="str">
        <f>[1]РЕЕСТР!H564</f>
        <v>69.024190</v>
      </c>
      <c r="I564" s="53" t="str">
        <f>[1]РЕЕСТР!I564</f>
        <v>в рамках инвентаризации 2022 года
не определена</v>
      </c>
      <c r="J564" s="9" t="str">
        <f>[1]РЕЕСТР!J564</f>
        <v>открытый</v>
      </c>
      <c r="K564" s="11" t="str">
        <f>[1]РЕЕСТР!K564</f>
        <v>бетонная плита</v>
      </c>
      <c r="L564" s="10">
        <f>[1]РЕЕСТР!L564</f>
        <v>12</v>
      </c>
      <c r="M564" s="10" t="str">
        <f>[1]РЕЕСТР!M564</f>
        <v>есть</v>
      </c>
      <c r="N564" s="12" t="str">
        <f>[1]РЕЕСТР!N564</f>
        <v>есть</v>
      </c>
      <c r="O564" s="14">
        <f>[1]РЕЕСТР!O564</f>
        <v>2</v>
      </c>
      <c r="P564" s="15">
        <f>[1]РЕЕСТР!P564</f>
        <v>1.1000000000000001</v>
      </c>
      <c r="Q564" s="13" t="str">
        <f>[1]РЕЕСТР!Q564</f>
        <v>пластик</v>
      </c>
      <c r="R564" s="14">
        <f>[1]РЕЕСТР!U564</f>
        <v>1</v>
      </c>
      <c r="S564" s="15">
        <f>[1]РЕЕСТР!V564</f>
        <v>4</v>
      </c>
      <c r="T564" s="13" t="str">
        <f>[1]РЕЕСТР!W564</f>
        <v>отсек</v>
      </c>
      <c r="U564" s="17" t="str">
        <f>[1]РЕЕСТР!AA564</f>
        <v>-</v>
      </c>
      <c r="V564" s="18" t="str">
        <f>[1]РЕЕСТР!AB564</f>
        <v>-</v>
      </c>
      <c r="W564" s="15" t="str">
        <f>[1]РЕЕСТР!AC564</f>
        <v>-</v>
      </c>
      <c r="X564" s="13" t="str">
        <f>[1]РЕЕСТР!AD564</f>
        <v>-</v>
      </c>
      <c r="Y564" s="8" t="str">
        <f>[1]РЕЕСТР!AH564</f>
        <v>МО - Администрация города Ханты-Мансийска</v>
      </c>
      <c r="Z564" s="19" t="str">
        <f>[1]РЕЕСТР!AL564</f>
        <v>ИЖС ул. Новая</v>
      </c>
    </row>
    <row r="565" spans="2:26" ht="45" customHeight="1" x14ac:dyDescent="0.3">
      <c r="B565" s="43">
        <f>[1]РЕЕСТР!B565</f>
        <v>520</v>
      </c>
      <c r="C565" s="44" t="str">
        <f>[1]РЕЕСТР!C565</f>
        <v>ранее существовавшая до 01.01.2019</v>
      </c>
      <c r="D565" s="51">
        <f>[1]РЕЕСТР!D565</f>
        <v>44900</v>
      </c>
      <c r="E565" s="16" t="str">
        <f>[1]РЕЕСТР!E565</f>
        <v xml:space="preserve">Новая 25 </v>
      </c>
      <c r="F565" s="52" t="str">
        <f>[1]РЕЕСТР!F565</f>
        <v>в рамках проведения инвентаризации 2022 года
не установлен</v>
      </c>
      <c r="G565" s="10" t="str">
        <f>[1]РЕЕСТР!G565</f>
        <v>61.015122</v>
      </c>
      <c r="H565" s="10" t="str">
        <f>[1]РЕЕСТР!H565</f>
        <v>69.030184</v>
      </c>
      <c r="I565" s="53" t="str">
        <f>[1]РЕЕСТР!I565</f>
        <v>в рамках инвентаризации 2022 года
не определена</v>
      </c>
      <c r="J565" s="9" t="str">
        <f>[1]РЕЕСТР!J565</f>
        <v>открытый</v>
      </c>
      <c r="K565" s="11" t="str">
        <f>[1]РЕЕСТР!K565</f>
        <v>бетонная плита</v>
      </c>
      <c r="L565" s="10">
        <f>[1]РЕЕСТР!L565</f>
        <v>12</v>
      </c>
      <c r="M565" s="10" t="str">
        <f>[1]РЕЕСТР!M565</f>
        <v>есть</v>
      </c>
      <c r="N565" s="12" t="str">
        <f>[1]РЕЕСТР!N565</f>
        <v>есть</v>
      </c>
      <c r="O565" s="14">
        <f>[1]РЕЕСТР!O565</f>
        <v>2</v>
      </c>
      <c r="P565" s="15">
        <f>[1]РЕЕСТР!P565</f>
        <v>1.1000000000000001</v>
      </c>
      <c r="Q565" s="13" t="str">
        <f>[1]РЕЕСТР!Q565</f>
        <v>пластик</v>
      </c>
      <c r="R565" s="14">
        <f>[1]РЕЕСТР!U565</f>
        <v>1</v>
      </c>
      <c r="S565" s="15">
        <f>[1]РЕЕСТР!V565</f>
        <v>4</v>
      </c>
      <c r="T565" s="13" t="str">
        <f>[1]РЕЕСТР!W565</f>
        <v>отсек</v>
      </c>
      <c r="U565" s="17" t="str">
        <f>[1]РЕЕСТР!AA565</f>
        <v>-</v>
      </c>
      <c r="V565" s="18" t="str">
        <f>[1]РЕЕСТР!AB565</f>
        <v>-</v>
      </c>
      <c r="W565" s="15" t="str">
        <f>[1]РЕЕСТР!AC565</f>
        <v>-</v>
      </c>
      <c r="X565" s="13" t="str">
        <f>[1]РЕЕСТР!AD565</f>
        <v>-</v>
      </c>
      <c r="Y565" s="8" t="str">
        <f>[1]РЕЕСТР!AH565</f>
        <v>МО - Администрация города Ханты-Мансийска</v>
      </c>
      <c r="Z565" s="19" t="str">
        <f>[1]РЕЕСТР!AL565</f>
        <v xml:space="preserve"> ИЖС ул. Новая</v>
      </c>
    </row>
    <row r="566" spans="2:26" ht="56.25" customHeight="1" x14ac:dyDescent="0.3">
      <c r="B566" s="43">
        <f>[1]РЕЕСТР!B566</f>
        <v>521</v>
      </c>
      <c r="C566" s="44" t="str">
        <f>[1]РЕЕСТР!C566</f>
        <v>ранее существовавшая до 01.01.2019</v>
      </c>
      <c r="D566" s="51">
        <f>[1]РЕЕСТР!D566</f>
        <v>44900</v>
      </c>
      <c r="E566" s="16" t="str">
        <f>[1]РЕЕСТР!E566</f>
        <v>Октябрьская 2</v>
      </c>
      <c r="F566" s="52" t="str">
        <f>[1]РЕЕСТР!F566</f>
        <v>в рамках проведения инвентаризации 2022 года
не установлен</v>
      </c>
      <c r="G566" s="10" t="str">
        <f>[1]РЕЕСТР!G566</f>
        <v>61.014296</v>
      </c>
      <c r="H566" s="10" t="str">
        <f>[1]РЕЕСТР!H566</f>
        <v>69.018589</v>
      </c>
      <c r="I566" s="53" t="str">
        <f>[1]РЕЕСТР!I566</f>
        <v>в рамках инвентаризации 2022 года
не определена</v>
      </c>
      <c r="J566" s="9" t="str">
        <f>[1]РЕЕСТР!J566</f>
        <v>открытый</v>
      </c>
      <c r="K566" s="11" t="str">
        <f>[1]РЕЕСТР!K566</f>
        <v>бетонная плита</v>
      </c>
      <c r="L566" s="10">
        <f>[1]РЕЕСТР!L566</f>
        <v>12</v>
      </c>
      <c r="M566" s="10" t="str">
        <f>[1]РЕЕСТР!M566</f>
        <v>есть</v>
      </c>
      <c r="N566" s="12" t="str">
        <f>[1]РЕЕСТР!N566</f>
        <v>есть</v>
      </c>
      <c r="O566" s="14">
        <f>[1]РЕЕСТР!O566</f>
        <v>2</v>
      </c>
      <c r="P566" s="15">
        <f>[1]РЕЕСТР!P566</f>
        <v>1.1000000000000001</v>
      </c>
      <c r="Q566" s="13" t="str">
        <f>[1]РЕЕСТР!Q566</f>
        <v>пластик</v>
      </c>
      <c r="R566" s="14">
        <f>[1]РЕЕСТР!U566</f>
        <v>1</v>
      </c>
      <c r="S566" s="15">
        <f>[1]РЕЕСТР!V566</f>
        <v>4</v>
      </c>
      <c r="T566" s="13" t="str">
        <f>[1]РЕЕСТР!W566</f>
        <v>отсек</v>
      </c>
      <c r="U566" s="17" t="str">
        <f>[1]РЕЕСТР!AA566</f>
        <v>1, 2 класс опасности</v>
      </c>
      <c r="V566" s="18">
        <f>[1]РЕЕСТР!AB566</f>
        <v>1</v>
      </c>
      <c r="W566" s="15">
        <f>[1]РЕЕСТР!AC566</f>
        <v>0.3</v>
      </c>
      <c r="X566" s="13" t="str">
        <f>[1]РЕЕСТР!AD566</f>
        <v>металлический контейнер (3 секции)</v>
      </c>
      <c r="Y566" s="8" t="str">
        <f>[1]РЕЕСТР!AH566</f>
        <v>МО - Администрация города Ханты-Мансийска</v>
      </c>
      <c r="Z566" s="19" t="str">
        <f>[1]РЕЕСТР!AL566</f>
        <v>ИЖС ул. Октябрьская 2, 2а,2б,2в,4,6,8</v>
      </c>
    </row>
    <row r="567" spans="2:26" ht="45" customHeight="1" x14ac:dyDescent="0.3">
      <c r="B567" s="43">
        <f>[1]РЕЕСТР!B567</f>
        <v>522</v>
      </c>
      <c r="C567" s="44" t="str">
        <f>[1]РЕЕСТР!C567</f>
        <v>ранее существовавшая до 01.01.2019</v>
      </c>
      <c r="D567" s="51">
        <f>[1]РЕЕСТР!D567</f>
        <v>44900</v>
      </c>
      <c r="E567" s="16" t="str">
        <f>[1]РЕЕСТР!E567</f>
        <v>Октябрьская 37</v>
      </c>
      <c r="F567" s="52" t="str">
        <f>[1]РЕЕСТР!F567</f>
        <v>в рамках проведения инвентаризации 2022 года
не установлен</v>
      </c>
      <c r="G567" s="10" t="str">
        <f>[1]РЕЕСТР!G567</f>
        <v>61.015377</v>
      </c>
      <c r="H567" s="10" t="str">
        <f>[1]РЕЕСТР!H567</f>
        <v>69.028583</v>
      </c>
      <c r="I567" s="53" t="str">
        <f>[1]РЕЕСТР!I567</f>
        <v>в рамках инвентаризации 2022 года
не определена</v>
      </c>
      <c r="J567" s="9" t="str">
        <f>[1]РЕЕСТР!J567</f>
        <v>открытый</v>
      </c>
      <c r="K567" s="11" t="str">
        <f>[1]РЕЕСТР!K567</f>
        <v>бетонная плита</v>
      </c>
      <c r="L567" s="10">
        <f>[1]РЕЕСТР!L567</f>
        <v>12</v>
      </c>
      <c r="M567" s="10" t="str">
        <f>[1]РЕЕСТР!M567</f>
        <v>есть</v>
      </c>
      <c r="N567" s="12" t="str">
        <f>[1]РЕЕСТР!N567</f>
        <v>есть</v>
      </c>
      <c r="O567" s="14">
        <f>[1]РЕЕСТР!O567</f>
        <v>2</v>
      </c>
      <c r="P567" s="15">
        <f>[1]РЕЕСТР!P567</f>
        <v>1.1000000000000001</v>
      </c>
      <c r="Q567" s="13" t="str">
        <f>[1]РЕЕСТР!Q567</f>
        <v>пластик</v>
      </c>
      <c r="R567" s="14">
        <f>[1]РЕЕСТР!U567</f>
        <v>1</v>
      </c>
      <c r="S567" s="15">
        <f>[1]РЕЕСТР!V567</f>
        <v>4</v>
      </c>
      <c r="T567" s="13" t="str">
        <f>[1]РЕЕСТР!W567</f>
        <v>отсек</v>
      </c>
      <c r="U567" s="17" t="str">
        <f>[1]РЕЕСТР!AA567</f>
        <v>-</v>
      </c>
      <c r="V567" s="18" t="str">
        <f>[1]РЕЕСТР!AB567</f>
        <v>-</v>
      </c>
      <c r="W567" s="15" t="str">
        <f>[1]РЕЕСТР!AC567</f>
        <v>-</v>
      </c>
      <c r="X567" s="13" t="str">
        <f>[1]РЕЕСТР!AD567</f>
        <v>-</v>
      </c>
      <c r="Y567" s="8" t="str">
        <f>[1]РЕЕСТР!AH567</f>
        <v>МО - Администрация города Ханты-Мансийска</v>
      </c>
      <c r="Z567" s="19" t="str">
        <f>[1]РЕЕСТР!AL567</f>
        <v>ИЖС ул. Октябрьская 37</v>
      </c>
    </row>
    <row r="568" spans="2:26" ht="45" customHeight="1" x14ac:dyDescent="0.3">
      <c r="B568" s="43">
        <f>[1]РЕЕСТР!B568</f>
        <v>523</v>
      </c>
      <c r="C568" s="44" t="str">
        <f>[1]РЕЕСТР!C568</f>
        <v>ранее существовавшая до 01.01.2019</v>
      </c>
      <c r="D568" s="51">
        <f>[1]РЕЕСТР!D568</f>
        <v>44900</v>
      </c>
      <c r="E568" s="16" t="str">
        <f>[1]РЕЕСТР!E568</f>
        <v>Октябрьская 56</v>
      </c>
      <c r="F568" s="52" t="str">
        <f>[1]РЕЕСТР!F568</f>
        <v>в рамках проведения инвентаризации 2022 года
не установлен</v>
      </c>
      <c r="G568" s="10" t="str">
        <f>[1]РЕЕСТР!G568</f>
        <v>61.016080</v>
      </c>
      <c r="H568" s="10" t="str">
        <f>[1]РЕЕСТР!H568</f>
        <v>69.032974</v>
      </c>
      <c r="I568" s="53" t="str">
        <f>[1]РЕЕСТР!I568</f>
        <v>в рамках инвентаризации 2022 года
не определена</v>
      </c>
      <c r="J568" s="9" t="str">
        <f>[1]РЕЕСТР!J568</f>
        <v>открытый</v>
      </c>
      <c r="K568" s="11" t="str">
        <f>[1]РЕЕСТР!K568</f>
        <v>бетонная плита</v>
      </c>
      <c r="L568" s="10">
        <f>[1]РЕЕСТР!L568</f>
        <v>12</v>
      </c>
      <c r="M568" s="10" t="str">
        <f>[1]РЕЕСТР!M568</f>
        <v>есть</v>
      </c>
      <c r="N568" s="12" t="str">
        <f>[1]РЕЕСТР!N568</f>
        <v>есть</v>
      </c>
      <c r="O568" s="14">
        <f>[1]РЕЕСТР!O568</f>
        <v>1</v>
      </c>
      <c r="P568" s="15">
        <f>[1]РЕЕСТР!P568</f>
        <v>1.1000000000000001</v>
      </c>
      <c r="Q568" s="13" t="str">
        <f>[1]РЕЕСТР!Q568</f>
        <v>пластик</v>
      </c>
      <c r="R568" s="14">
        <f>[1]РЕЕСТР!U568</f>
        <v>1</v>
      </c>
      <c r="S568" s="15">
        <f>[1]РЕЕСТР!V568</f>
        <v>4</v>
      </c>
      <c r="T568" s="13" t="str">
        <f>[1]РЕЕСТР!W568</f>
        <v>отсек</v>
      </c>
      <c r="U568" s="17" t="str">
        <f>[1]РЕЕСТР!AA568</f>
        <v>-</v>
      </c>
      <c r="V568" s="18" t="str">
        <f>[1]РЕЕСТР!AB568</f>
        <v>-</v>
      </c>
      <c r="W568" s="15" t="str">
        <f>[1]РЕЕСТР!AC568</f>
        <v>-</v>
      </c>
      <c r="X568" s="13" t="str">
        <f>[1]РЕЕСТР!AD568</f>
        <v>-</v>
      </c>
      <c r="Y568" s="8" t="str">
        <f>[1]РЕЕСТР!AH568</f>
        <v>МО - Администрация города Ханты-Мансийска</v>
      </c>
      <c r="Z568" s="19" t="str">
        <f>[1]РЕЕСТР!AL568</f>
        <v xml:space="preserve"> ИЖС ул. Октябрьская</v>
      </c>
    </row>
    <row r="569" spans="2:26" ht="45" customHeight="1" x14ac:dyDescent="0.3">
      <c r="B569" s="43">
        <f>[1]РЕЕСТР!B569</f>
        <v>524</v>
      </c>
      <c r="C569" s="44">
        <f>[1]РЕЕСТР!C569</f>
        <v>0</v>
      </c>
      <c r="D569" s="51">
        <f>[1]РЕЕСТР!D569</f>
        <v>0</v>
      </c>
      <c r="E569" s="16">
        <f>[1]РЕЕСТР!E569</f>
        <v>0</v>
      </c>
      <c r="F569" s="52" t="str">
        <f>[1]РЕЕСТР!F569</f>
        <v>в рамках проведения инвентаризации 2022 года
не установлен</v>
      </c>
      <c r="G569" s="10">
        <f>[1]РЕЕСТР!G569</f>
        <v>0</v>
      </c>
      <c r="H569" s="10">
        <f>[1]РЕЕСТР!H569</f>
        <v>0</v>
      </c>
      <c r="I569" s="53" t="str">
        <f>[1]РЕЕСТР!I569</f>
        <v>в рамках инвентаризации 2022 года
не определена</v>
      </c>
      <c r="J569" s="9">
        <f>[1]РЕЕСТР!J569</f>
        <v>0</v>
      </c>
      <c r="K569" s="11">
        <f>[1]РЕЕСТР!K569</f>
        <v>0</v>
      </c>
      <c r="L569" s="10">
        <f>[1]РЕЕСТР!L569</f>
        <v>0</v>
      </c>
      <c r="M569" s="10">
        <f>[1]РЕЕСТР!M569</f>
        <v>0</v>
      </c>
      <c r="N569" s="12">
        <f>[1]РЕЕСТР!N569</f>
        <v>0</v>
      </c>
      <c r="O569" s="14">
        <f>[1]РЕЕСТР!O569</f>
        <v>0</v>
      </c>
      <c r="P569" s="15">
        <f>[1]РЕЕСТР!P569</f>
        <v>0</v>
      </c>
      <c r="Q569" s="13">
        <f>[1]РЕЕСТР!Q569</f>
        <v>0</v>
      </c>
      <c r="R569" s="14">
        <f>[1]РЕЕСТР!U569</f>
        <v>0</v>
      </c>
      <c r="S569" s="15">
        <f>[1]РЕЕСТР!V569</f>
        <v>0</v>
      </c>
      <c r="T569" s="13">
        <f>[1]РЕЕСТР!W569</f>
        <v>0</v>
      </c>
      <c r="U569" s="17">
        <f>[1]РЕЕСТР!AA569</f>
        <v>0</v>
      </c>
      <c r="V569" s="18">
        <f>[1]РЕЕСТР!AB569</f>
        <v>0</v>
      </c>
      <c r="W569" s="15">
        <f>[1]РЕЕСТР!AC569</f>
        <v>0</v>
      </c>
      <c r="X569" s="13">
        <f>[1]РЕЕСТР!AD569</f>
        <v>0</v>
      </c>
      <c r="Y569" s="8">
        <f>[1]РЕЕСТР!AH569</f>
        <v>0</v>
      </c>
      <c r="Z569" s="19">
        <f>[1]РЕЕСТР!AL569</f>
        <v>0</v>
      </c>
    </row>
    <row r="570" spans="2:26" ht="45" customHeight="1" x14ac:dyDescent="0.3">
      <c r="B570" s="43">
        <f>[1]РЕЕСТР!B570</f>
        <v>525</v>
      </c>
      <c r="C570" s="44" t="str">
        <f>[1]РЕЕСТР!C570</f>
        <v>ранее существовавшая до 01.01.2019</v>
      </c>
      <c r="D570" s="51">
        <f>[1]РЕЕСТР!D570</f>
        <v>44900</v>
      </c>
      <c r="E570" s="16" t="str">
        <f>[1]РЕЕСТР!E570</f>
        <v>Олега Кошевого 7</v>
      </c>
      <c r="F570" s="52" t="str">
        <f>[1]РЕЕСТР!F570</f>
        <v>в рамках проведения инвентаризации 2022 года
не установлен</v>
      </c>
      <c r="G570" s="10" t="str">
        <f>[1]РЕЕСТР!G570</f>
        <v>60.977043</v>
      </c>
      <c r="H570" s="10" t="str">
        <f>[1]РЕЕСТР!H570</f>
        <v>69.049368</v>
      </c>
      <c r="I570" s="53" t="str">
        <f>[1]РЕЕСТР!I570</f>
        <v>в рамках инвентаризации 2022 года
не определена</v>
      </c>
      <c r="J570" s="9" t="str">
        <f>[1]РЕЕСТР!J570</f>
        <v>открытый</v>
      </c>
      <c r="K570" s="11" t="str">
        <f>[1]РЕЕСТР!K570</f>
        <v>бетонная плита</v>
      </c>
      <c r="L570" s="10">
        <f>[1]РЕЕСТР!L570</f>
        <v>12</v>
      </c>
      <c r="M570" s="10" t="str">
        <f>[1]РЕЕСТР!M570</f>
        <v>есть</v>
      </c>
      <c r="N570" s="12" t="str">
        <f>[1]РЕЕСТР!N570</f>
        <v>есть</v>
      </c>
      <c r="O570" s="14">
        <f>[1]РЕЕСТР!O570</f>
        <v>1</v>
      </c>
      <c r="P570" s="15">
        <f>[1]РЕЕСТР!P570</f>
        <v>1.1000000000000001</v>
      </c>
      <c r="Q570" s="13" t="str">
        <f>[1]РЕЕСТР!Q570</f>
        <v>пластик</v>
      </c>
      <c r="R570" s="14">
        <f>[1]РЕЕСТР!U570</f>
        <v>1</v>
      </c>
      <c r="S570" s="15">
        <f>[1]РЕЕСТР!V570</f>
        <v>4</v>
      </c>
      <c r="T570" s="13" t="str">
        <f>[1]РЕЕСТР!W570</f>
        <v>отсек</v>
      </c>
      <c r="U570" s="17" t="str">
        <f>[1]РЕЕСТР!AA570</f>
        <v>-</v>
      </c>
      <c r="V570" s="18" t="str">
        <f>[1]РЕЕСТР!AB570</f>
        <v>-</v>
      </c>
      <c r="W570" s="15" t="str">
        <f>[1]РЕЕСТР!AC570</f>
        <v>-</v>
      </c>
      <c r="X570" s="13" t="str">
        <f>[1]РЕЕСТР!AD570</f>
        <v>-</v>
      </c>
      <c r="Y570" s="8" t="str">
        <f>[1]РЕЕСТР!AH570</f>
        <v>МО - Администрация города Ханты-Мансийска</v>
      </c>
      <c r="Z570" s="19" t="str">
        <f>[1]РЕЕСТР!AL570</f>
        <v xml:space="preserve"> ИЖС ул. Олега Кошевого</v>
      </c>
    </row>
    <row r="571" spans="2:26" ht="45" customHeight="1" x14ac:dyDescent="0.3">
      <c r="B571" s="43">
        <f>[1]РЕЕСТР!B571</f>
        <v>526</v>
      </c>
      <c r="C571" s="44" t="str">
        <f>[1]РЕЕСТР!C571</f>
        <v>ранее существовавшая до 01.01.2019</v>
      </c>
      <c r="D571" s="51">
        <f>[1]РЕЕСТР!D571</f>
        <v>44900</v>
      </c>
      <c r="E571" s="16" t="str">
        <f>[1]РЕЕСТР!E571</f>
        <v>Павлика Морозова 18</v>
      </c>
      <c r="F571" s="52" t="str">
        <f>[1]РЕЕСТР!F571</f>
        <v>в рамках проведения инвентаризации 2022 года
не установлен</v>
      </c>
      <c r="G571" s="10" t="str">
        <f>[1]РЕЕСТР!G571</f>
        <v>61.011153</v>
      </c>
      <c r="H571" s="10" t="str">
        <f>[1]РЕЕСТР!H571</f>
        <v>69.014533</v>
      </c>
      <c r="I571" s="53" t="str">
        <f>[1]РЕЕСТР!I571</f>
        <v>в рамках инвентаризации 2022 года
не определена</v>
      </c>
      <c r="J571" s="9" t="str">
        <f>[1]РЕЕСТР!J571</f>
        <v>открытый</v>
      </c>
      <c r="K571" s="11" t="str">
        <f>[1]РЕЕСТР!K571</f>
        <v>бетонная плита</v>
      </c>
      <c r="L571" s="10">
        <f>[1]РЕЕСТР!L571</f>
        <v>12</v>
      </c>
      <c r="M571" s="10" t="str">
        <f>[1]РЕЕСТР!M571</f>
        <v>есть</v>
      </c>
      <c r="N571" s="12" t="str">
        <f>[1]РЕЕСТР!N571</f>
        <v>есть</v>
      </c>
      <c r="O571" s="14">
        <f>[1]РЕЕСТР!O571</f>
        <v>2</v>
      </c>
      <c r="P571" s="15">
        <f>[1]РЕЕСТР!P571</f>
        <v>1.1000000000000001</v>
      </c>
      <c r="Q571" s="13" t="str">
        <f>[1]РЕЕСТР!Q571</f>
        <v>пластик</v>
      </c>
      <c r="R571" s="14">
        <f>[1]РЕЕСТР!U571</f>
        <v>1</v>
      </c>
      <c r="S571" s="15">
        <f>[1]РЕЕСТР!V571</f>
        <v>4</v>
      </c>
      <c r="T571" s="13" t="str">
        <f>[1]РЕЕСТР!W571</f>
        <v>отсек</v>
      </c>
      <c r="U571" s="17" t="str">
        <f>[1]РЕЕСТР!AA571</f>
        <v>-</v>
      </c>
      <c r="V571" s="18" t="str">
        <f>[1]РЕЕСТР!AB571</f>
        <v>-</v>
      </c>
      <c r="W571" s="15" t="str">
        <f>[1]РЕЕСТР!AC571</f>
        <v>-</v>
      </c>
      <c r="X571" s="13" t="str">
        <f>[1]РЕЕСТР!AD571</f>
        <v>-</v>
      </c>
      <c r="Y571" s="8" t="str">
        <f>[1]РЕЕСТР!AH571</f>
        <v>МО - Администрация города Ханты-Мансийска</v>
      </c>
      <c r="Z571" s="19" t="str">
        <f>[1]РЕЕСТР!AL571</f>
        <v xml:space="preserve"> ИЖС ул. Павлика Морозова</v>
      </c>
    </row>
    <row r="572" spans="2:26" ht="45" customHeight="1" x14ac:dyDescent="0.3">
      <c r="B572" s="43">
        <f>[1]РЕЕСТР!B572</f>
        <v>527</v>
      </c>
      <c r="C572" s="44" t="str">
        <f>[1]РЕЕСТР!C572</f>
        <v>ранее существовавшая до 01.01.2019</v>
      </c>
      <c r="D572" s="51">
        <f>[1]РЕЕСТР!D572</f>
        <v>44900</v>
      </c>
      <c r="E572" s="16" t="str">
        <f>[1]РЕЕСТР!E572</f>
        <v>Павлика Морозова 7</v>
      </c>
      <c r="F572" s="52" t="str">
        <f>[1]РЕЕСТР!F572</f>
        <v>в рамках проведения инвентаризации 2022 года
не установлен</v>
      </c>
      <c r="G572" s="10" t="str">
        <f>[1]РЕЕСТР!G572</f>
        <v>61.010350</v>
      </c>
      <c r="H572" s="10" t="str">
        <f>[1]РЕЕСТР!H572</f>
        <v>69.012253</v>
      </c>
      <c r="I572" s="53" t="str">
        <f>[1]РЕЕСТР!I572</f>
        <v>в рамках инвентаризации 2022 года
не определена</v>
      </c>
      <c r="J572" s="9" t="str">
        <f>[1]РЕЕСТР!J572</f>
        <v>открытый</v>
      </c>
      <c r="K572" s="11" t="str">
        <f>[1]РЕЕСТР!K572</f>
        <v>бетонная плита</v>
      </c>
      <c r="L572" s="10">
        <f>[1]РЕЕСТР!L572</f>
        <v>12</v>
      </c>
      <c r="M572" s="10" t="str">
        <f>[1]РЕЕСТР!M572</f>
        <v>есть</v>
      </c>
      <c r="N572" s="12" t="str">
        <f>[1]РЕЕСТР!N572</f>
        <v>есть</v>
      </c>
      <c r="O572" s="14">
        <f>[1]РЕЕСТР!O572</f>
        <v>2</v>
      </c>
      <c r="P572" s="15">
        <f>[1]РЕЕСТР!P572</f>
        <v>1.1000000000000001</v>
      </c>
      <c r="Q572" s="13" t="str">
        <f>[1]РЕЕСТР!Q572</f>
        <v>пластик</v>
      </c>
      <c r="R572" s="14">
        <f>[1]РЕЕСТР!U572</f>
        <v>1</v>
      </c>
      <c r="S572" s="15">
        <f>[1]РЕЕСТР!V572</f>
        <v>4</v>
      </c>
      <c r="T572" s="13" t="str">
        <f>[1]РЕЕСТР!W572</f>
        <v>отсек</v>
      </c>
      <c r="U572" s="17" t="str">
        <f>[1]РЕЕСТР!AA572</f>
        <v>-</v>
      </c>
      <c r="V572" s="18" t="str">
        <f>[1]РЕЕСТР!AB572</f>
        <v>-</v>
      </c>
      <c r="W572" s="15" t="str">
        <f>[1]РЕЕСТР!AC572</f>
        <v>-</v>
      </c>
      <c r="X572" s="13" t="str">
        <f>[1]РЕЕСТР!AD572</f>
        <v>-</v>
      </c>
      <c r="Y572" s="8" t="str">
        <f>[1]РЕЕСТР!AH572</f>
        <v>МО - Администрация города Ханты-Мансийска</v>
      </c>
      <c r="Z572" s="19" t="str">
        <f>[1]РЕЕСТР!AL572</f>
        <v>ИЖС ул. Павлика Морозова</v>
      </c>
    </row>
    <row r="573" spans="2:26" ht="45" customHeight="1" x14ac:dyDescent="0.3">
      <c r="B573" s="43">
        <f>[1]РЕЕСТР!B573</f>
        <v>528</v>
      </c>
      <c r="C573" s="44" t="str">
        <f>[1]РЕЕСТР!C573</f>
        <v>ранее существовавшая до 01.01.2019</v>
      </c>
      <c r="D573" s="51">
        <f>[1]РЕЕСТР!D573</f>
        <v>44900</v>
      </c>
      <c r="E573" s="16" t="str">
        <f>[1]РЕЕСТР!E573</f>
        <v xml:space="preserve">мкр. Восточный </v>
      </c>
      <c r="F573" s="52" t="str">
        <f>[1]РЕЕСТР!F573</f>
        <v>в рамках проведения инвентаризации 2022 года
не установлен</v>
      </c>
      <c r="G573" s="10" t="str">
        <f>[1]РЕЕСТР!G573</f>
        <v>61.011439</v>
      </c>
      <c r="H573" s="10" t="str">
        <f>[1]РЕЕСТР!H573</f>
        <v>69.149086</v>
      </c>
      <c r="I573" s="53" t="str">
        <f>[1]РЕЕСТР!I573</f>
        <v>в рамках инвентаризации 2022 года
не определена</v>
      </c>
      <c r="J573" s="9" t="str">
        <f>[1]РЕЕСТР!J573</f>
        <v>открытый</v>
      </c>
      <c r="K573" s="11" t="str">
        <f>[1]РЕЕСТР!K573</f>
        <v>бетонная плита</v>
      </c>
      <c r="L573" s="10">
        <f>[1]РЕЕСТР!L573</f>
        <v>2</v>
      </c>
      <c r="M573" s="10" t="str">
        <f>[1]РЕЕСТР!M573</f>
        <v>отсутствует</v>
      </c>
      <c r="N573" s="12" t="str">
        <f>[1]РЕЕСТР!N573</f>
        <v>отсутствует</v>
      </c>
      <c r="O573" s="14">
        <f>[1]РЕЕСТР!O573</f>
        <v>1</v>
      </c>
      <c r="P573" s="15">
        <f>[1]РЕЕСТР!P573</f>
        <v>1.1000000000000001</v>
      </c>
      <c r="Q573" s="13" t="str">
        <f>[1]РЕЕСТР!Q573</f>
        <v>пластик</v>
      </c>
      <c r="R573" s="14" t="str">
        <f>[1]РЕЕСТР!U573</f>
        <v>-</v>
      </c>
      <c r="S573" s="15" t="str">
        <f>[1]РЕЕСТР!V573</f>
        <v>-</v>
      </c>
      <c r="T573" s="13" t="str">
        <f>[1]РЕЕСТР!W573</f>
        <v>-</v>
      </c>
      <c r="U573" s="17" t="str">
        <f>[1]РЕЕСТР!AA573</f>
        <v>-</v>
      </c>
      <c r="V573" s="18" t="str">
        <f>[1]РЕЕСТР!AB573</f>
        <v>-</v>
      </c>
      <c r="W573" s="15" t="str">
        <f>[1]РЕЕСТР!AC573</f>
        <v>-</v>
      </c>
      <c r="X573" s="13" t="str">
        <f>[1]РЕЕСТР!AD573</f>
        <v>-</v>
      </c>
      <c r="Y573" s="8" t="str">
        <f>[1]РЕЕСТР!AH573</f>
        <v>МО - Администрация города Ханты-Мансийска</v>
      </c>
      <c r="Z573" s="19" t="str">
        <f>[1]РЕЕСТР!AL573</f>
        <v>ИЖС мкр. Восточный</v>
      </c>
    </row>
    <row r="574" spans="2:26" ht="45" customHeight="1" x14ac:dyDescent="0.3">
      <c r="B574" s="43">
        <f>[1]РЕЕСТР!B574</f>
        <v>529</v>
      </c>
      <c r="C574" s="44" t="str">
        <f>[1]РЕЕСТР!C574</f>
        <v>ранее существовавшая до 01.01.2019</v>
      </c>
      <c r="D574" s="51">
        <f>[1]РЕЕСТР!D574</f>
        <v>44900</v>
      </c>
      <c r="E574" s="16" t="str">
        <f>[1]РЕЕСТР!E574</f>
        <v xml:space="preserve">Парковая 32 </v>
      </c>
      <c r="F574" s="52" t="str">
        <f>[1]РЕЕСТР!F574</f>
        <v>в рамках проведения инвентаризации 2022 года
не установлен</v>
      </c>
      <c r="G574" s="10" t="str">
        <f>[1]РЕЕСТР!G574</f>
        <v>61.000588</v>
      </c>
      <c r="H574" s="10" t="str">
        <f>[1]РЕЕСТР!H574</f>
        <v>69.053188</v>
      </c>
      <c r="I574" s="53" t="str">
        <f>[1]РЕЕСТР!I574</f>
        <v>в рамках инвентаризации 2022 года
не определена</v>
      </c>
      <c r="J574" s="9" t="str">
        <f>[1]РЕЕСТР!J574</f>
        <v>открытый</v>
      </c>
      <c r="K574" s="11" t="str">
        <f>[1]РЕЕСТР!K574</f>
        <v>бетонная плита</v>
      </c>
      <c r="L574" s="10">
        <f>[1]РЕЕСТР!L574</f>
        <v>12</v>
      </c>
      <c r="M574" s="10" t="str">
        <f>[1]РЕЕСТР!M574</f>
        <v>есть</v>
      </c>
      <c r="N574" s="12" t="str">
        <f>[1]РЕЕСТР!N574</f>
        <v>есть</v>
      </c>
      <c r="O574" s="14">
        <f>[1]РЕЕСТР!O574</f>
        <v>2</v>
      </c>
      <c r="P574" s="15">
        <f>[1]РЕЕСТР!P574</f>
        <v>1.1000000000000001</v>
      </c>
      <c r="Q574" s="13" t="str">
        <f>[1]РЕЕСТР!Q574</f>
        <v>пластик</v>
      </c>
      <c r="R574" s="14">
        <f>[1]РЕЕСТР!U574</f>
        <v>1</v>
      </c>
      <c r="S574" s="15">
        <f>[1]РЕЕСТР!V574</f>
        <v>4</v>
      </c>
      <c r="T574" s="13" t="str">
        <f>[1]РЕЕСТР!W574</f>
        <v>отсек</v>
      </c>
      <c r="U574" s="17" t="str">
        <f>[1]РЕЕСТР!AA574</f>
        <v>-</v>
      </c>
      <c r="V574" s="18" t="str">
        <f>[1]РЕЕСТР!AB574</f>
        <v>-</v>
      </c>
      <c r="W574" s="15" t="str">
        <f>[1]РЕЕСТР!AC574</f>
        <v>-</v>
      </c>
      <c r="X574" s="13" t="str">
        <f>[1]РЕЕСТР!AD574</f>
        <v>-</v>
      </c>
      <c r="Y574" s="8" t="str">
        <f>[1]РЕЕСТР!AH574</f>
        <v>МО - Администрация города Ханты-Мансийска</v>
      </c>
      <c r="Z574" s="19" t="str">
        <f>[1]РЕЕСТР!AL574</f>
        <v>ИЖС ул. Парковая</v>
      </c>
    </row>
    <row r="575" spans="2:26" ht="45" customHeight="1" x14ac:dyDescent="0.3">
      <c r="B575" s="43">
        <f>[1]РЕЕСТР!B575</f>
        <v>530</v>
      </c>
      <c r="C575" s="44" t="str">
        <f>[1]РЕЕСТР!C575</f>
        <v>ранее существовавшая до 01.01.2019</v>
      </c>
      <c r="D575" s="51">
        <f>[1]РЕЕСТР!D575</f>
        <v>44900</v>
      </c>
      <c r="E575" s="16" t="str">
        <f>[1]РЕЕСТР!E575</f>
        <v xml:space="preserve">Пролетарская 17 </v>
      </c>
      <c r="F575" s="52" t="str">
        <f>[1]РЕЕСТР!F575</f>
        <v>в рамках проведения инвентаризации 2022 года
не установлен</v>
      </c>
      <c r="G575" s="10" t="str">
        <f>[1]РЕЕСТР!G575</f>
        <v>60.970660</v>
      </c>
      <c r="H575" s="10" t="str">
        <f>[1]РЕЕСТР!H575</f>
        <v>69.048385</v>
      </c>
      <c r="I575" s="53" t="str">
        <f>[1]РЕЕСТР!I575</f>
        <v>в рамках инвентаризации 2022 года
не определена</v>
      </c>
      <c r="J575" s="9" t="str">
        <f>[1]РЕЕСТР!J575</f>
        <v>открытый</v>
      </c>
      <c r="K575" s="11" t="str">
        <f>[1]РЕЕСТР!K575</f>
        <v>бетонная плита</v>
      </c>
      <c r="L575" s="10">
        <f>[1]РЕЕСТР!L575</f>
        <v>12</v>
      </c>
      <c r="M575" s="10" t="str">
        <f>[1]РЕЕСТР!M575</f>
        <v>есть</v>
      </c>
      <c r="N575" s="12" t="str">
        <f>[1]РЕЕСТР!N575</f>
        <v>есть</v>
      </c>
      <c r="O575" s="14">
        <f>[1]РЕЕСТР!O575</f>
        <v>2</v>
      </c>
      <c r="P575" s="15">
        <f>[1]РЕЕСТР!P575</f>
        <v>1.1000000000000001</v>
      </c>
      <c r="Q575" s="13" t="str">
        <f>[1]РЕЕСТР!Q575</f>
        <v>пластик</v>
      </c>
      <c r="R575" s="14">
        <f>[1]РЕЕСТР!U575</f>
        <v>1</v>
      </c>
      <c r="S575" s="15">
        <f>[1]РЕЕСТР!V575</f>
        <v>4</v>
      </c>
      <c r="T575" s="13" t="str">
        <f>[1]РЕЕСТР!W575</f>
        <v>отсек</v>
      </c>
      <c r="U575" s="17" t="str">
        <f>[1]РЕЕСТР!AA575</f>
        <v>-</v>
      </c>
      <c r="V575" s="18" t="str">
        <f>[1]РЕЕСТР!AB575</f>
        <v>-</v>
      </c>
      <c r="W575" s="15" t="str">
        <f>[1]РЕЕСТР!AC575</f>
        <v>-</v>
      </c>
      <c r="X575" s="13" t="str">
        <f>[1]РЕЕСТР!AD575</f>
        <v>-</v>
      </c>
      <c r="Y575" s="8" t="str">
        <f>[1]РЕЕСТР!AH575</f>
        <v>МО - Администрация города Ханты-Мансийска</v>
      </c>
      <c r="Z575" s="19" t="str">
        <f>[1]РЕЕСТР!AL575</f>
        <v>ИЖС ул. Пролетарская 17,16,19,20</v>
      </c>
    </row>
    <row r="576" spans="2:26" ht="45" customHeight="1" x14ac:dyDescent="0.3">
      <c r="B576" s="43">
        <f>[1]РЕЕСТР!B576</f>
        <v>531</v>
      </c>
      <c r="C576" s="44" t="str">
        <f>[1]РЕЕСТР!C576</f>
        <v>ранее существовавшая до 01.01.2019</v>
      </c>
      <c r="D576" s="51">
        <f>[1]РЕЕСТР!D576</f>
        <v>44900</v>
      </c>
      <c r="E576" s="16" t="str">
        <f>[1]РЕЕСТР!E576</f>
        <v xml:space="preserve">Промышленная 6 </v>
      </c>
      <c r="F576" s="52" t="str">
        <f>[1]РЕЕСТР!F576</f>
        <v>в рамках проведения инвентаризации 2022 года
не установлен</v>
      </c>
      <c r="G576" s="10" t="str">
        <f>[1]РЕЕСТР!G576</f>
        <v>61.002781</v>
      </c>
      <c r="H576" s="10" t="str">
        <f>[1]РЕЕСТР!H576</f>
        <v>68.998364</v>
      </c>
      <c r="I576" s="53" t="str">
        <f>[1]РЕЕСТР!I576</f>
        <v>в рамках инвентаризации 2022 года
не определена</v>
      </c>
      <c r="J576" s="9" t="str">
        <f>[1]РЕЕСТР!J576</f>
        <v>открытый</v>
      </c>
      <c r="K576" s="11" t="str">
        <f>[1]РЕЕСТР!K576</f>
        <v>бетонная плита</v>
      </c>
      <c r="L576" s="10">
        <f>[1]РЕЕСТР!L576</f>
        <v>12</v>
      </c>
      <c r="M576" s="10" t="str">
        <f>[1]РЕЕСТР!M576</f>
        <v>есть</v>
      </c>
      <c r="N576" s="12" t="str">
        <f>[1]РЕЕСТР!N576</f>
        <v>есть</v>
      </c>
      <c r="O576" s="14">
        <f>[1]РЕЕСТР!O576</f>
        <v>1</v>
      </c>
      <c r="P576" s="15">
        <f>[1]РЕЕСТР!P576</f>
        <v>1.1000000000000001</v>
      </c>
      <c r="Q576" s="13" t="str">
        <f>[1]РЕЕСТР!Q576</f>
        <v>пластик</v>
      </c>
      <c r="R576" s="14">
        <f>[1]РЕЕСТР!U576</f>
        <v>1</v>
      </c>
      <c r="S576" s="15">
        <f>[1]РЕЕСТР!V576</f>
        <v>4</v>
      </c>
      <c r="T576" s="13" t="str">
        <f>[1]РЕЕСТР!W576</f>
        <v>отсек</v>
      </c>
      <c r="U576" s="17" t="str">
        <f>[1]РЕЕСТР!AA576</f>
        <v>-</v>
      </c>
      <c r="V576" s="18" t="str">
        <f>[1]РЕЕСТР!AB576</f>
        <v>-</v>
      </c>
      <c r="W576" s="15" t="str">
        <f>[1]РЕЕСТР!AC576</f>
        <v>-</v>
      </c>
      <c r="X576" s="13" t="str">
        <f>[1]РЕЕСТР!AD576</f>
        <v>-</v>
      </c>
      <c r="Y576" s="8" t="str">
        <f>[1]РЕЕСТР!AH576</f>
        <v>МО - Администрация города Ханты-Мансийска</v>
      </c>
      <c r="Z576" s="19" t="str">
        <f>[1]РЕЕСТР!AL576</f>
        <v xml:space="preserve"> ИЖС ул. Промышленная 6,4,8</v>
      </c>
    </row>
    <row r="577" spans="2:26" ht="45" customHeight="1" x14ac:dyDescent="0.3">
      <c r="B577" s="43">
        <f>[1]РЕЕСТР!B577</f>
        <v>532</v>
      </c>
      <c r="C577" s="44" t="str">
        <f>[1]РЕЕСТР!C577</f>
        <v>ранее существовавшая до 01.01.2019</v>
      </c>
      <c r="D577" s="51">
        <f>[1]РЕЕСТР!D577</f>
        <v>44900</v>
      </c>
      <c r="E577" s="16" t="str">
        <f>[1]РЕЕСТР!E577</f>
        <v>Рабочий 23</v>
      </c>
      <c r="F577" s="52" t="str">
        <f>[1]РЕЕСТР!F577</f>
        <v>в рамках проведения инвентаризации 2022 года
не установлен</v>
      </c>
      <c r="G577" s="10" t="str">
        <f>[1]РЕЕСТР!G577</f>
        <v xml:space="preserve">60.971726 </v>
      </c>
      <c r="H577" s="10" t="str">
        <f>[1]РЕЕСТР!H577</f>
        <v>69.060242</v>
      </c>
      <c r="I577" s="53" t="str">
        <f>[1]РЕЕСТР!I577</f>
        <v>в рамках инвентаризации 2022 года
не определена</v>
      </c>
      <c r="J577" s="9" t="str">
        <f>[1]РЕЕСТР!J577</f>
        <v>открытый</v>
      </c>
      <c r="K577" s="11" t="str">
        <f>[1]РЕЕСТР!K577</f>
        <v>грунт</v>
      </c>
      <c r="L577" s="10">
        <f>[1]РЕЕСТР!L577</f>
        <v>2</v>
      </c>
      <c r="M577" s="10" t="str">
        <f>[1]РЕЕСТР!M577</f>
        <v>отсутствует</v>
      </c>
      <c r="N577" s="12" t="str">
        <f>[1]РЕЕСТР!N577</f>
        <v>отсутствует</v>
      </c>
      <c r="O577" s="14">
        <f>[1]РЕЕСТР!O577</f>
        <v>1</v>
      </c>
      <c r="P577" s="15">
        <f>[1]РЕЕСТР!P577</f>
        <v>1.1000000000000001</v>
      </c>
      <c r="Q577" s="13" t="str">
        <f>[1]РЕЕСТР!Q577</f>
        <v>пластик</v>
      </c>
      <c r="R577" s="14" t="str">
        <f>[1]РЕЕСТР!U577</f>
        <v>-</v>
      </c>
      <c r="S577" s="15" t="str">
        <f>[1]РЕЕСТР!V577</f>
        <v>-</v>
      </c>
      <c r="T577" s="13" t="str">
        <f>[1]РЕЕСТР!W577</f>
        <v>-</v>
      </c>
      <c r="U577" s="17" t="str">
        <f>[1]РЕЕСТР!AA577</f>
        <v>-</v>
      </c>
      <c r="V577" s="18" t="str">
        <f>[1]РЕЕСТР!AB577</f>
        <v>-</v>
      </c>
      <c r="W577" s="15" t="str">
        <f>[1]РЕЕСТР!AC577</f>
        <v>-</v>
      </c>
      <c r="X577" s="13" t="str">
        <f>[1]РЕЕСТР!AD577</f>
        <v>-</v>
      </c>
      <c r="Y577" s="8" t="str">
        <f>[1]РЕЕСТР!AH577</f>
        <v>МО - Администрация города Ханты-Мансийска</v>
      </c>
      <c r="Z577" s="19" t="str">
        <f>[1]РЕЕСТР!AL577</f>
        <v>ИЖС пер. Рабочий, 23,21</v>
      </c>
    </row>
    <row r="578" spans="2:26" ht="45" customHeight="1" x14ac:dyDescent="0.3">
      <c r="B578" s="43">
        <f>[1]РЕЕСТР!B578</f>
        <v>533</v>
      </c>
      <c r="C578" s="44" t="str">
        <f>[1]РЕЕСТР!C578</f>
        <v>ранее существовавшая до 01.01.2019</v>
      </c>
      <c r="D578" s="51">
        <f>[1]РЕЕСТР!D578</f>
        <v>44900</v>
      </c>
      <c r="E578" s="16" t="str">
        <f>[1]РЕЕСТР!E578</f>
        <v xml:space="preserve">Рабочий 45 </v>
      </c>
      <c r="F578" s="52" t="str">
        <f>[1]РЕЕСТР!F578</f>
        <v>в рамках проведения инвентаризации 2022 года
не установлен</v>
      </c>
      <c r="G578" s="10" t="str">
        <f>[1]РЕЕСТР!G578</f>
        <v>60.971845</v>
      </c>
      <c r="H578" s="10" t="str">
        <f>[1]РЕЕСТР!H578</f>
        <v>69.062378</v>
      </c>
      <c r="I578" s="53" t="str">
        <f>[1]РЕЕСТР!I578</f>
        <v>в рамках инвентаризации 2022 года
не определена</v>
      </c>
      <c r="J578" s="9" t="str">
        <f>[1]РЕЕСТР!J578</f>
        <v>открытый</v>
      </c>
      <c r="K578" s="11" t="str">
        <f>[1]РЕЕСТР!K578</f>
        <v>грунт</v>
      </c>
      <c r="L578" s="10">
        <f>[1]РЕЕСТР!L578</f>
        <v>4</v>
      </c>
      <c r="M578" s="10" t="str">
        <f>[1]РЕЕСТР!M578</f>
        <v>отсутствует</v>
      </c>
      <c r="N578" s="12" t="str">
        <f>[1]РЕЕСТР!N578</f>
        <v>отсутствует</v>
      </c>
      <c r="O578" s="14">
        <f>[1]РЕЕСТР!O578</f>
        <v>2</v>
      </c>
      <c r="P578" s="15">
        <f>[1]РЕЕСТР!P578</f>
        <v>1.1000000000000001</v>
      </c>
      <c r="Q578" s="13" t="str">
        <f>[1]РЕЕСТР!Q578</f>
        <v>пластик</v>
      </c>
      <c r="R578" s="14" t="str">
        <f>[1]РЕЕСТР!U578</f>
        <v>-</v>
      </c>
      <c r="S578" s="15" t="str">
        <f>[1]РЕЕСТР!V578</f>
        <v>-</v>
      </c>
      <c r="T578" s="13" t="str">
        <f>[1]РЕЕСТР!W578</f>
        <v>-</v>
      </c>
      <c r="U578" s="17" t="str">
        <f>[1]РЕЕСТР!AA578</f>
        <v>-</v>
      </c>
      <c r="V578" s="18" t="str">
        <f>[1]РЕЕСТР!AB578</f>
        <v>-</v>
      </c>
      <c r="W578" s="15" t="str">
        <f>[1]РЕЕСТР!AC578</f>
        <v>-</v>
      </c>
      <c r="X578" s="13" t="str">
        <f>[1]РЕЕСТР!AD578</f>
        <v>-</v>
      </c>
      <c r="Y578" s="8" t="str">
        <f>[1]РЕЕСТР!AH578</f>
        <v>МО - Администрация города Ханты-Мансийска</v>
      </c>
      <c r="Z578" s="19" t="str">
        <f>[1]РЕЕСТР!AL578</f>
        <v>ИЖС пер. Рабочий,45</v>
      </c>
    </row>
    <row r="579" spans="2:26" ht="45" customHeight="1" x14ac:dyDescent="0.3">
      <c r="B579" s="43">
        <f>[1]РЕЕСТР!B579</f>
        <v>534</v>
      </c>
      <c r="C579" s="44" t="str">
        <f>[1]РЕЕСТР!C579</f>
        <v>ранее существовавшая до 01.01.2019</v>
      </c>
      <c r="D579" s="51">
        <f>[1]РЕЕСТР!D579</f>
        <v>44900</v>
      </c>
      <c r="E579" s="16" t="str">
        <f>[1]РЕЕСТР!E579</f>
        <v>Светлая 1</v>
      </c>
      <c r="F579" s="52" t="str">
        <f>[1]РЕЕСТР!F579</f>
        <v>в рамках проведения инвентаризации 2022 года
не установлен</v>
      </c>
      <c r="G579" s="10" t="str">
        <f>[1]РЕЕСТР!G579</f>
        <v>61.016629</v>
      </c>
      <c r="H579" s="10" t="str">
        <f>[1]РЕЕСТР!H579</f>
        <v>69.035453</v>
      </c>
      <c r="I579" s="53" t="str">
        <f>[1]РЕЕСТР!I579</f>
        <v>в рамках инвентаризации 2022 года
не определена</v>
      </c>
      <c r="J579" s="9" t="str">
        <f>[1]РЕЕСТР!J579</f>
        <v>открытый</v>
      </c>
      <c r="K579" s="11" t="str">
        <f>[1]РЕЕСТР!K579</f>
        <v>бетонная плита</v>
      </c>
      <c r="L579" s="10">
        <f>[1]РЕЕСТР!L579</f>
        <v>12</v>
      </c>
      <c r="M579" s="10" t="str">
        <f>[1]РЕЕСТР!M579</f>
        <v>есть</v>
      </c>
      <c r="N579" s="12" t="str">
        <f>[1]РЕЕСТР!N579</f>
        <v>есть</v>
      </c>
      <c r="O579" s="14">
        <f>[1]РЕЕСТР!O579</f>
        <v>2</v>
      </c>
      <c r="P579" s="15">
        <f>[1]РЕЕСТР!P579</f>
        <v>1.1000000000000001</v>
      </c>
      <c r="Q579" s="13" t="str">
        <f>[1]РЕЕСТР!Q579</f>
        <v>пластик</v>
      </c>
      <c r="R579" s="14">
        <f>[1]РЕЕСТР!U579</f>
        <v>1</v>
      </c>
      <c r="S579" s="15">
        <f>[1]РЕЕСТР!V579</f>
        <v>4</v>
      </c>
      <c r="T579" s="13" t="str">
        <f>[1]РЕЕСТР!W579</f>
        <v>отсек</v>
      </c>
      <c r="U579" s="17" t="str">
        <f>[1]РЕЕСТР!AA579</f>
        <v>-</v>
      </c>
      <c r="V579" s="18" t="str">
        <f>[1]РЕЕСТР!AB579</f>
        <v>-</v>
      </c>
      <c r="W579" s="15" t="str">
        <f>[1]РЕЕСТР!AC579</f>
        <v>-</v>
      </c>
      <c r="X579" s="13" t="str">
        <f>[1]РЕЕСТР!AD579</f>
        <v>-</v>
      </c>
      <c r="Y579" s="8" t="str">
        <f>[1]РЕЕСТР!AH579</f>
        <v>МО - Администрация города Ханты-Мансийска</v>
      </c>
      <c r="Z579" s="19" t="str">
        <f>[1]РЕЕСТР!AL579</f>
        <v xml:space="preserve"> ИЖС ул. Светлая 1,2,3,4,5,6,7,8,9,10</v>
      </c>
    </row>
    <row r="580" spans="2:26" ht="56.25" customHeight="1" x14ac:dyDescent="0.3">
      <c r="B580" s="43">
        <f>[1]РЕЕСТР!B580</f>
        <v>535</v>
      </c>
      <c r="C580" s="44" t="str">
        <f>[1]РЕЕСТР!C580</f>
        <v>ранее существовавшая до 01.01.2019</v>
      </c>
      <c r="D580" s="51">
        <f>[1]РЕЕСТР!D580</f>
        <v>44900</v>
      </c>
      <c r="E580" s="16" t="str">
        <f>[1]РЕЕСТР!E580</f>
        <v>Светлая 22</v>
      </c>
      <c r="F580" s="52" t="str">
        <f>[1]РЕЕСТР!F580</f>
        <v>в рамках проведения инвентаризации 2022 года
не установлен</v>
      </c>
      <c r="G580" s="10" t="str">
        <f>[1]РЕЕСТР!G580</f>
        <v>61.014353</v>
      </c>
      <c r="H580" s="10" t="str">
        <f>[1]РЕЕСТР!H580</f>
        <v>69.039327</v>
      </c>
      <c r="I580" s="53" t="str">
        <f>[1]РЕЕСТР!I580</f>
        <v>в рамках инвентаризации 2022 года
не определена</v>
      </c>
      <c r="J580" s="9" t="str">
        <f>[1]РЕЕСТР!J580</f>
        <v>открытый</v>
      </c>
      <c r="K580" s="11" t="str">
        <f>[1]РЕЕСТР!K580</f>
        <v>бетонная плита</v>
      </c>
      <c r="L580" s="10">
        <f>[1]РЕЕСТР!L580</f>
        <v>12</v>
      </c>
      <c r="M580" s="10" t="str">
        <f>[1]РЕЕСТР!M580</f>
        <v>есть</v>
      </c>
      <c r="N580" s="12" t="str">
        <f>[1]РЕЕСТР!N580</f>
        <v>есть</v>
      </c>
      <c r="O580" s="14">
        <f>[1]РЕЕСТР!O580</f>
        <v>2</v>
      </c>
      <c r="P580" s="15">
        <f>[1]РЕЕСТР!P580</f>
        <v>1.1000000000000001</v>
      </c>
      <c r="Q580" s="13" t="str">
        <f>[1]РЕЕСТР!Q580</f>
        <v>пластик</v>
      </c>
      <c r="R580" s="14">
        <f>[1]РЕЕСТР!U580</f>
        <v>1</v>
      </c>
      <c r="S580" s="15">
        <f>[1]РЕЕСТР!V580</f>
        <v>4</v>
      </c>
      <c r="T580" s="13" t="str">
        <f>[1]РЕЕСТР!W580</f>
        <v>отсек</v>
      </c>
      <c r="U580" s="17" t="str">
        <f>[1]РЕЕСТР!AA580</f>
        <v>1, 2 класс опасности</v>
      </c>
      <c r="V580" s="18">
        <f>[1]РЕЕСТР!AB580</f>
        <v>1</v>
      </c>
      <c r="W580" s="15">
        <f>[1]РЕЕСТР!AC580</f>
        <v>0.3</v>
      </c>
      <c r="X580" s="13" t="str">
        <f>[1]РЕЕСТР!AD580</f>
        <v>металлический контейнер (3 секции)</v>
      </c>
      <c r="Y580" s="8" t="str">
        <f>[1]РЕЕСТР!AH580</f>
        <v>МО - Администрация города Ханты-Мансийска</v>
      </c>
      <c r="Z580" s="19" t="str">
        <f>[1]РЕЕСТР!AL580</f>
        <v>ИЖС ул. Светлая 22,19,18,16, БУ ХМАО-Югры "ОКБ" (Светлая 17/1 и 17/2)</v>
      </c>
    </row>
    <row r="581" spans="2:26" ht="45" customHeight="1" x14ac:dyDescent="0.3">
      <c r="B581" s="43">
        <f>[1]РЕЕСТР!B581</f>
        <v>536</v>
      </c>
      <c r="C581" s="44" t="str">
        <f>[1]РЕЕСТР!C581</f>
        <v>ранее существовавшая до 01.01.2019</v>
      </c>
      <c r="D581" s="51">
        <f>[1]РЕЕСТР!D581</f>
        <v>44900</v>
      </c>
      <c r="E581" s="16" t="str">
        <f>[1]РЕЕСТР!E581</f>
        <v xml:space="preserve">Светлая 26 </v>
      </c>
      <c r="F581" s="52" t="str">
        <f>[1]РЕЕСТР!F581</f>
        <v>в рамках проведения инвентаризации 2022 года
не установлен</v>
      </c>
      <c r="G581" s="10" t="str">
        <f>[1]РЕЕСТР!G581</f>
        <v>61.013797</v>
      </c>
      <c r="H581" s="10" t="str">
        <f>[1]РЕЕСТР!H581</f>
        <v>69.039943</v>
      </c>
      <c r="I581" s="53" t="str">
        <f>[1]РЕЕСТР!I581</f>
        <v>в рамках инвентаризации 2022 года
не определена</v>
      </c>
      <c r="J581" s="9" t="str">
        <f>[1]РЕЕСТР!J581</f>
        <v>открытый</v>
      </c>
      <c r="K581" s="11" t="str">
        <f>[1]РЕЕСТР!K581</f>
        <v>бетонная плита</v>
      </c>
      <c r="L581" s="10">
        <f>[1]РЕЕСТР!L581</f>
        <v>12</v>
      </c>
      <c r="M581" s="10" t="str">
        <f>[1]РЕЕСТР!M581</f>
        <v>есть</v>
      </c>
      <c r="N581" s="12" t="str">
        <f>[1]РЕЕСТР!N581</f>
        <v>есть</v>
      </c>
      <c r="O581" s="14">
        <f>[1]РЕЕСТР!O581</f>
        <v>2</v>
      </c>
      <c r="P581" s="15">
        <f>[1]РЕЕСТР!P581</f>
        <v>1.1000000000000001</v>
      </c>
      <c r="Q581" s="13" t="str">
        <f>[1]РЕЕСТР!Q581</f>
        <v>пластик</v>
      </c>
      <c r="R581" s="14">
        <f>[1]РЕЕСТР!U581</f>
        <v>1</v>
      </c>
      <c r="S581" s="15">
        <f>[1]РЕЕСТР!V581</f>
        <v>4</v>
      </c>
      <c r="T581" s="13" t="str">
        <f>[1]РЕЕСТР!W581</f>
        <v>отсек</v>
      </c>
      <c r="U581" s="17" t="str">
        <f>[1]РЕЕСТР!AA581</f>
        <v>-</v>
      </c>
      <c r="V581" s="18" t="str">
        <f>[1]РЕЕСТР!AB581</f>
        <v>-</v>
      </c>
      <c r="W581" s="15" t="str">
        <f>[1]РЕЕСТР!AC581</f>
        <v>-</v>
      </c>
      <c r="X581" s="13" t="str">
        <f>[1]РЕЕСТР!AD581</f>
        <v>-</v>
      </c>
      <c r="Y581" s="8" t="str">
        <f>[1]РЕЕСТР!AH581</f>
        <v>МО - Администрация города Ханты-Мансийска</v>
      </c>
      <c r="Z581" s="19" t="str">
        <f>[1]РЕЕСТР!AL581</f>
        <v>ИЖС ул. Светлая 26,28,27,25</v>
      </c>
    </row>
    <row r="582" spans="2:26" ht="47.25" x14ac:dyDescent="0.3">
      <c r="B582" s="43">
        <f>[1]РЕЕСТР!B582</f>
        <v>537</v>
      </c>
      <c r="C582" s="44" t="str">
        <f>[1]РЕЕСТР!C582</f>
        <v>ранее существовавшая до 01.01.2019</v>
      </c>
      <c r="D582" s="51">
        <f>[1]РЕЕСТР!D582</f>
        <v>44900</v>
      </c>
      <c r="E582" s="16" t="str">
        <f>[1]РЕЕСТР!E582</f>
        <v>Сибирский, 23 - Рознина, 71 - К.Маркса, 34</v>
      </c>
      <c r="F582" s="52" t="str">
        <f>[1]РЕЕСТР!F582</f>
        <v>в рамках проведения инвентаризации 2022 года
не установлен</v>
      </c>
      <c r="G582" s="10" t="str">
        <f>[1]РЕЕСТР!G582</f>
        <v>61.007474</v>
      </c>
      <c r="H582" s="10" t="str">
        <f>[1]РЕЕСТР!H582</f>
        <v>69.011849</v>
      </c>
      <c r="I582" s="53" t="str">
        <f>[1]РЕЕСТР!I582</f>
        <v>в рамках инвентаризации 2022 года
не определена</v>
      </c>
      <c r="J582" s="9" t="str">
        <f>[1]РЕЕСТР!J582</f>
        <v>открытый</v>
      </c>
      <c r="K582" s="11" t="str">
        <f>[1]РЕЕСТР!K582</f>
        <v>бетонная плита</v>
      </c>
      <c r="L582" s="10">
        <f>[1]РЕЕСТР!L582</f>
        <v>12</v>
      </c>
      <c r="M582" s="10" t="str">
        <f>[1]РЕЕСТР!M582</f>
        <v>есть</v>
      </c>
      <c r="N582" s="12" t="str">
        <f>[1]РЕЕСТР!N582</f>
        <v>есть</v>
      </c>
      <c r="O582" s="14">
        <f>[1]РЕЕСТР!O582</f>
        <v>2</v>
      </c>
      <c r="P582" s="15">
        <f>[1]РЕЕСТР!P582</f>
        <v>1.1000000000000001</v>
      </c>
      <c r="Q582" s="13" t="str">
        <f>[1]РЕЕСТР!Q582</f>
        <v>пластик</v>
      </c>
      <c r="R582" s="14">
        <f>[1]РЕЕСТР!U582</f>
        <v>1</v>
      </c>
      <c r="S582" s="15">
        <f>[1]РЕЕСТР!V582</f>
        <v>4</v>
      </c>
      <c r="T582" s="13" t="str">
        <f>[1]РЕЕСТР!W582</f>
        <v>отсек</v>
      </c>
      <c r="U582" s="17" t="str">
        <f>[1]РЕЕСТР!AA582</f>
        <v>-</v>
      </c>
      <c r="V582" s="18" t="str">
        <f>[1]РЕЕСТР!AB582</f>
        <v>-</v>
      </c>
      <c r="W582" s="15" t="str">
        <f>[1]РЕЕСТР!AC582</f>
        <v>-</v>
      </c>
      <c r="X582" s="13" t="str">
        <f>[1]РЕЕСТР!AD582</f>
        <v>-</v>
      </c>
      <c r="Y582" s="8" t="str">
        <f>[1]РЕЕСТР!AH582</f>
        <v>МО - Администрация города Ханты-Мансийска</v>
      </c>
      <c r="Z582" s="19" t="str">
        <f>[1]РЕЕСТР!AL582</f>
        <v>ИЖС  пер. Сибирский,Рознина, 71 - К.Маркса, 34</v>
      </c>
    </row>
    <row r="583" spans="2:26" ht="45" customHeight="1" x14ac:dyDescent="0.3">
      <c r="B583" s="43">
        <f>[1]РЕЕСТР!B583</f>
        <v>538</v>
      </c>
      <c r="C583" s="44" t="str">
        <f>[1]РЕЕСТР!C583</f>
        <v>ранее существовавшая до 01.01.2019</v>
      </c>
      <c r="D583" s="51">
        <f>[1]РЕЕСТР!D583</f>
        <v>44900</v>
      </c>
      <c r="E583" s="16" t="str">
        <f>[1]РЕЕСТР!E583</f>
        <v>Снежная 4</v>
      </c>
      <c r="F583" s="52" t="str">
        <f>[1]РЕЕСТР!F583</f>
        <v>в рамках проведения инвентаризации 2022 года
не установлен</v>
      </c>
      <c r="G583" s="10" t="str">
        <f>[1]РЕЕСТР!G583</f>
        <v>60.984099</v>
      </c>
      <c r="H583" s="10" t="str">
        <f>[1]РЕЕСТР!H583</f>
        <v>69.039488</v>
      </c>
      <c r="I583" s="53" t="str">
        <f>[1]РЕЕСТР!I583</f>
        <v>в рамках инвентаризации 2022 года
не определена</v>
      </c>
      <c r="J583" s="9" t="str">
        <f>[1]РЕЕСТР!J583</f>
        <v>открытый</v>
      </c>
      <c r="K583" s="11" t="str">
        <f>[1]РЕЕСТР!K583</f>
        <v>бетонная плита</v>
      </c>
      <c r="L583" s="10">
        <f>[1]РЕЕСТР!L583</f>
        <v>12</v>
      </c>
      <c r="M583" s="10" t="str">
        <f>[1]РЕЕСТР!M583</f>
        <v>есть</v>
      </c>
      <c r="N583" s="12" t="str">
        <f>[1]РЕЕСТР!N583</f>
        <v>есть</v>
      </c>
      <c r="O583" s="14">
        <f>[1]РЕЕСТР!O583</f>
        <v>1</v>
      </c>
      <c r="P583" s="15">
        <f>[1]РЕЕСТР!P583</f>
        <v>1</v>
      </c>
      <c r="Q583" s="13" t="str">
        <f>[1]РЕЕСТР!Q583</f>
        <v>пластик</v>
      </c>
      <c r="R583" s="14">
        <f>[1]РЕЕСТР!U583</f>
        <v>1</v>
      </c>
      <c r="S583" s="15">
        <f>[1]РЕЕСТР!V583</f>
        <v>4</v>
      </c>
      <c r="T583" s="13" t="str">
        <f>[1]РЕЕСТР!W583</f>
        <v>отсек</v>
      </c>
      <c r="U583" s="17" t="str">
        <f>[1]РЕЕСТР!AA583</f>
        <v>-</v>
      </c>
      <c r="V583" s="18" t="str">
        <f>[1]РЕЕСТР!AB583</f>
        <v>-</v>
      </c>
      <c r="W583" s="15" t="str">
        <f>[1]РЕЕСТР!AC583</f>
        <v>-</v>
      </c>
      <c r="X583" s="13" t="str">
        <f>[1]РЕЕСТР!AD583</f>
        <v>-</v>
      </c>
      <c r="Y583" s="8" t="str">
        <f>[1]РЕЕСТР!AH583</f>
        <v>МО - Администрация города Ханты-Мансийска</v>
      </c>
      <c r="Z583" s="19" t="str">
        <f>[1]РЕЕСТР!AL583</f>
        <v xml:space="preserve"> ИЖС  Снежная 4, 5, 6, 7, 11, 20, 23, Гагарина 166, 168</v>
      </c>
    </row>
    <row r="584" spans="2:26" ht="45" customHeight="1" x14ac:dyDescent="0.3">
      <c r="B584" s="43">
        <f>[1]РЕЕСТР!B584</f>
        <v>539</v>
      </c>
      <c r="C584" s="44" t="str">
        <f>[1]РЕЕСТР!C584</f>
        <v>ранее существовавшая до 01.01.2019</v>
      </c>
      <c r="D584" s="51">
        <f>[1]РЕЕСТР!D584</f>
        <v>44900</v>
      </c>
      <c r="E584" s="16" t="str">
        <f>[1]РЕЕСТР!E584</f>
        <v xml:space="preserve">Снежная 6 </v>
      </c>
      <c r="F584" s="52" t="str">
        <f>[1]РЕЕСТР!F584</f>
        <v>в рамках проведения инвентаризации 2022 года
не установлен</v>
      </c>
      <c r="G584" s="10" t="str">
        <f>[1]РЕЕСТР!G584</f>
        <v>60.983902</v>
      </c>
      <c r="H584" s="10" t="str">
        <f>[1]РЕЕСТР!H584</f>
        <v>69.038994</v>
      </c>
      <c r="I584" s="53" t="str">
        <f>[1]РЕЕСТР!I584</f>
        <v>в рамках инвентаризации 2022 года
не определена</v>
      </c>
      <c r="J584" s="9" t="str">
        <f>[1]РЕЕСТР!J584</f>
        <v>открытый</v>
      </c>
      <c r="K584" s="11" t="str">
        <f>[1]РЕЕСТР!K584</f>
        <v>грунт</v>
      </c>
      <c r="L584" s="10">
        <f>[1]РЕЕСТР!L584</f>
        <v>4</v>
      </c>
      <c r="M584" s="10" t="str">
        <f>[1]РЕЕСТР!M584</f>
        <v>отсутствует</v>
      </c>
      <c r="N584" s="12" t="str">
        <f>[1]РЕЕСТР!N584</f>
        <v>отсутствует</v>
      </c>
      <c r="O584" s="14">
        <f>[1]РЕЕСТР!O584</f>
        <v>2</v>
      </c>
      <c r="P584" s="15">
        <f>[1]РЕЕСТР!P584</f>
        <v>1.1000000000000001</v>
      </c>
      <c r="Q584" s="13" t="str">
        <f>[1]РЕЕСТР!Q584</f>
        <v>пластик</v>
      </c>
      <c r="R584" s="14" t="str">
        <f>[1]РЕЕСТР!U584</f>
        <v>-</v>
      </c>
      <c r="S584" s="15" t="str">
        <f>[1]РЕЕСТР!V584</f>
        <v>-</v>
      </c>
      <c r="T584" s="13" t="str">
        <f>[1]РЕЕСТР!W584</f>
        <v>-</v>
      </c>
      <c r="U584" s="17" t="str">
        <f>[1]РЕЕСТР!AA584</f>
        <v>-</v>
      </c>
      <c r="V584" s="18" t="str">
        <f>[1]РЕЕСТР!AB584</f>
        <v>-</v>
      </c>
      <c r="W584" s="15" t="str">
        <f>[1]РЕЕСТР!AC584</f>
        <v>-</v>
      </c>
      <c r="X584" s="13" t="str">
        <f>[1]РЕЕСТР!AD584</f>
        <v>-</v>
      </c>
      <c r="Y584" s="8" t="str">
        <f>[1]РЕЕСТР!AH584</f>
        <v>МО - Администрация города Ханты-Мансийска</v>
      </c>
      <c r="Z584" s="19" t="str">
        <f>[1]РЕЕСТР!AL584</f>
        <v xml:space="preserve"> ИЖС  Снежная 6 7,8,9,10</v>
      </c>
    </row>
    <row r="585" spans="2:26" ht="45" customHeight="1" x14ac:dyDescent="0.3">
      <c r="B585" s="43">
        <f>[1]РЕЕСТР!B585</f>
        <v>540</v>
      </c>
      <c r="C585" s="44">
        <f>[1]РЕЕСТР!C585</f>
        <v>44771</v>
      </c>
      <c r="D585" s="51">
        <f>[1]РЕЕСТР!D585</f>
        <v>44900</v>
      </c>
      <c r="E585" s="16" t="str">
        <f>[1]РЕЕСТР!E585</f>
        <v>Энгельса 23</v>
      </c>
      <c r="F585" s="52" t="str">
        <f>[1]РЕЕСТР!F585</f>
        <v>в рамках проведения инвентаризации 2022 года
не установлен</v>
      </c>
      <c r="G585" s="10" t="str">
        <f>[1]РЕЕСТР!G585</f>
        <v>61.005870</v>
      </c>
      <c r="H585" s="10" t="str">
        <f>[1]РЕЕСТР!H585</f>
        <v>69.008750</v>
      </c>
      <c r="I585" s="53" t="str">
        <f>[1]РЕЕСТР!I585</f>
        <v>в рамках инвентаризации 2022 года
не определена</v>
      </c>
      <c r="J585" s="9" t="str">
        <f>[1]РЕЕСТР!J585</f>
        <v>открытый</v>
      </c>
      <c r="K585" s="11" t="str">
        <f>[1]РЕЕСТР!K585</f>
        <v>контейнер заглубленного типа</v>
      </c>
      <c r="L585" s="10">
        <f>[1]РЕЕСТР!L585</f>
        <v>6</v>
      </c>
      <c r="M585" s="10" t="str">
        <f>[1]РЕЕСТР!M585</f>
        <v>отсутствует</v>
      </c>
      <c r="N585" s="12" t="str">
        <f>[1]РЕЕСТР!N585</f>
        <v>отсутствует</v>
      </c>
      <c r="O585" s="14">
        <f>[1]РЕЕСТР!O585</f>
        <v>2</v>
      </c>
      <c r="P585" s="15">
        <f>[1]РЕЕСТР!P585</f>
        <v>3</v>
      </c>
      <c r="Q585" s="13" t="str">
        <f>[1]РЕЕСТР!Q585</f>
        <v>пластик</v>
      </c>
      <c r="R585" s="14" t="str">
        <f>[1]РЕЕСТР!U585</f>
        <v>-</v>
      </c>
      <c r="S585" s="15" t="str">
        <f>[1]РЕЕСТР!V585</f>
        <v>-</v>
      </c>
      <c r="T585" s="13" t="str">
        <f>[1]РЕЕСТР!W585</f>
        <v>-</v>
      </c>
      <c r="U585" s="17" t="str">
        <f>[1]РЕЕСТР!AA585</f>
        <v>-</v>
      </c>
      <c r="V585" s="18" t="str">
        <f>[1]РЕЕСТР!AB585</f>
        <v>-</v>
      </c>
      <c r="W585" s="15" t="str">
        <f>[1]РЕЕСТР!AC585</f>
        <v>-</v>
      </c>
      <c r="X585" s="13" t="str">
        <f>[1]РЕЕСТР!AD585</f>
        <v>-</v>
      </c>
      <c r="Y585" s="8" t="str">
        <f>[1]РЕЕСТР!AH585</f>
        <v>СП МКД</v>
      </c>
      <c r="Z585" s="19" t="str">
        <f>[1]РЕЕСТР!AL585</f>
        <v xml:space="preserve">МКД ул. Энгельса 23 </v>
      </c>
    </row>
    <row r="586" spans="2:26" ht="45" customHeight="1" x14ac:dyDescent="0.3">
      <c r="B586" s="43">
        <f>[1]РЕЕСТР!B586</f>
        <v>541</v>
      </c>
      <c r="C586" s="44" t="str">
        <f>[1]РЕЕСТР!C586</f>
        <v>ранее существовавшая до 01.01.2019</v>
      </c>
      <c r="D586" s="51">
        <f>[1]РЕЕСТР!D586</f>
        <v>44900</v>
      </c>
      <c r="E586" s="16" t="str">
        <f>[1]РЕЕСТР!E586</f>
        <v>Сосновый бор 17</v>
      </c>
      <c r="F586" s="52" t="str">
        <f>[1]РЕЕСТР!F586</f>
        <v>в рамках проведения инвентаризации 2022 года
не установлен</v>
      </c>
      <c r="G586" s="10" t="str">
        <f>[1]РЕЕСТР!G586</f>
        <v>61.026415</v>
      </c>
      <c r="H586" s="10" t="str">
        <f>[1]РЕЕСТР!H586</f>
        <v>69.156100</v>
      </c>
      <c r="I586" s="53" t="str">
        <f>[1]РЕЕСТР!I586</f>
        <v>в рамках инвентаризации 2022 года
не определена</v>
      </c>
      <c r="J586" s="9" t="str">
        <f>[1]РЕЕСТР!J586</f>
        <v>открытый</v>
      </c>
      <c r="K586" s="11" t="str">
        <f>[1]РЕЕСТР!K586</f>
        <v>бетонная плита</v>
      </c>
      <c r="L586" s="10">
        <f>[1]РЕЕСТР!L586</f>
        <v>4</v>
      </c>
      <c r="M586" s="10" t="str">
        <f>[1]РЕЕСТР!M586</f>
        <v>отсутствует</v>
      </c>
      <c r="N586" s="12" t="str">
        <f>[1]РЕЕСТР!N586</f>
        <v>отсутствует</v>
      </c>
      <c r="O586" s="14">
        <f>[1]РЕЕСТР!O586</f>
        <v>1</v>
      </c>
      <c r="P586" s="15">
        <f>[1]РЕЕСТР!P586</f>
        <v>1.1000000000000001</v>
      </c>
      <c r="Q586" s="13" t="str">
        <f>[1]РЕЕСТР!Q586</f>
        <v>пластик</v>
      </c>
      <c r="R586" s="14" t="str">
        <f>[1]РЕЕСТР!U586</f>
        <v>-</v>
      </c>
      <c r="S586" s="15" t="str">
        <f>[1]РЕЕСТР!V586</f>
        <v>-</v>
      </c>
      <c r="T586" s="13" t="str">
        <f>[1]РЕЕСТР!W586</f>
        <v>-</v>
      </c>
      <c r="U586" s="17" t="str">
        <f>[1]РЕЕСТР!AA586</f>
        <v>-</v>
      </c>
      <c r="V586" s="18" t="str">
        <f>[1]РЕЕСТР!AB586</f>
        <v>-</v>
      </c>
      <c r="W586" s="15" t="str">
        <f>[1]РЕЕСТР!AC586</f>
        <v>-</v>
      </c>
      <c r="X586" s="13" t="str">
        <f>[1]РЕЕСТР!AD586</f>
        <v>-</v>
      </c>
      <c r="Y586" s="8" t="str">
        <f>[1]РЕЕСТР!AH586</f>
        <v>МО - Администрация города Ханты-Мансийска</v>
      </c>
      <c r="Z586" s="19" t="str">
        <f>[1]РЕЕСТР!AL586</f>
        <v>ИЖС ул. Сосновый бор</v>
      </c>
    </row>
    <row r="587" spans="2:26" ht="45" customHeight="1" x14ac:dyDescent="0.3">
      <c r="B587" s="43">
        <f>[1]РЕЕСТР!B587</f>
        <v>542</v>
      </c>
      <c r="C587" s="44" t="str">
        <f>[1]РЕЕСТР!C587</f>
        <v>ранее существовавшая до 01.01.2019</v>
      </c>
      <c r="D587" s="51">
        <f>[1]РЕЕСТР!D587</f>
        <v>44900</v>
      </c>
      <c r="E587" s="16" t="str">
        <f>[1]РЕЕСТР!E587</f>
        <v>Сосновый бор 25</v>
      </c>
      <c r="F587" s="52" t="str">
        <f>[1]РЕЕСТР!F587</f>
        <v>в рамках проведения инвентаризации 2022 года
не установлен</v>
      </c>
      <c r="G587" s="10" t="str">
        <f>[1]РЕЕСТР!G587</f>
        <v>61.026690</v>
      </c>
      <c r="H587" s="10" t="str">
        <f>[1]РЕЕСТР!H587</f>
        <v>69.156742</v>
      </c>
      <c r="I587" s="53" t="str">
        <f>[1]РЕЕСТР!I587</f>
        <v>в рамках инвентаризации 2022 года
не определена</v>
      </c>
      <c r="J587" s="9" t="str">
        <f>[1]РЕЕСТР!J587</f>
        <v>открытый</v>
      </c>
      <c r="K587" s="11" t="str">
        <f>[1]РЕЕСТР!K587</f>
        <v>бетонная плита</v>
      </c>
      <c r="L587" s="10">
        <f>[1]РЕЕСТР!L587</f>
        <v>12</v>
      </c>
      <c r="M587" s="10" t="str">
        <f>[1]РЕЕСТР!M587</f>
        <v>есть</v>
      </c>
      <c r="N587" s="12" t="str">
        <f>[1]РЕЕСТР!N587</f>
        <v>есть</v>
      </c>
      <c r="O587" s="14">
        <f>[1]РЕЕСТР!O587</f>
        <v>2</v>
      </c>
      <c r="P587" s="15">
        <f>[1]РЕЕСТР!P587</f>
        <v>1.1000000000000001</v>
      </c>
      <c r="Q587" s="13" t="str">
        <f>[1]РЕЕСТР!Q587</f>
        <v>пластик</v>
      </c>
      <c r="R587" s="14">
        <f>[1]РЕЕСТР!U587</f>
        <v>1</v>
      </c>
      <c r="S587" s="15">
        <f>[1]РЕЕСТР!V587</f>
        <v>4</v>
      </c>
      <c r="T587" s="13" t="str">
        <f>[1]РЕЕСТР!W587</f>
        <v>отсек</v>
      </c>
      <c r="U587" s="17" t="str">
        <f>[1]РЕЕСТР!AA587</f>
        <v>-</v>
      </c>
      <c r="V587" s="18" t="str">
        <f>[1]РЕЕСТР!AB587</f>
        <v>-</v>
      </c>
      <c r="W587" s="15" t="str">
        <f>[1]РЕЕСТР!AC587</f>
        <v>-</v>
      </c>
      <c r="X587" s="13" t="str">
        <f>[1]РЕЕСТР!AD587</f>
        <v>-</v>
      </c>
      <c r="Y587" s="8" t="str">
        <f>[1]РЕЕСТР!AH587</f>
        <v>МО - Администрация города Ханты-Мансийска</v>
      </c>
      <c r="Z587" s="19" t="str">
        <f>[1]РЕЕСТР!AL587</f>
        <v xml:space="preserve"> ИЖС ул. Сосновый бор</v>
      </c>
    </row>
    <row r="588" spans="2:26" ht="45" customHeight="1" x14ac:dyDescent="0.3">
      <c r="B588" s="43">
        <f>[1]РЕЕСТР!B588</f>
        <v>543</v>
      </c>
      <c r="C588" s="44" t="str">
        <f>[1]РЕЕСТР!C588</f>
        <v>ранее существовавшая до 01.01.2019</v>
      </c>
      <c r="D588" s="51">
        <f>[1]РЕЕСТР!D588</f>
        <v>44900</v>
      </c>
      <c r="E588" s="16" t="str">
        <f>[1]РЕЕСТР!E588</f>
        <v xml:space="preserve">Уральская 5 </v>
      </c>
      <c r="F588" s="52" t="str">
        <f>[1]РЕЕСТР!F588</f>
        <v>в рамках проведения инвентаризации 2022 года
не установлен</v>
      </c>
      <c r="G588" s="10" t="str">
        <f>[1]РЕЕСТР!G588</f>
        <v>61.030115</v>
      </c>
      <c r="H588" s="10" t="str">
        <f>[1]РЕЕСТР!H588</f>
        <v>69.038896</v>
      </c>
      <c r="I588" s="53" t="str">
        <f>[1]РЕЕСТР!I588</f>
        <v>в рамках инвентаризации 2022 года
не определена</v>
      </c>
      <c r="J588" s="9" t="str">
        <f>[1]РЕЕСТР!J588</f>
        <v>открытый</v>
      </c>
      <c r="K588" s="11" t="str">
        <f>[1]РЕЕСТР!K588</f>
        <v>бетонная плита</v>
      </c>
      <c r="L588" s="10">
        <f>[1]РЕЕСТР!L588</f>
        <v>12</v>
      </c>
      <c r="M588" s="10" t="str">
        <f>[1]РЕЕСТР!M588</f>
        <v>есть</v>
      </c>
      <c r="N588" s="12" t="str">
        <f>[1]РЕЕСТР!N588</f>
        <v>есть</v>
      </c>
      <c r="O588" s="14">
        <f>[1]РЕЕСТР!O588</f>
        <v>2</v>
      </c>
      <c r="P588" s="15">
        <f>[1]РЕЕСТР!P588</f>
        <v>1</v>
      </c>
      <c r="Q588" s="13" t="str">
        <f>[1]РЕЕСТР!Q588</f>
        <v>пластик</v>
      </c>
      <c r="R588" s="14">
        <f>[1]РЕЕСТР!U588</f>
        <v>1</v>
      </c>
      <c r="S588" s="15">
        <f>[1]РЕЕСТР!V588</f>
        <v>4</v>
      </c>
      <c r="T588" s="13" t="str">
        <f>[1]РЕЕСТР!W588</f>
        <v>отсек</v>
      </c>
      <c r="U588" s="17" t="str">
        <f>[1]РЕЕСТР!AA588</f>
        <v>-</v>
      </c>
      <c r="V588" s="18" t="str">
        <f>[1]РЕЕСТР!AB588</f>
        <v>-</v>
      </c>
      <c r="W588" s="15" t="str">
        <f>[1]РЕЕСТР!AC588</f>
        <v>-</v>
      </c>
      <c r="X588" s="13" t="str">
        <f>[1]РЕЕСТР!AD588</f>
        <v>-</v>
      </c>
      <c r="Y588" s="8" t="str">
        <f>[1]РЕЕСТР!AH588</f>
        <v>МО - Администрация города Ханты-Мансийска</v>
      </c>
      <c r="Z588" s="19" t="str">
        <f>[1]РЕЕСТР!AL588</f>
        <v>МКД  ул. Уральская 5</v>
      </c>
    </row>
    <row r="589" spans="2:26" ht="56.25" customHeight="1" x14ac:dyDescent="0.3">
      <c r="B589" s="43">
        <f>[1]РЕЕСТР!B589</f>
        <v>544</v>
      </c>
      <c r="C589" s="44" t="str">
        <f>[1]РЕЕСТР!C589</f>
        <v>ранее существовавшая до 01.01.2019</v>
      </c>
      <c r="D589" s="51">
        <f>[1]РЕЕСТР!D589</f>
        <v>44900</v>
      </c>
      <c r="E589" s="16" t="str">
        <f>[1]РЕЕСТР!E589</f>
        <v>Уральская 3</v>
      </c>
      <c r="F589" s="52" t="str">
        <f>[1]РЕЕСТР!F589</f>
        <v>в рамках проведения инвентаризации 2022 года
не установлен</v>
      </c>
      <c r="G589" s="10" t="str">
        <f>[1]РЕЕСТР!G589</f>
        <v>61.029111</v>
      </c>
      <c r="H589" s="10" t="str">
        <f>[1]РЕЕСТР!H589</f>
        <v>69.039170</v>
      </c>
      <c r="I589" s="53" t="str">
        <f>[1]РЕЕСТР!I589</f>
        <v>в рамках инвентаризации 2022 года
не определена</v>
      </c>
      <c r="J589" s="9" t="str">
        <f>[1]РЕЕСТР!J589</f>
        <v>открытый</v>
      </c>
      <c r="K589" s="11" t="str">
        <f>[1]РЕЕСТР!K589</f>
        <v>бетонная плита</v>
      </c>
      <c r="L589" s="10">
        <f>[1]РЕЕСТР!L589</f>
        <v>12</v>
      </c>
      <c r="M589" s="10" t="str">
        <f>[1]РЕЕСТР!M589</f>
        <v>есть</v>
      </c>
      <c r="N589" s="12" t="str">
        <f>[1]РЕЕСТР!N589</f>
        <v>есть</v>
      </c>
      <c r="O589" s="14">
        <f>[1]РЕЕСТР!O589</f>
        <v>3</v>
      </c>
      <c r="P589" s="15">
        <f>[1]РЕЕСТР!P589</f>
        <v>1.1000000000000001</v>
      </c>
      <c r="Q589" s="13" t="str">
        <f>[1]РЕЕСТР!Q589</f>
        <v>пластик</v>
      </c>
      <c r="R589" s="14">
        <f>[1]РЕЕСТР!U589</f>
        <v>1</v>
      </c>
      <c r="S589" s="15">
        <f>[1]РЕЕСТР!V589</f>
        <v>4</v>
      </c>
      <c r="T589" s="13" t="str">
        <f>[1]РЕЕСТР!W589</f>
        <v>отсек</v>
      </c>
      <c r="U589" s="17" t="str">
        <f>[1]РЕЕСТР!AA589</f>
        <v>бумажные отходы</v>
      </c>
      <c r="V589" s="18">
        <f>[1]РЕЕСТР!AB589</f>
        <v>1</v>
      </c>
      <c r="W589" s="15">
        <f>[1]РЕЕСТР!AC589</f>
        <v>0.75</v>
      </c>
      <c r="X589" s="13" t="str">
        <f>[1]РЕЕСТР!AD589</f>
        <v>контейнер ООО "Экобаланс"</v>
      </c>
      <c r="Y589" s="8" t="str">
        <f>[1]РЕЕСТР!AH589</f>
        <v>МО - Администрация города Ханты-Мансийска</v>
      </c>
      <c r="Z589" s="19" t="str">
        <f>[1]РЕЕСТР!AL589</f>
        <v>ИЖС ул. Уральская</v>
      </c>
    </row>
    <row r="590" spans="2:26" ht="45" customHeight="1" x14ac:dyDescent="0.3">
      <c r="B590" s="43">
        <f>[1]РЕЕСТР!B590</f>
        <v>545</v>
      </c>
      <c r="C590" s="44" t="str">
        <f>[1]РЕЕСТР!C590</f>
        <v>ранее существовавшая до 01.01.2019</v>
      </c>
      <c r="D590" s="51">
        <f>[1]РЕЕСТР!D590</f>
        <v>44900</v>
      </c>
      <c r="E590" s="16" t="str">
        <f>[1]РЕЕСТР!E590</f>
        <v>Чапаева 1</v>
      </c>
      <c r="F590" s="52" t="str">
        <f>[1]РЕЕСТР!F590</f>
        <v>в рамках проведения инвентаризации 2022 года
не установлен</v>
      </c>
      <c r="G590" s="10" t="str">
        <f>[1]РЕЕСТР!G590</f>
        <v>60.972106</v>
      </c>
      <c r="H590" s="10" t="str">
        <f>[1]РЕЕСТР!H590</f>
        <v>69.051607</v>
      </c>
      <c r="I590" s="53" t="str">
        <f>[1]РЕЕСТР!I590</f>
        <v>в рамках инвентаризации 2022 года
не определена</v>
      </c>
      <c r="J590" s="9" t="str">
        <f>[1]РЕЕСТР!J590</f>
        <v>открытый</v>
      </c>
      <c r="K590" s="11" t="str">
        <f>[1]РЕЕСТР!K590</f>
        <v>бетонная плита</v>
      </c>
      <c r="L590" s="10">
        <f>[1]РЕЕСТР!L590</f>
        <v>12</v>
      </c>
      <c r="M590" s="10" t="str">
        <f>[1]РЕЕСТР!M590</f>
        <v>есть</v>
      </c>
      <c r="N590" s="12" t="str">
        <f>[1]РЕЕСТР!N590</f>
        <v>есть</v>
      </c>
      <c r="O590" s="14">
        <f>[1]РЕЕСТР!O590</f>
        <v>1</v>
      </c>
      <c r="P590" s="15">
        <f>[1]РЕЕСТР!P590</f>
        <v>1.1000000000000001</v>
      </c>
      <c r="Q590" s="13" t="str">
        <f>[1]РЕЕСТР!Q590</f>
        <v>пластик</v>
      </c>
      <c r="R590" s="14">
        <f>[1]РЕЕСТР!U590</f>
        <v>1</v>
      </c>
      <c r="S590" s="15">
        <f>[1]РЕЕСТР!V590</f>
        <v>4</v>
      </c>
      <c r="T590" s="13" t="str">
        <f>[1]РЕЕСТР!W590</f>
        <v>отсек</v>
      </c>
      <c r="U590" s="17" t="str">
        <f>[1]РЕЕСТР!AA590</f>
        <v>-</v>
      </c>
      <c r="V590" s="18" t="str">
        <f>[1]РЕЕСТР!AB590</f>
        <v>-</v>
      </c>
      <c r="W590" s="15" t="str">
        <f>[1]РЕЕСТР!AC590</f>
        <v>-</v>
      </c>
      <c r="X590" s="13" t="str">
        <f>[1]РЕЕСТР!AD590</f>
        <v>-</v>
      </c>
      <c r="Y590" s="8" t="str">
        <f>[1]РЕЕСТР!AH590</f>
        <v>МО - Администрация города Ханты-Мансийска</v>
      </c>
      <c r="Z590" s="19" t="str">
        <f>[1]РЕЕСТР!AL590</f>
        <v>ИЖС ул. Чапаева, ул. Гагарина</v>
      </c>
    </row>
    <row r="591" spans="2:26" ht="45" customHeight="1" x14ac:dyDescent="0.3">
      <c r="B591" s="43">
        <f>[1]РЕЕСТР!B591</f>
        <v>546</v>
      </c>
      <c r="C591" s="44" t="str">
        <f>[1]РЕЕСТР!C591</f>
        <v>ранее существовавшая до 01.01.2019</v>
      </c>
      <c r="D591" s="51">
        <f>[1]РЕЕСТР!D591</f>
        <v>44900</v>
      </c>
      <c r="E591" s="16" t="str">
        <f>[1]РЕЕСТР!E591</f>
        <v>Чкалова 8</v>
      </c>
      <c r="F591" s="52" t="str">
        <f>[1]РЕЕСТР!F591</f>
        <v>в рамках проведения инвентаризации 2022 года
не установлен</v>
      </c>
      <c r="G591" s="10" t="str">
        <f>[1]РЕЕСТР!G591</f>
        <v>60.999949</v>
      </c>
      <c r="H591" s="10" t="str">
        <f>[1]РЕЕСТР!H591</f>
        <v>69.043917</v>
      </c>
      <c r="I591" s="53" t="str">
        <f>[1]РЕЕСТР!I591</f>
        <v>в рамках инвентаризации 2022 года
не определена</v>
      </c>
      <c r="J591" s="9" t="str">
        <f>[1]РЕЕСТР!J591</f>
        <v>открытый</v>
      </c>
      <c r="K591" s="11" t="str">
        <f>[1]РЕЕСТР!K591</f>
        <v>бетонная плита</v>
      </c>
      <c r="L591" s="10">
        <f>[1]РЕЕСТР!L591</f>
        <v>12</v>
      </c>
      <c r="M591" s="10" t="str">
        <f>[1]РЕЕСТР!M591</f>
        <v>есть</v>
      </c>
      <c r="N591" s="12" t="str">
        <f>[1]РЕЕСТР!N591</f>
        <v>есть</v>
      </c>
      <c r="O591" s="14">
        <f>[1]РЕЕСТР!O591</f>
        <v>1</v>
      </c>
      <c r="P591" s="15">
        <f>[1]РЕЕСТР!P591</f>
        <v>1.1000000000000001</v>
      </c>
      <c r="Q591" s="13" t="str">
        <f>[1]РЕЕСТР!Q591</f>
        <v>пластик</v>
      </c>
      <c r="R591" s="14">
        <f>[1]РЕЕСТР!U591</f>
        <v>1</v>
      </c>
      <c r="S591" s="15">
        <f>[1]РЕЕСТР!V591</f>
        <v>4</v>
      </c>
      <c r="T591" s="13" t="str">
        <f>[1]РЕЕСТР!W591</f>
        <v>отсек</v>
      </c>
      <c r="U591" s="17" t="str">
        <f>[1]РЕЕСТР!AA591</f>
        <v>-</v>
      </c>
      <c r="V591" s="18" t="str">
        <f>[1]РЕЕСТР!AB591</f>
        <v>-</v>
      </c>
      <c r="W591" s="15" t="str">
        <f>[1]РЕЕСТР!AC591</f>
        <v>-</v>
      </c>
      <c r="X591" s="13" t="str">
        <f>[1]РЕЕСТР!AD591</f>
        <v>-</v>
      </c>
      <c r="Y591" s="8" t="str">
        <f>[1]РЕЕСТР!AH591</f>
        <v>МО - Администрация города Ханты-Мансийска</v>
      </c>
      <c r="Z591" s="19" t="str">
        <f>[1]РЕЕСТР!AL591</f>
        <v xml:space="preserve"> ИЖС ул. Чкалова 3а,1,2,4,5,6,7,8</v>
      </c>
    </row>
    <row r="592" spans="2:26" ht="45" customHeight="1" x14ac:dyDescent="0.3">
      <c r="B592" s="43">
        <f>[1]РЕЕСТР!B592</f>
        <v>547</v>
      </c>
      <c r="C592" s="44" t="str">
        <f>[1]РЕЕСТР!C592</f>
        <v>ранее существовавшая до 01.01.2019</v>
      </c>
      <c r="D592" s="51">
        <f>[1]РЕЕСТР!D592</f>
        <v>44900</v>
      </c>
      <c r="E592" s="16" t="str">
        <f>[1]РЕЕСТР!E592</f>
        <v>Чкалова 38</v>
      </c>
      <c r="F592" s="52" t="str">
        <f>[1]РЕЕСТР!F592</f>
        <v>в рамках проведения инвентаризации 2022 года
не установлен</v>
      </c>
      <c r="G592" s="10" t="str">
        <f>[1]РЕЕСТР!G592</f>
        <v>60.999888</v>
      </c>
      <c r="H592" s="10" t="str">
        <f>[1]РЕЕСТР!H592</f>
        <v>69.044095</v>
      </c>
      <c r="I592" s="53" t="str">
        <f>[1]РЕЕСТР!I592</f>
        <v>в рамках инвентаризации 2022 года
не определена</v>
      </c>
      <c r="J592" s="9" t="str">
        <f>[1]РЕЕСТР!J592</f>
        <v>открытый</v>
      </c>
      <c r="K592" s="11" t="str">
        <f>[1]РЕЕСТР!K592</f>
        <v>бетонная плита</v>
      </c>
      <c r="L592" s="10">
        <f>[1]РЕЕСТР!L592</f>
        <v>12</v>
      </c>
      <c r="M592" s="10" t="str">
        <f>[1]РЕЕСТР!M592</f>
        <v>есть</v>
      </c>
      <c r="N592" s="12" t="str">
        <f>[1]РЕЕСТР!N592</f>
        <v>есть</v>
      </c>
      <c r="O592" s="14">
        <f>[1]РЕЕСТР!O592</f>
        <v>1</v>
      </c>
      <c r="P592" s="15">
        <f>[1]РЕЕСТР!P592</f>
        <v>1</v>
      </c>
      <c r="Q592" s="13" t="str">
        <f>[1]РЕЕСТР!Q592</f>
        <v>пластик</v>
      </c>
      <c r="R592" s="14">
        <f>[1]РЕЕСТР!U592</f>
        <v>1</v>
      </c>
      <c r="S592" s="15">
        <f>[1]РЕЕСТР!V592</f>
        <v>4</v>
      </c>
      <c r="T592" s="13" t="str">
        <f>[1]РЕЕСТР!W592</f>
        <v>отсек</v>
      </c>
      <c r="U592" s="17" t="str">
        <f>[1]РЕЕСТР!AA592</f>
        <v>-</v>
      </c>
      <c r="V592" s="18" t="str">
        <f>[1]РЕЕСТР!AB592</f>
        <v>-</v>
      </c>
      <c r="W592" s="15" t="str">
        <f>[1]РЕЕСТР!AC592</f>
        <v>-</v>
      </c>
      <c r="X592" s="13" t="str">
        <f>[1]РЕЕСТР!AD592</f>
        <v>-</v>
      </c>
      <c r="Y592" s="8" t="str">
        <f>[1]РЕЕСТР!AH592</f>
        <v>МО - Администрация города Ханты-Мансийска</v>
      </c>
      <c r="Z592" s="19" t="str">
        <f>[1]РЕЕСТР!AL592</f>
        <v>ИЖС ул. Чкалова</v>
      </c>
    </row>
    <row r="593" spans="2:26" ht="45" customHeight="1" x14ac:dyDescent="0.3">
      <c r="B593" s="43">
        <f>[1]РЕЕСТР!B593</f>
        <v>548</v>
      </c>
      <c r="C593" s="44" t="str">
        <f>[1]РЕЕСТР!C593</f>
        <v>ранее существовавшая до 01.01.2019</v>
      </c>
      <c r="D593" s="51">
        <f>[1]РЕЕСТР!D593</f>
        <v>44900</v>
      </c>
      <c r="E593" s="16" t="str">
        <f>[1]РЕЕСТР!E593</f>
        <v>Школьная 24</v>
      </c>
      <c r="F593" s="52" t="str">
        <f>[1]РЕЕСТР!F593</f>
        <v>в рамках проведения инвентаризации 2022 года
не установлен</v>
      </c>
      <c r="G593" s="10" t="str">
        <f>[1]РЕЕСТР!G593</f>
        <v>60.983012</v>
      </c>
      <c r="H593" s="10" t="str">
        <f>[1]РЕЕСТР!H593</f>
        <v>69.055815</v>
      </c>
      <c r="I593" s="53" t="str">
        <f>[1]РЕЕСТР!I593</f>
        <v>в рамках инвентаризации 2022 года
не определена</v>
      </c>
      <c r="J593" s="9" t="str">
        <f>[1]РЕЕСТР!J593</f>
        <v>открытый</v>
      </c>
      <c r="K593" s="11" t="str">
        <f>[1]РЕЕСТР!K593</f>
        <v>бетонная плита</v>
      </c>
      <c r="L593" s="10">
        <f>[1]РЕЕСТР!L593</f>
        <v>12</v>
      </c>
      <c r="M593" s="10" t="str">
        <f>[1]РЕЕСТР!M593</f>
        <v>есть</v>
      </c>
      <c r="N593" s="12" t="str">
        <f>[1]РЕЕСТР!N593</f>
        <v>есть</v>
      </c>
      <c r="O593" s="14">
        <f>[1]РЕЕСТР!O593</f>
        <v>1</v>
      </c>
      <c r="P593" s="15">
        <f>[1]РЕЕСТР!P593</f>
        <v>1.1000000000000001</v>
      </c>
      <c r="Q593" s="13" t="str">
        <f>[1]РЕЕСТР!Q593</f>
        <v>пластик</v>
      </c>
      <c r="R593" s="14">
        <f>[1]РЕЕСТР!U593</f>
        <v>1</v>
      </c>
      <c r="S593" s="15">
        <f>[1]РЕЕСТР!V593</f>
        <v>4</v>
      </c>
      <c r="T593" s="13" t="str">
        <f>[1]РЕЕСТР!W593</f>
        <v>отсек</v>
      </c>
      <c r="U593" s="17" t="str">
        <f>[1]РЕЕСТР!AA593</f>
        <v>-</v>
      </c>
      <c r="V593" s="18" t="str">
        <f>[1]РЕЕСТР!AB593</f>
        <v>-</v>
      </c>
      <c r="W593" s="15" t="str">
        <f>[1]РЕЕСТР!AC593</f>
        <v>-</v>
      </c>
      <c r="X593" s="13" t="str">
        <f>[1]РЕЕСТР!AD593</f>
        <v>-</v>
      </c>
      <c r="Y593" s="8" t="str">
        <f>[1]РЕЕСТР!AH593</f>
        <v>МО - Администрация города Ханты-Мансийска</v>
      </c>
      <c r="Z593" s="19" t="str">
        <f>[1]РЕЕСТР!AL593</f>
        <v>ИЖС ул. Школьная 24,22,20,18</v>
      </c>
    </row>
    <row r="594" spans="2:26" ht="56.25" customHeight="1" x14ac:dyDescent="0.3">
      <c r="B594" s="43">
        <f>[1]РЕЕСТР!B594</f>
        <v>549</v>
      </c>
      <c r="C594" s="44" t="str">
        <f>[1]РЕЕСТР!C594</f>
        <v>ранее существовавшая до 01.01.2019</v>
      </c>
      <c r="D594" s="51">
        <f>[1]РЕЕСТР!D594</f>
        <v>44900</v>
      </c>
      <c r="E594" s="16" t="str">
        <f>[1]РЕЕСТР!E594</f>
        <v>Энтузиастов 13</v>
      </c>
      <c r="F594" s="52" t="str">
        <f>[1]РЕЕСТР!F594</f>
        <v>в рамках проведения инвентаризации 2022 года
не установлен</v>
      </c>
      <c r="G594" s="10" t="str">
        <f>[1]РЕЕСТР!G594</f>
        <v>61.012737</v>
      </c>
      <c r="H594" s="10" t="str">
        <f>[1]РЕЕСТР!H594</f>
        <v>69.039226</v>
      </c>
      <c r="I594" s="53" t="str">
        <f>[1]РЕЕСТР!I594</f>
        <v>в рамках инвентаризации 2022 года
не определена</v>
      </c>
      <c r="J594" s="9" t="str">
        <f>[1]РЕЕСТР!J594</f>
        <v>открытый</v>
      </c>
      <c r="K594" s="11" t="str">
        <f>[1]РЕЕСТР!K594</f>
        <v>плитка</v>
      </c>
      <c r="L594" s="10">
        <f>[1]РЕЕСТР!L594</f>
        <v>6</v>
      </c>
      <c r="M594" s="10" t="str">
        <f>[1]РЕЕСТР!M594</f>
        <v>отсутствует</v>
      </c>
      <c r="N594" s="12" t="str">
        <f>[1]РЕЕСТР!N594</f>
        <v>отсутствует</v>
      </c>
      <c r="O594" s="14">
        <f>[1]РЕЕСТР!O594</f>
        <v>2</v>
      </c>
      <c r="P594" s="15">
        <f>[1]РЕЕСТР!P594</f>
        <v>1.1000000000000001</v>
      </c>
      <c r="Q594" s="13" t="str">
        <f>[1]РЕЕСТР!Q594</f>
        <v>пластик</v>
      </c>
      <c r="R594" s="14" t="str">
        <f>[1]РЕЕСТР!U594</f>
        <v>-</v>
      </c>
      <c r="S594" s="15" t="str">
        <f>[1]РЕЕСТР!V594</f>
        <v>-</v>
      </c>
      <c r="T594" s="13" t="str">
        <f>[1]РЕЕСТР!W594</f>
        <v>-</v>
      </c>
      <c r="U594" s="17" t="str">
        <f>[1]РЕЕСТР!AA594</f>
        <v>бумажные отходы</v>
      </c>
      <c r="V594" s="18">
        <f>[1]РЕЕСТР!AB594</f>
        <v>1</v>
      </c>
      <c r="W594" s="15">
        <f>[1]РЕЕСТР!AC594</f>
        <v>0.75</v>
      </c>
      <c r="X594" s="13" t="str">
        <f>[1]РЕЕСТР!AD594</f>
        <v>контейнер ООО "Экобаланс"</v>
      </c>
      <c r="Y594" s="8" t="str">
        <f>[1]РЕЕСТР!AH594</f>
        <v>МО - Администрация города Ханты-Мансийска</v>
      </c>
      <c r="Z594" s="19" t="str">
        <f>[1]РЕЕСТР!AL594</f>
        <v>ИЖС ул. Энтузиастов</v>
      </c>
    </row>
    <row r="595" spans="2:26" ht="45" customHeight="1" x14ac:dyDescent="0.3">
      <c r="B595" s="43">
        <f>[1]РЕЕСТР!B595</f>
        <v>550</v>
      </c>
      <c r="C595" s="44" t="str">
        <f>[1]РЕЕСТР!C595</f>
        <v>ранее существовавшая до 01.01.2019</v>
      </c>
      <c r="D595" s="51">
        <f>[1]РЕЕСТР!D595</f>
        <v>44900</v>
      </c>
      <c r="E595" s="16" t="str">
        <f>[1]РЕЕСТР!E595</f>
        <v xml:space="preserve">3й км а/д Шапша </v>
      </c>
      <c r="F595" s="52" t="str">
        <f>[1]РЕЕСТР!F595</f>
        <v>в рамках проведения инвентаризации 2022 года
не установлен</v>
      </c>
      <c r="G595" s="10" t="str">
        <f>[1]РЕЕСТР!G595</f>
        <v>61.032875</v>
      </c>
      <c r="H595" s="10" t="str">
        <f>[1]РЕЕСТР!H595</f>
        <v>69.153242</v>
      </c>
      <c r="I595" s="53" t="str">
        <f>[1]РЕЕСТР!I595</f>
        <v>в рамках инвентаризации 2022 года
не определена</v>
      </c>
      <c r="J595" s="9" t="str">
        <f>[1]РЕЕСТР!J595</f>
        <v>открытый</v>
      </c>
      <c r="K595" s="11" t="str">
        <f>[1]РЕЕСТР!K595</f>
        <v>бетонная плита</v>
      </c>
      <c r="L595" s="10">
        <f>[1]РЕЕСТР!L595</f>
        <v>8</v>
      </c>
      <c r="M595" s="10" t="str">
        <f>[1]РЕЕСТР!M595</f>
        <v>отсутствует</v>
      </c>
      <c r="N595" s="12" t="str">
        <f>[1]РЕЕСТР!N595</f>
        <v>отсутствует</v>
      </c>
      <c r="O595" s="14">
        <f>[1]РЕЕСТР!O595</f>
        <v>3</v>
      </c>
      <c r="P595" s="15">
        <f>[1]РЕЕСТР!P595</f>
        <v>1.1000000000000001</v>
      </c>
      <c r="Q595" s="13" t="str">
        <f>[1]РЕЕСТР!Q595</f>
        <v>пластик</v>
      </c>
      <c r="R595" s="14" t="str">
        <f>[1]РЕЕСТР!U595</f>
        <v>-</v>
      </c>
      <c r="S595" s="15" t="str">
        <f>[1]РЕЕСТР!V595</f>
        <v>-</v>
      </c>
      <c r="T595" s="13" t="str">
        <f>[1]РЕЕСТР!W595</f>
        <v>-</v>
      </c>
      <c r="U595" s="17" t="str">
        <f>[1]РЕЕСТР!AA595</f>
        <v>-</v>
      </c>
      <c r="V595" s="18" t="str">
        <f>[1]РЕЕСТР!AB595</f>
        <v>-</v>
      </c>
      <c r="W595" s="15" t="str">
        <f>[1]РЕЕСТР!AC595</f>
        <v>-</v>
      </c>
      <c r="X595" s="13" t="str">
        <f>[1]РЕЕСТР!AD595</f>
        <v>-</v>
      </c>
      <c r="Y595" s="8" t="str">
        <f>[1]РЕЕСТР!AH595</f>
        <v>МО - Администрация города Ханты-Мансийска</v>
      </c>
      <c r="Z595" s="19" t="str">
        <f>[1]РЕЕСТР!AL595</f>
        <v xml:space="preserve"> СОТ, СНТ</v>
      </c>
    </row>
    <row r="596" spans="2:26" ht="45" customHeight="1" x14ac:dyDescent="0.3">
      <c r="B596" s="43">
        <f>[1]РЕЕСТР!B596</f>
        <v>551</v>
      </c>
      <c r="C596" s="44" t="str">
        <f>[1]РЕЕСТР!C596</f>
        <v>ранее существовавшая до 01.01.2019</v>
      </c>
      <c r="D596" s="51">
        <f>[1]РЕЕСТР!D596</f>
        <v>44900</v>
      </c>
      <c r="E596" s="16" t="str">
        <f>[1]РЕЕСТР!E596</f>
        <v>60 лет Победы 17</v>
      </c>
      <c r="F596" s="52" t="str">
        <f>[1]РЕЕСТР!F596</f>
        <v>в рамках проведения инвентаризации 2022 года
не установлен</v>
      </c>
      <c r="G596" s="10" t="str">
        <f>[1]РЕЕСТР!G596</f>
        <v>61.032875</v>
      </c>
      <c r="H596" s="10" t="str">
        <f>[1]РЕЕСТР!H596</f>
        <v>69.153242</v>
      </c>
      <c r="I596" s="53" t="str">
        <f>[1]РЕЕСТР!I596</f>
        <v>в рамках инвентаризации 2022 года
не определена</v>
      </c>
      <c r="J596" s="9" t="str">
        <f>[1]РЕЕСТР!J596</f>
        <v>открытый</v>
      </c>
      <c r="K596" s="11" t="str">
        <f>[1]РЕЕСТР!K596</f>
        <v>бетонная плита</v>
      </c>
      <c r="L596" s="10">
        <f>[1]РЕЕСТР!L596</f>
        <v>12</v>
      </c>
      <c r="M596" s="10" t="str">
        <f>[1]РЕЕСТР!M596</f>
        <v>есть</v>
      </c>
      <c r="N596" s="12" t="str">
        <f>[1]РЕЕСТР!N596</f>
        <v>есть</v>
      </c>
      <c r="O596" s="14">
        <f>[1]РЕЕСТР!O596</f>
        <v>3</v>
      </c>
      <c r="P596" s="15">
        <f>[1]РЕЕСТР!P596</f>
        <v>1.1000000000000001</v>
      </c>
      <c r="Q596" s="13" t="str">
        <f>[1]РЕЕСТР!Q596</f>
        <v>пластик</v>
      </c>
      <c r="R596" s="14">
        <f>[1]РЕЕСТР!U596</f>
        <v>1</v>
      </c>
      <c r="S596" s="15">
        <f>[1]РЕЕСТР!V596</f>
        <v>4</v>
      </c>
      <c r="T596" s="13" t="str">
        <f>[1]РЕЕСТР!W596</f>
        <v>отсек</v>
      </c>
      <c r="U596" s="17" t="str">
        <f>[1]РЕЕСТР!AA596</f>
        <v>-</v>
      </c>
      <c r="V596" s="18" t="str">
        <f>[1]РЕЕСТР!AB596</f>
        <v>-</v>
      </c>
      <c r="W596" s="15" t="str">
        <f>[1]РЕЕСТР!AC596</f>
        <v>-</v>
      </c>
      <c r="X596" s="13" t="str">
        <f>[1]РЕЕСТР!AD596</f>
        <v>-</v>
      </c>
      <c r="Y596" s="8" t="str">
        <f>[1]РЕЕСТР!AH596</f>
        <v>МО - Администрация города Ханты-Мансийска</v>
      </c>
      <c r="Z596" s="19" t="str">
        <f>[1]РЕЕСТР!AL596</f>
        <v>ИЖС ул. 60 лет Победы , ул. Урожайная</v>
      </c>
    </row>
    <row r="597" spans="2:26" ht="45" customHeight="1" x14ac:dyDescent="0.3">
      <c r="B597" s="43">
        <f>[1]РЕЕСТР!B597</f>
        <v>552</v>
      </c>
      <c r="C597" s="44" t="str">
        <f>[1]РЕЕСТР!C597</f>
        <v>ранее существовавшая до 01.01.2019</v>
      </c>
      <c r="D597" s="51">
        <f>[1]РЕЕСТР!D597</f>
        <v>44900</v>
      </c>
      <c r="E597" s="16" t="str">
        <f>[1]РЕЕСТР!E597</f>
        <v>8 марта 14</v>
      </c>
      <c r="F597" s="52" t="str">
        <f>[1]РЕЕСТР!F597</f>
        <v>в рамках проведения инвентаризации 2022 года
не установлен</v>
      </c>
      <c r="G597" s="10" t="str">
        <f>[1]РЕЕСТР!G597</f>
        <v>61.009248</v>
      </c>
      <c r="H597" s="10" t="str">
        <f>[1]РЕЕСТР!H597</f>
        <v>69.014954</v>
      </c>
      <c r="I597" s="53" t="str">
        <f>[1]РЕЕСТР!I597</f>
        <v>в рамках инвентаризации 2022 года
не определена</v>
      </c>
      <c r="J597" s="9" t="str">
        <f>[1]РЕЕСТР!J597</f>
        <v>открытый</v>
      </c>
      <c r="K597" s="11" t="str">
        <f>[1]РЕЕСТР!K597</f>
        <v>бетонная плита</v>
      </c>
      <c r="L597" s="10">
        <f>[1]РЕЕСТР!L597</f>
        <v>12</v>
      </c>
      <c r="M597" s="10" t="str">
        <f>[1]РЕЕСТР!M597</f>
        <v>есть</v>
      </c>
      <c r="N597" s="12" t="str">
        <f>[1]РЕЕСТР!N597</f>
        <v>есть</v>
      </c>
      <c r="O597" s="14">
        <f>[1]РЕЕСТР!O597</f>
        <v>1</v>
      </c>
      <c r="P597" s="15">
        <f>[1]РЕЕСТР!P597</f>
        <v>1.1000000000000001</v>
      </c>
      <c r="Q597" s="13" t="str">
        <f>[1]РЕЕСТР!Q597</f>
        <v>пластик</v>
      </c>
      <c r="R597" s="14">
        <f>[1]РЕЕСТР!U597</f>
        <v>1</v>
      </c>
      <c r="S597" s="15">
        <f>[1]РЕЕСТР!V597</f>
        <v>4</v>
      </c>
      <c r="T597" s="13" t="str">
        <f>[1]РЕЕСТР!W597</f>
        <v>отсек</v>
      </c>
      <c r="U597" s="17" t="str">
        <f>[1]РЕЕСТР!AA597</f>
        <v>-</v>
      </c>
      <c r="V597" s="18" t="str">
        <f>[1]РЕЕСТР!AB597</f>
        <v>-</v>
      </c>
      <c r="W597" s="15" t="str">
        <f>[1]РЕЕСТР!AC597</f>
        <v>-</v>
      </c>
      <c r="X597" s="13" t="str">
        <f>[1]РЕЕСТР!AD597</f>
        <v>-</v>
      </c>
      <c r="Y597" s="8" t="str">
        <f>[1]РЕЕСТР!AH597</f>
        <v>МО - Администрация города Ханты-Мансийска</v>
      </c>
      <c r="Z597" s="19" t="str">
        <f>[1]РЕЕСТР!AL597</f>
        <v>ИЖС  ул. 8 Марта</v>
      </c>
    </row>
    <row r="598" spans="2:26" ht="45" customHeight="1" x14ac:dyDescent="0.3">
      <c r="B598" s="43">
        <f>[1]РЕЕСТР!B598</f>
        <v>553</v>
      </c>
      <c r="C598" s="44" t="str">
        <f>[1]РЕЕСТР!C598</f>
        <v>ранее существовавшая до 01.01.2019</v>
      </c>
      <c r="D598" s="51">
        <f>[1]РЕЕСТР!D598</f>
        <v>44900</v>
      </c>
      <c r="E598" s="16" t="str">
        <f>[1]РЕЕСТР!E598</f>
        <v xml:space="preserve">Большая Логовая 5 </v>
      </c>
      <c r="F598" s="52" t="str">
        <f>[1]РЕЕСТР!F598</f>
        <v>в рамках проведения инвентаризации 2022 года
не установлен</v>
      </c>
      <c r="G598" s="10" t="str">
        <f>[1]РЕЕСТР!G598</f>
        <v>61.003247</v>
      </c>
      <c r="H598" s="10" t="str">
        <f>[1]РЕЕСТР!H598</f>
        <v>69.006688</v>
      </c>
      <c r="I598" s="53" t="str">
        <f>[1]РЕЕСТР!I598</f>
        <v>в рамках инвентаризации 2022 года
не определена</v>
      </c>
      <c r="J598" s="9" t="str">
        <f>[1]РЕЕСТР!J598</f>
        <v>открытый</v>
      </c>
      <c r="K598" s="11" t="str">
        <f>[1]РЕЕСТР!K598</f>
        <v>бетонная плита</v>
      </c>
      <c r="L598" s="10">
        <f>[1]РЕЕСТР!L598</f>
        <v>6</v>
      </c>
      <c r="M598" s="10" t="str">
        <f>[1]РЕЕСТР!M598</f>
        <v>есть</v>
      </c>
      <c r="N598" s="12" t="str">
        <f>[1]РЕЕСТР!N598</f>
        <v>есть</v>
      </c>
      <c r="O598" s="14">
        <f>[1]РЕЕСТР!O598</f>
        <v>2</v>
      </c>
      <c r="P598" s="15">
        <f>[1]РЕЕСТР!P598</f>
        <v>1.1000000000000001</v>
      </c>
      <c r="Q598" s="13" t="str">
        <f>[1]РЕЕСТР!Q598</f>
        <v>пластик</v>
      </c>
      <c r="R598" s="14">
        <f>[1]РЕЕСТР!U598</f>
        <v>1</v>
      </c>
      <c r="S598" s="15">
        <f>[1]РЕЕСТР!V598</f>
        <v>4</v>
      </c>
      <c r="T598" s="13" t="str">
        <f>[1]РЕЕСТР!W598</f>
        <v>отсек</v>
      </c>
      <c r="U598" s="17" t="str">
        <f>[1]РЕЕСТР!AA598</f>
        <v>-</v>
      </c>
      <c r="V598" s="18" t="str">
        <f>[1]РЕЕСТР!AB598</f>
        <v>-</v>
      </c>
      <c r="W598" s="15" t="str">
        <f>[1]РЕЕСТР!AC598</f>
        <v>-</v>
      </c>
      <c r="X598" s="13" t="str">
        <f>[1]РЕЕСТР!AD598</f>
        <v>-</v>
      </c>
      <c r="Y598" s="8" t="str">
        <f>[1]РЕЕСТР!AH598</f>
        <v>МО - Администрация города Ханты-Мансийска</v>
      </c>
      <c r="Z598" s="19" t="str">
        <f>[1]РЕЕСТР!AL598</f>
        <v>ИЖС  ул.  Большая Логовая</v>
      </c>
    </row>
    <row r="599" spans="2:26" ht="45" customHeight="1" x14ac:dyDescent="0.3">
      <c r="B599" s="43">
        <f>[1]РЕЕСТР!B599</f>
        <v>554</v>
      </c>
      <c r="C599" s="44" t="str">
        <f>[1]РЕЕСТР!C599</f>
        <v>ранее существовавшая до 01.01.2019</v>
      </c>
      <c r="D599" s="51">
        <f>[1]РЕЕСТР!D599</f>
        <v>44918</v>
      </c>
      <c r="E599" s="16" t="str">
        <f>[1]РЕЕСТР!E599</f>
        <v>Бориса Лосева 2</v>
      </c>
      <c r="F599" s="52" t="str">
        <f>[1]РЕЕСТР!F599</f>
        <v>в рамках проведения инвентаризации 2022 года
не установлен</v>
      </c>
      <c r="G599" s="10" t="str">
        <f>[1]РЕЕСТР!G599</f>
        <v xml:space="preserve">60.966557 </v>
      </c>
      <c r="H599" s="10" t="str">
        <f>[1]РЕЕСТР!H599</f>
        <v>69.030784</v>
      </c>
      <c r="I599" s="53" t="str">
        <f>[1]РЕЕСТР!I599</f>
        <v>в рамках инвентаризации 2022 года
не определена</v>
      </c>
      <c r="J599" s="9" t="str">
        <f>[1]РЕЕСТР!J599</f>
        <v>открытый</v>
      </c>
      <c r="K599" s="11" t="str">
        <f>[1]РЕЕСТР!K599</f>
        <v>бетонная плита</v>
      </c>
      <c r="L599" s="10">
        <f>[1]РЕЕСТР!L599</f>
        <v>12</v>
      </c>
      <c r="M599" s="10" t="str">
        <f>[1]РЕЕСТР!M599</f>
        <v>есть</v>
      </c>
      <c r="N599" s="12" t="str">
        <f>[1]РЕЕСТР!N599</f>
        <v>есть</v>
      </c>
      <c r="O599" s="14">
        <f>[1]РЕЕСТР!O599</f>
        <v>2</v>
      </c>
      <c r="P599" s="15">
        <f>[1]РЕЕСТР!P599</f>
        <v>1.1000000000000001</v>
      </c>
      <c r="Q599" s="13" t="str">
        <f>[1]РЕЕСТР!Q599</f>
        <v>пластик</v>
      </c>
      <c r="R599" s="14">
        <f>[1]РЕЕСТР!U599</f>
        <v>1</v>
      </c>
      <c r="S599" s="15">
        <f>[1]РЕЕСТР!V599</f>
        <v>4</v>
      </c>
      <c r="T599" s="13" t="str">
        <f>[1]РЕЕСТР!W599</f>
        <v>отсек</v>
      </c>
      <c r="U599" s="17" t="str">
        <f>[1]РЕЕСТР!AA599</f>
        <v>-</v>
      </c>
      <c r="V599" s="18" t="str">
        <f>[1]РЕЕСТР!AB599</f>
        <v>-</v>
      </c>
      <c r="W599" s="15" t="str">
        <f>[1]РЕЕСТР!AC599</f>
        <v>-</v>
      </c>
      <c r="X599" s="13" t="str">
        <f>[1]РЕЕСТР!AD599</f>
        <v>-</v>
      </c>
      <c r="Y599" s="8" t="str">
        <f>[1]РЕЕСТР!AH599</f>
        <v>МО - Администрация города Ханты-Мансийска</v>
      </c>
      <c r="Z599" s="19" t="str">
        <f>[1]РЕЕСТР!AL599</f>
        <v>ИЖС ул. Бориса Лосева 1-18</v>
      </c>
    </row>
    <row r="600" spans="2:26" ht="45" customHeight="1" x14ac:dyDescent="0.3">
      <c r="B600" s="43">
        <f>[1]РЕЕСТР!B600</f>
        <v>555</v>
      </c>
      <c r="C600" s="44" t="str">
        <f>[1]РЕЕСТР!C600</f>
        <v>ранее существовавшая до 01.01.2019</v>
      </c>
      <c r="D600" s="51">
        <f>[1]РЕЕСТР!D600</f>
        <v>44900</v>
      </c>
      <c r="E600" s="16" t="str">
        <f>[1]РЕЕСТР!E600</f>
        <v>пер. Геофизиков 13</v>
      </c>
      <c r="F600" s="52" t="str">
        <f>[1]РЕЕСТР!F600</f>
        <v>в рамках проведения инвентаризации 2022 года
не установлен</v>
      </c>
      <c r="G600" s="10" t="str">
        <f>[1]РЕЕСТР!G600</f>
        <v>61.018947</v>
      </c>
      <c r="H600" s="10" t="str">
        <f>[1]РЕЕСТР!H600</f>
        <v>69.102448</v>
      </c>
      <c r="I600" s="53" t="str">
        <f>[1]РЕЕСТР!I600</f>
        <v>в рамках инвентаризации 2022 года
не определена</v>
      </c>
      <c r="J600" s="9" t="str">
        <f>[1]РЕЕСТР!J600</f>
        <v>открытый</v>
      </c>
      <c r="K600" s="11" t="str">
        <f>[1]РЕЕСТР!K600</f>
        <v>бетонная плита</v>
      </c>
      <c r="L600" s="10">
        <f>[1]РЕЕСТР!L600</f>
        <v>4</v>
      </c>
      <c r="M600" s="10" t="str">
        <f>[1]РЕЕСТР!M600</f>
        <v>есть</v>
      </c>
      <c r="N600" s="12" t="str">
        <f>[1]РЕЕСТР!N600</f>
        <v>есть</v>
      </c>
      <c r="O600" s="14">
        <f>[1]РЕЕСТР!O600</f>
        <v>2</v>
      </c>
      <c r="P600" s="15">
        <f>[1]РЕЕСТР!P600</f>
        <v>1.1000000000000001</v>
      </c>
      <c r="Q600" s="13" t="str">
        <f>[1]РЕЕСТР!Q600</f>
        <v>пластик</v>
      </c>
      <c r="R600" s="14">
        <f>[1]РЕЕСТР!U600</f>
        <v>1</v>
      </c>
      <c r="S600" s="15">
        <f>[1]РЕЕСТР!V600</f>
        <v>4</v>
      </c>
      <c r="T600" s="13" t="str">
        <f>[1]РЕЕСТР!W600</f>
        <v>отсек</v>
      </c>
      <c r="U600" s="17" t="str">
        <f>[1]РЕЕСТР!AA600</f>
        <v>-</v>
      </c>
      <c r="V600" s="18" t="str">
        <f>[1]РЕЕСТР!AB600</f>
        <v>-</v>
      </c>
      <c r="W600" s="15" t="str">
        <f>[1]РЕЕСТР!AC600</f>
        <v>-</v>
      </c>
      <c r="X600" s="13" t="str">
        <f>[1]РЕЕСТР!AD600</f>
        <v>-</v>
      </c>
      <c r="Y600" s="8" t="str">
        <f>[1]РЕЕСТР!AH600</f>
        <v>МО - Администрация города Ханты-Мансийска</v>
      </c>
      <c r="Z600" s="19" t="str">
        <f>[1]РЕЕСТР!AL600</f>
        <v xml:space="preserve"> ИЖС  ул. Геофизиков</v>
      </c>
    </row>
    <row r="601" spans="2:26" ht="45" customHeight="1" x14ac:dyDescent="0.3">
      <c r="B601" s="43">
        <f>[1]РЕЕСТР!B601</f>
        <v>556</v>
      </c>
      <c r="C601" s="44" t="str">
        <f>[1]РЕЕСТР!C601</f>
        <v>ранее существовавшая до 01.01.2019</v>
      </c>
      <c r="D601" s="51">
        <f>[1]РЕЕСТР!D601</f>
        <v>44900</v>
      </c>
      <c r="E601" s="16" t="str">
        <f>[1]РЕЕСТР!E601</f>
        <v>Горького 1</v>
      </c>
      <c r="F601" s="52" t="str">
        <f>[1]РЕЕСТР!F601</f>
        <v>в рамках проведения инвентаризации 2022 года
не установлен</v>
      </c>
      <c r="G601" s="10" t="str">
        <f>[1]РЕЕСТР!G601</f>
        <v>60.971566</v>
      </c>
      <c r="H601" s="10" t="str">
        <f>[1]РЕЕСТР!H601</f>
        <v>69.043563</v>
      </c>
      <c r="I601" s="53" t="str">
        <f>[1]РЕЕСТР!I601</f>
        <v>в рамках инвентаризации 2022 года
не определена</v>
      </c>
      <c r="J601" s="9" t="str">
        <f>[1]РЕЕСТР!J601</f>
        <v>открытый</v>
      </c>
      <c r="K601" s="11" t="str">
        <f>[1]РЕЕСТР!K601</f>
        <v>бетонная плита</v>
      </c>
      <c r="L601" s="10">
        <f>[1]РЕЕСТР!L601</f>
        <v>4</v>
      </c>
      <c r="M601" s="10" t="str">
        <f>[1]РЕЕСТР!M601</f>
        <v>отсутствует</v>
      </c>
      <c r="N601" s="12" t="str">
        <f>[1]РЕЕСТР!N601</f>
        <v>отсутствует</v>
      </c>
      <c r="O601" s="14">
        <f>[1]РЕЕСТР!O601</f>
        <v>2</v>
      </c>
      <c r="P601" s="15">
        <f>[1]РЕЕСТР!P601</f>
        <v>1.1000000000000001</v>
      </c>
      <c r="Q601" s="13" t="str">
        <f>[1]РЕЕСТР!Q601</f>
        <v>пластик</v>
      </c>
      <c r="R601" s="14" t="str">
        <f>[1]РЕЕСТР!U601</f>
        <v>-</v>
      </c>
      <c r="S601" s="15" t="str">
        <f>[1]РЕЕСТР!V601</f>
        <v>-</v>
      </c>
      <c r="T601" s="13" t="str">
        <f>[1]РЕЕСТР!W601</f>
        <v>-</v>
      </c>
      <c r="U601" s="17" t="str">
        <f>[1]РЕЕСТР!AA601</f>
        <v>-</v>
      </c>
      <c r="V601" s="18" t="str">
        <f>[1]РЕЕСТР!AB601</f>
        <v>-</v>
      </c>
      <c r="W601" s="15" t="str">
        <f>[1]РЕЕСТР!AC601</f>
        <v>-</v>
      </c>
      <c r="X601" s="13" t="str">
        <f>[1]РЕЕСТР!AD601</f>
        <v>-</v>
      </c>
      <c r="Y601" s="8" t="str">
        <f>[1]РЕЕСТР!AH601</f>
        <v>МО - Администрация города Ханты-Мансийска</v>
      </c>
      <c r="Z601" s="19" t="str">
        <f>[1]РЕЕСТР!AL601</f>
        <v>ИЖС  ул. Горького</v>
      </c>
    </row>
    <row r="602" spans="2:26" ht="45" customHeight="1" x14ac:dyDescent="0.3">
      <c r="B602" s="43">
        <f>[1]РЕЕСТР!B602</f>
        <v>557</v>
      </c>
      <c r="C602" s="44" t="str">
        <f>[1]РЕЕСТР!C602</f>
        <v>ранее существовавшая до 01.01.2019</v>
      </c>
      <c r="D602" s="51">
        <f>[1]РЕЕСТР!D602</f>
        <v>44900</v>
      </c>
      <c r="E602" s="16" t="str">
        <f>[1]РЕЕСТР!E602</f>
        <v>Горького 37а</v>
      </c>
      <c r="F602" s="52" t="str">
        <f>[1]РЕЕСТР!F602</f>
        <v>в рамках проведения инвентаризации 2022 года
не установлен</v>
      </c>
      <c r="G602" s="10" t="str">
        <f>[1]РЕЕСТР!G602</f>
        <v>60.997438</v>
      </c>
      <c r="H602" s="10" t="str">
        <f>[1]РЕЕСТР!H602</f>
        <v>68.993446</v>
      </c>
      <c r="I602" s="53" t="str">
        <f>[1]РЕЕСТР!I602</f>
        <v>в рамках инвентаризации 2022 года
не определена</v>
      </c>
      <c r="J602" s="9" t="str">
        <f>[1]РЕЕСТР!J602</f>
        <v>открытый</v>
      </c>
      <c r="K602" s="11" t="str">
        <f>[1]РЕЕСТР!K602</f>
        <v>бетонная плита</v>
      </c>
      <c r="L602" s="10">
        <f>[1]РЕЕСТР!L602</f>
        <v>6</v>
      </c>
      <c r="M602" s="10" t="str">
        <f>[1]РЕЕСТР!M602</f>
        <v>отсутствует</v>
      </c>
      <c r="N602" s="12" t="str">
        <f>[1]РЕЕСТР!N602</f>
        <v>отсутствует</v>
      </c>
      <c r="O602" s="14">
        <f>[1]РЕЕСТР!O602</f>
        <v>2</v>
      </c>
      <c r="P602" s="15">
        <f>[1]РЕЕСТР!P602</f>
        <v>1.1000000000000001</v>
      </c>
      <c r="Q602" s="13" t="str">
        <f>[1]РЕЕСТР!Q602</f>
        <v>пластик</v>
      </c>
      <c r="R602" s="14" t="str">
        <f>[1]РЕЕСТР!U602</f>
        <v>-</v>
      </c>
      <c r="S602" s="15" t="str">
        <f>[1]РЕЕСТР!V602</f>
        <v>-</v>
      </c>
      <c r="T602" s="13" t="str">
        <f>[1]РЕЕСТР!W602</f>
        <v>-</v>
      </c>
      <c r="U602" s="17" t="str">
        <f>[1]РЕЕСТР!AA602</f>
        <v>-</v>
      </c>
      <c r="V602" s="18" t="str">
        <f>[1]РЕЕСТР!AB602</f>
        <v>-</v>
      </c>
      <c r="W602" s="15" t="str">
        <f>[1]РЕЕСТР!AC602</f>
        <v>-</v>
      </c>
      <c r="X602" s="13" t="str">
        <f>[1]РЕЕСТР!AD602</f>
        <v>-</v>
      </c>
      <c r="Y602" s="8" t="str">
        <f>[1]РЕЕСТР!AH602</f>
        <v>МО - Администрация города Ханты-Мансийска</v>
      </c>
      <c r="Z602" s="19" t="str">
        <f>[1]РЕЕСТР!AL602</f>
        <v>ИЖС  ул. Горького 37-а , 35, 36</v>
      </c>
    </row>
    <row r="603" spans="2:26" ht="45" customHeight="1" x14ac:dyDescent="0.3">
      <c r="B603" s="43">
        <f>[1]РЕЕСТР!B603</f>
        <v>558</v>
      </c>
      <c r="C603" s="44" t="str">
        <f>[1]РЕЕСТР!C603</f>
        <v>ранее существовавшая до 01.01.2019</v>
      </c>
      <c r="D603" s="51">
        <f>[1]РЕЕСТР!D603</f>
        <v>44900</v>
      </c>
      <c r="E603" s="16" t="str">
        <f>[1]РЕЕСТР!E603</f>
        <v>Еловая 1</v>
      </c>
      <c r="F603" s="52" t="str">
        <f>[1]РЕЕСТР!F603</f>
        <v>в рамках проведения инвентаризации 2022 года
не установлен</v>
      </c>
      <c r="G603" s="10" t="str">
        <f>[1]РЕЕСТР!G603</f>
        <v>61.025369</v>
      </c>
      <c r="H603" s="10" t="str">
        <f>[1]РЕЕСТР!H603</f>
        <v>69.153067</v>
      </c>
      <c r="I603" s="53" t="str">
        <f>[1]РЕЕСТР!I603</f>
        <v>в рамках инвентаризации 2022 года
не определена</v>
      </c>
      <c r="J603" s="9" t="str">
        <f>[1]РЕЕСТР!J603</f>
        <v>открытый</v>
      </c>
      <c r="K603" s="11" t="str">
        <f>[1]РЕЕСТР!K603</f>
        <v>грунт</v>
      </c>
      <c r="L603" s="10">
        <f>[1]РЕЕСТР!L603</f>
        <v>4</v>
      </c>
      <c r="M603" s="10" t="str">
        <f>[1]РЕЕСТР!M603</f>
        <v>отсутствует</v>
      </c>
      <c r="N603" s="12" t="str">
        <f>[1]РЕЕСТР!N603</f>
        <v>отсутствует</v>
      </c>
      <c r="O603" s="14">
        <f>[1]РЕЕСТР!O603</f>
        <v>1</v>
      </c>
      <c r="P603" s="15">
        <f>[1]РЕЕСТР!P603</f>
        <v>1.1000000000000001</v>
      </c>
      <c r="Q603" s="13" t="str">
        <f>[1]РЕЕСТР!Q603</f>
        <v>пластик</v>
      </c>
      <c r="R603" s="14" t="str">
        <f>[1]РЕЕСТР!U603</f>
        <v>-</v>
      </c>
      <c r="S603" s="15" t="str">
        <f>[1]РЕЕСТР!V603</f>
        <v>-</v>
      </c>
      <c r="T603" s="13" t="str">
        <f>[1]РЕЕСТР!W603</f>
        <v>-</v>
      </c>
      <c r="U603" s="17" t="str">
        <f>[1]РЕЕСТР!AA603</f>
        <v>-</v>
      </c>
      <c r="V603" s="18" t="str">
        <f>[1]РЕЕСТР!AB603</f>
        <v>-</v>
      </c>
      <c r="W603" s="15" t="str">
        <f>[1]РЕЕСТР!AC603</f>
        <v>-</v>
      </c>
      <c r="X603" s="13" t="str">
        <f>[1]РЕЕСТР!AD603</f>
        <v>-</v>
      </c>
      <c r="Y603" s="8" t="str">
        <f>[1]РЕЕСТР!AH603</f>
        <v>МО - Администрация города Ханты-Мансийска</v>
      </c>
      <c r="Z603" s="19" t="str">
        <f>[1]РЕЕСТР!AL603</f>
        <v xml:space="preserve"> ИЖС  ул. Еловая</v>
      </c>
    </row>
    <row r="604" spans="2:26" ht="56.25" customHeight="1" x14ac:dyDescent="0.3">
      <c r="B604" s="43">
        <f>[1]РЕЕСТР!B604</f>
        <v>559</v>
      </c>
      <c r="C604" s="44">
        <f>[1]РЕЕСТР!C604</f>
        <v>44862</v>
      </c>
      <c r="D604" s="51">
        <f>[1]РЕЕСТР!D604</f>
        <v>44900</v>
      </c>
      <c r="E604" s="16" t="str">
        <f>[1]РЕЕСТР!E604</f>
        <v>Елены Сагандуковой 18</v>
      </c>
      <c r="F604" s="52" t="str">
        <f>[1]РЕЕСТР!F604</f>
        <v>в рамках проведения инвентаризации 2022 года
не установлен</v>
      </c>
      <c r="G604" s="10" t="str">
        <f>[1]РЕЕСТР!G604</f>
        <v>61.00888</v>
      </c>
      <c r="H604" s="10" t="str">
        <f>[1]РЕЕСТР!H604</f>
        <v>69.00228</v>
      </c>
      <c r="I604" s="53" t="str">
        <f>[1]РЕЕСТР!I604</f>
        <v>в рамках инвентаризации 2022 года
не определена</v>
      </c>
      <c r="J604" s="9" t="str">
        <f>[1]РЕЕСТР!J604</f>
        <v>открытый</v>
      </c>
      <c r="K604" s="11" t="str">
        <f>[1]РЕЕСТР!K604</f>
        <v>плитка</v>
      </c>
      <c r="L604" s="10">
        <f>[1]РЕЕСТР!L604</f>
        <v>16</v>
      </c>
      <c r="M604" s="10" t="str">
        <f>[1]РЕЕСТР!M604</f>
        <v>отсутствует</v>
      </c>
      <c r="N604" s="12" t="str">
        <f>[1]РЕЕСТР!N604</f>
        <v>есть</v>
      </c>
      <c r="O604" s="14">
        <f>[1]РЕЕСТР!O604</f>
        <v>5</v>
      </c>
      <c r="P604" s="15">
        <f>[1]РЕЕСТР!P604</f>
        <v>0.75</v>
      </c>
      <c r="Q604" s="13" t="str">
        <f>[1]РЕЕСТР!Q604</f>
        <v>металл</v>
      </c>
      <c r="R604" s="14" t="str">
        <f>[1]РЕЕСТР!U604</f>
        <v>-</v>
      </c>
      <c r="S604" s="15" t="str">
        <f>[1]РЕЕСТР!V604</f>
        <v>-</v>
      </c>
      <c r="T604" s="13" t="str">
        <f>[1]РЕЕСТР!W604</f>
        <v>-</v>
      </c>
      <c r="U604" s="17" t="str">
        <f>[1]РЕЕСТР!AA604</f>
        <v>пластик</v>
      </c>
      <c r="V604" s="18">
        <f>[1]РЕЕСТР!AB604</f>
        <v>1</v>
      </c>
      <c r="W604" s="15">
        <f>[1]РЕЕСТР!AC604</f>
        <v>1</v>
      </c>
      <c r="X604" s="13" t="str">
        <f>[1]РЕЕСТР!AD604</f>
        <v>металлическая сетка АО "РЭС-Сервис"</v>
      </c>
      <c r="Y604" s="8" t="str">
        <f>[1]РЕЕСТР!AH604</f>
        <v>СП МКД</v>
      </c>
      <c r="Z604" s="19" t="str">
        <f>[1]РЕЕСТР!AL604</f>
        <v>МКД ул. Елены Сагандуковой 18</v>
      </c>
    </row>
    <row r="605" spans="2:26" ht="56.25" customHeight="1" x14ac:dyDescent="0.3">
      <c r="B605" s="43">
        <f>[1]РЕЕСТР!B605</f>
        <v>559</v>
      </c>
      <c r="C605" s="44">
        <f>[1]РЕЕСТР!C605</f>
        <v>0</v>
      </c>
      <c r="D605" s="51">
        <f>[1]РЕЕСТР!D605</f>
        <v>44900</v>
      </c>
      <c r="E605" s="16">
        <f>[1]РЕЕСТР!E605</f>
        <v>0</v>
      </c>
      <c r="F605" s="52" t="str">
        <f>[1]РЕЕСТР!F605</f>
        <v>в рамках проведения инвентаризации 2022 года
не установлен</v>
      </c>
      <c r="G605" s="10">
        <f>[1]РЕЕСТР!G605</f>
        <v>0</v>
      </c>
      <c r="H605" s="10">
        <f>[1]РЕЕСТР!H605</f>
        <v>0</v>
      </c>
      <c r="I605" s="53" t="str">
        <f>[1]РЕЕСТР!I605</f>
        <v>в рамках инвентаризации 2022 года
не определена</v>
      </c>
      <c r="J605" s="9">
        <f>[1]РЕЕСТР!J605</f>
        <v>0</v>
      </c>
      <c r="K605" s="11">
        <f>[1]РЕЕСТР!K605</f>
        <v>0</v>
      </c>
      <c r="L605" s="10">
        <f>[1]РЕЕСТР!L605</f>
        <v>0</v>
      </c>
      <c r="M605" s="10">
        <f>[1]РЕЕСТР!M605</f>
        <v>0</v>
      </c>
      <c r="N605" s="12">
        <f>[1]РЕЕСТР!N605</f>
        <v>0</v>
      </c>
      <c r="O605" s="14">
        <f>[1]РЕЕСТР!O605</f>
        <v>0</v>
      </c>
      <c r="P605" s="15">
        <f>[1]РЕЕСТР!P605</f>
        <v>0</v>
      </c>
      <c r="Q605" s="13">
        <f>[1]РЕЕСТР!Q605</f>
        <v>0</v>
      </c>
      <c r="R605" s="14">
        <f>[1]РЕЕСТР!U605</f>
        <v>0</v>
      </c>
      <c r="S605" s="15">
        <f>[1]РЕЕСТР!V605</f>
        <v>0</v>
      </c>
      <c r="T605" s="13">
        <f>[1]РЕЕСТР!W605</f>
        <v>0</v>
      </c>
      <c r="U605" s="17" t="str">
        <f>[1]РЕЕСТР!AA605</f>
        <v>бумажные отходы</v>
      </c>
      <c r="V605" s="18">
        <f>[1]РЕЕСТР!AB605</f>
        <v>1</v>
      </c>
      <c r="W605" s="15">
        <f>[1]РЕЕСТР!AC605</f>
        <v>0.75</v>
      </c>
      <c r="X605" s="13" t="str">
        <f>[1]РЕЕСТР!AD605</f>
        <v>контейнер ООО "Экобаланс"</v>
      </c>
      <c r="Y605" s="8">
        <f>[1]РЕЕСТР!AH605</f>
        <v>0</v>
      </c>
      <c r="Z605" s="19">
        <f>[1]РЕЕСТР!AL605</f>
        <v>0</v>
      </c>
    </row>
    <row r="606" spans="2:26" ht="45" customHeight="1" x14ac:dyDescent="0.3">
      <c r="B606" s="43">
        <f>[1]РЕЕСТР!B606</f>
        <v>560</v>
      </c>
      <c r="C606" s="44" t="str">
        <f>[1]РЕЕСТР!C606</f>
        <v>ранее существовавшая до 01.01.2019</v>
      </c>
      <c r="D606" s="51">
        <f>[1]РЕЕСТР!D606</f>
        <v>44900</v>
      </c>
      <c r="E606" s="16" t="str">
        <f>[1]РЕЕСТР!E606</f>
        <v>Затонская 7а</v>
      </c>
      <c r="F606" s="52" t="str">
        <f>[1]РЕЕСТР!F606</f>
        <v>в рамках проведения инвентаризации 2022 года
не установлен</v>
      </c>
      <c r="G606" s="10" t="str">
        <f>[1]РЕЕСТР!G606</f>
        <v>60.99702</v>
      </c>
      <c r="H606" s="10" t="str">
        <f>[1]РЕЕСТР!H606</f>
        <v xml:space="preserve"> 68.99275</v>
      </c>
      <c r="I606" s="53" t="str">
        <f>[1]РЕЕСТР!I606</f>
        <v>в рамках инвентаризации 2022 года
не определена</v>
      </c>
      <c r="J606" s="9" t="str">
        <f>[1]РЕЕСТР!J606</f>
        <v>открытый</v>
      </c>
      <c r="K606" s="11" t="str">
        <f>[1]РЕЕСТР!K606</f>
        <v>бетонная плита</v>
      </c>
      <c r="L606" s="10">
        <f>[1]РЕЕСТР!L606</f>
        <v>10</v>
      </c>
      <c r="M606" s="10" t="str">
        <f>[1]РЕЕСТР!M606</f>
        <v>есть</v>
      </c>
      <c r="N606" s="12" t="str">
        <f>[1]РЕЕСТР!N606</f>
        <v>есть</v>
      </c>
      <c r="O606" s="14">
        <f>[1]РЕЕСТР!O606</f>
        <v>1</v>
      </c>
      <c r="P606" s="15">
        <f>[1]РЕЕСТР!P606</f>
        <v>1.1000000000000001</v>
      </c>
      <c r="Q606" s="13" t="str">
        <f>[1]РЕЕСТР!Q606</f>
        <v>пластик</v>
      </c>
      <c r="R606" s="14">
        <f>[1]РЕЕСТР!U606</f>
        <v>1</v>
      </c>
      <c r="S606" s="15">
        <f>[1]РЕЕСТР!V606</f>
        <v>4</v>
      </c>
      <c r="T606" s="13" t="str">
        <f>[1]РЕЕСТР!W606</f>
        <v>отсек</v>
      </c>
      <c r="U606" s="17" t="str">
        <f>[1]РЕЕСТР!AA606</f>
        <v>-</v>
      </c>
      <c r="V606" s="18" t="str">
        <f>[1]РЕЕСТР!AB606</f>
        <v>-</v>
      </c>
      <c r="W606" s="15" t="str">
        <f>[1]РЕЕСТР!AC606</f>
        <v>-</v>
      </c>
      <c r="X606" s="13" t="str">
        <f>[1]РЕЕСТР!AD606</f>
        <v>-</v>
      </c>
      <c r="Y606" s="8" t="str">
        <f>[1]РЕЕСТР!AH606</f>
        <v>МО - Администрация города Ханты-Мансийска</v>
      </c>
      <c r="Z606" s="19" t="str">
        <f>[1]РЕЕСТР!AL606</f>
        <v>ИЖС ул. Затонская</v>
      </c>
    </row>
    <row r="607" spans="2:26" ht="45" customHeight="1" x14ac:dyDescent="0.3">
      <c r="B607" s="43">
        <f>[1]РЕЕСТР!B607</f>
        <v>561</v>
      </c>
      <c r="C607" s="44" t="str">
        <f>[1]РЕЕСТР!C607</f>
        <v>ранее существовавшая до 01.01.2019</v>
      </c>
      <c r="D607" s="51">
        <f>[1]РЕЕСТР!D607</f>
        <v>44900</v>
      </c>
      <c r="E607" s="16" t="str">
        <f>[1]РЕЕСТР!E607</f>
        <v xml:space="preserve">Землеустроителей 6 </v>
      </c>
      <c r="F607" s="52" t="str">
        <f>[1]РЕЕСТР!F607</f>
        <v>в рамках проведения инвентаризации 2022 года
не установлен</v>
      </c>
      <c r="G607" s="10" t="str">
        <f>[1]РЕЕСТР!G607</f>
        <v>61.037926</v>
      </c>
      <c r="H607" s="10" t="str">
        <f>[1]РЕЕСТР!H607</f>
        <v>69.071440</v>
      </c>
      <c r="I607" s="53" t="str">
        <f>[1]РЕЕСТР!I607</f>
        <v>в рамках инвентаризации 2022 года
не определена</v>
      </c>
      <c r="J607" s="9" t="str">
        <f>[1]РЕЕСТР!J607</f>
        <v>открытый</v>
      </c>
      <c r="K607" s="11" t="str">
        <f>[1]РЕЕСТР!K607</f>
        <v>бетонная плита</v>
      </c>
      <c r="L607" s="10">
        <f>[1]РЕЕСТР!L607</f>
        <v>6</v>
      </c>
      <c r="M607" s="10" t="str">
        <f>[1]РЕЕСТР!M607</f>
        <v>есть</v>
      </c>
      <c r="N607" s="12" t="str">
        <f>[1]РЕЕСТР!N607</f>
        <v>есть</v>
      </c>
      <c r="O607" s="14">
        <f>[1]РЕЕСТР!O607</f>
        <v>1</v>
      </c>
      <c r="P607" s="15">
        <f>[1]РЕЕСТР!P607</f>
        <v>1.1000000000000001</v>
      </c>
      <c r="Q607" s="13" t="str">
        <f>[1]РЕЕСТР!Q607</f>
        <v>пластик</v>
      </c>
      <c r="R607" s="14">
        <f>[1]РЕЕСТР!U607</f>
        <v>1</v>
      </c>
      <c r="S607" s="15">
        <f>[1]РЕЕСТР!V607</f>
        <v>4</v>
      </c>
      <c r="T607" s="13" t="str">
        <f>[1]РЕЕСТР!W607</f>
        <v>отсек</v>
      </c>
      <c r="U607" s="17" t="str">
        <f>[1]РЕЕСТР!AA607</f>
        <v>-</v>
      </c>
      <c r="V607" s="18" t="str">
        <f>[1]РЕЕСТР!AB607</f>
        <v>-</v>
      </c>
      <c r="W607" s="15" t="str">
        <f>[1]РЕЕСТР!AC607</f>
        <v>-</v>
      </c>
      <c r="X607" s="13" t="str">
        <f>[1]РЕЕСТР!AD607</f>
        <v>-</v>
      </c>
      <c r="Y607" s="8" t="str">
        <f>[1]РЕЕСТР!AH607</f>
        <v>МО - Администрация города Ханты-Мансийска</v>
      </c>
      <c r="Z607" s="19" t="str">
        <f>[1]РЕЕСТР!AL607</f>
        <v>МКД ул. Землеустроителей 6-14</v>
      </c>
    </row>
    <row r="608" spans="2:26" ht="45" customHeight="1" x14ac:dyDescent="0.3">
      <c r="B608" s="43">
        <f>[1]РЕЕСТР!B608</f>
        <v>562</v>
      </c>
      <c r="C608" s="44" t="str">
        <f>[1]РЕЕСТР!C608</f>
        <v>00.10.2022</v>
      </c>
      <c r="D608" s="51">
        <f>[1]РЕЕСТР!D608</f>
        <v>44900</v>
      </c>
      <c r="E608" s="16" t="str">
        <f>[1]РЕЕСТР!E608</f>
        <v>Самаровская 2</v>
      </c>
      <c r="F608" s="52" t="str">
        <f>[1]РЕЕСТР!F608</f>
        <v>в рамках проведения инвентаризации 2022 года
не установлен</v>
      </c>
      <c r="G608" s="10" t="str">
        <f>[1]РЕЕСТР!G608</f>
        <v>60.96587</v>
      </c>
      <c r="H608" s="10" t="str">
        <f>[1]РЕЕСТР!H608</f>
        <v>69.01653</v>
      </c>
      <c r="I608" s="53" t="str">
        <f>[1]РЕЕСТР!I608</f>
        <v>в рамках инвентаризации 2022 года
не определена</v>
      </c>
      <c r="J608" s="9" t="str">
        <f>[1]РЕЕСТР!J608</f>
        <v>открытый</v>
      </c>
      <c r="K608" s="11" t="str">
        <f>[1]РЕЕСТР!K608</f>
        <v>асфальт</v>
      </c>
      <c r="L608" s="10">
        <f>[1]РЕЕСТР!L608</f>
        <v>6</v>
      </c>
      <c r="M608" s="10" t="str">
        <f>[1]РЕЕСТР!M608</f>
        <v>отсутствует</v>
      </c>
      <c r="N608" s="12" t="str">
        <f>[1]РЕЕСТР!N608</f>
        <v>отсутствует</v>
      </c>
      <c r="O608" s="14">
        <f>[1]РЕЕСТР!O608</f>
        <v>4</v>
      </c>
      <c r="P608" s="15">
        <f>[1]РЕЕСТР!P608</f>
        <v>3</v>
      </c>
      <c r="Q608" s="13" t="str">
        <f>[1]РЕЕСТР!Q608</f>
        <v>пластик</v>
      </c>
      <c r="R608" s="14" t="str">
        <f>[1]РЕЕСТР!U608</f>
        <v>-</v>
      </c>
      <c r="S608" s="15" t="str">
        <f>[1]РЕЕСТР!V608</f>
        <v>-</v>
      </c>
      <c r="T608" s="13" t="str">
        <f>[1]РЕЕСТР!W608</f>
        <v>-</v>
      </c>
      <c r="U608" s="17" t="str">
        <f>[1]РЕЕСТР!AA608</f>
        <v>-</v>
      </c>
      <c r="V608" s="18" t="str">
        <f>[1]РЕЕСТР!AB608</f>
        <v>-</v>
      </c>
      <c r="W608" s="15" t="str">
        <f>[1]РЕЕСТР!AC608</f>
        <v>-</v>
      </c>
      <c r="X608" s="13" t="str">
        <f>[1]РЕЕСТР!AD608</f>
        <v>-</v>
      </c>
      <c r="Y608" s="8" t="str">
        <f>[1]РЕЕСТР!AH608</f>
        <v>СП МКД</v>
      </c>
      <c r="Z608" s="19" t="str">
        <f>[1]РЕЕСТР!AL608</f>
        <v>МКД ул. Самаровская 2</v>
      </c>
    </row>
    <row r="609" spans="2:26" ht="45" customHeight="1" x14ac:dyDescent="0.3">
      <c r="B609" s="43">
        <f>[1]РЕЕСТР!B609</f>
        <v>563</v>
      </c>
      <c r="C609" s="44" t="str">
        <f>[1]РЕЕСТР!C609</f>
        <v>ранее существовавшая до 01.01.2019</v>
      </c>
      <c r="D609" s="51">
        <f>[1]РЕЕСТР!D609</f>
        <v>44900</v>
      </c>
      <c r="E609" s="16" t="str">
        <f>[1]РЕЕСТР!E609</f>
        <v>Сельскохозяйственная 32</v>
      </c>
      <c r="F609" s="52" t="str">
        <f>[1]РЕЕСТР!F609</f>
        <v>в рамках проведения инвентаризации 2022 года
не установлен</v>
      </c>
      <c r="G609" s="10" t="str">
        <f>[1]РЕЕСТР!G609</f>
        <v>60.978801</v>
      </c>
      <c r="H609" s="10" t="str">
        <f>[1]РЕЕСТР!H609</f>
        <v>69.060139</v>
      </c>
      <c r="I609" s="53" t="str">
        <f>[1]РЕЕСТР!I609</f>
        <v>в рамках инвентаризации 2022 года
не определена</v>
      </c>
      <c r="J609" s="9" t="str">
        <f>[1]РЕЕСТР!J609</f>
        <v>открытый</v>
      </c>
      <c r="K609" s="11" t="str">
        <f>[1]РЕЕСТР!K609</f>
        <v>бетонная плита</v>
      </c>
      <c r="L609" s="10">
        <f>[1]РЕЕСТР!L609</f>
        <v>12</v>
      </c>
      <c r="M609" s="10" t="str">
        <f>[1]РЕЕСТР!M609</f>
        <v>есть</v>
      </c>
      <c r="N609" s="12" t="str">
        <f>[1]РЕЕСТР!N609</f>
        <v>есть</v>
      </c>
      <c r="O609" s="14">
        <f>[1]РЕЕСТР!O609</f>
        <v>3</v>
      </c>
      <c r="P609" s="15">
        <f>[1]РЕЕСТР!P609</f>
        <v>1.1000000000000001</v>
      </c>
      <c r="Q609" s="13" t="str">
        <f>[1]РЕЕСТР!Q609</f>
        <v>пластик</v>
      </c>
      <c r="R609" s="14">
        <f>[1]РЕЕСТР!U609</f>
        <v>1</v>
      </c>
      <c r="S609" s="15">
        <f>[1]РЕЕСТР!V609</f>
        <v>4</v>
      </c>
      <c r="T609" s="13" t="str">
        <f>[1]РЕЕСТР!W609</f>
        <v>отсек</v>
      </c>
      <c r="U609" s="17" t="str">
        <f>[1]РЕЕСТР!AA609</f>
        <v>-</v>
      </c>
      <c r="V609" s="18" t="str">
        <f>[1]РЕЕСТР!AB609</f>
        <v>-</v>
      </c>
      <c r="W609" s="15" t="str">
        <f>[1]РЕЕСТР!AC609</f>
        <v>-</v>
      </c>
      <c r="X609" s="13" t="str">
        <f>[1]РЕЕСТР!AD609</f>
        <v>-</v>
      </c>
      <c r="Y609" s="8" t="str">
        <f>[1]РЕЕСТР!AH609</f>
        <v>МО - Администрация города Ханты-Мансийска</v>
      </c>
      <c r="Z609" s="19" t="str">
        <f>[1]РЕЕСТР!AL609</f>
        <v xml:space="preserve"> ИЖС ул. Сельскохозяйственная</v>
      </c>
    </row>
    <row r="610" spans="2:26" ht="45" customHeight="1" x14ac:dyDescent="0.3">
      <c r="B610" s="43">
        <f>[1]РЕЕСТР!B610</f>
        <v>564</v>
      </c>
      <c r="C610" s="44" t="str">
        <f>[1]РЕЕСТР!C610</f>
        <v>ранее существовавшая до 01.01.2019</v>
      </c>
      <c r="D610" s="51">
        <f>[1]РЕЕСТР!D610</f>
        <v>44900</v>
      </c>
      <c r="E610" s="16" t="str">
        <f>[1]РЕЕСТР!E610</f>
        <v xml:space="preserve">Луговая 62 </v>
      </c>
      <c r="F610" s="52" t="str">
        <f>[1]РЕЕСТР!F610</f>
        <v>в рамках проведения инвентаризации 2022 года
не установлен</v>
      </c>
      <c r="G610" s="10" t="str">
        <f>[1]РЕЕСТР!G610</f>
        <v>60.969319</v>
      </c>
      <c r="H610" s="10" t="str">
        <f>[1]РЕЕСТР!H610</f>
        <v>69.032113</v>
      </c>
      <c r="I610" s="53" t="str">
        <f>[1]РЕЕСТР!I610</f>
        <v>в рамках инвентаризации 2022 года
не определена</v>
      </c>
      <c r="J610" s="9" t="str">
        <f>[1]РЕЕСТР!J610</f>
        <v>открытый</v>
      </c>
      <c r="K610" s="11" t="str">
        <f>[1]РЕЕСТР!K610</f>
        <v>бетонная плита</v>
      </c>
      <c r="L610" s="10">
        <f>[1]РЕЕСТР!L610</f>
        <v>12</v>
      </c>
      <c r="M610" s="10" t="str">
        <f>[1]РЕЕСТР!M610</f>
        <v>есть</v>
      </c>
      <c r="N610" s="12" t="str">
        <f>[1]РЕЕСТР!N610</f>
        <v>есть</v>
      </c>
      <c r="O610" s="14">
        <f>[1]РЕЕСТР!O610</f>
        <v>1</v>
      </c>
      <c r="P610" s="15">
        <f>[1]РЕЕСТР!P610</f>
        <v>1.1000000000000001</v>
      </c>
      <c r="Q610" s="13" t="str">
        <f>[1]РЕЕСТР!Q610</f>
        <v>пластик</v>
      </c>
      <c r="R610" s="14">
        <f>[1]РЕЕСТР!U610</f>
        <v>1</v>
      </c>
      <c r="S610" s="15">
        <f>[1]РЕЕСТР!V610</f>
        <v>4</v>
      </c>
      <c r="T610" s="13" t="str">
        <f>[1]РЕЕСТР!W610</f>
        <v>отсек</v>
      </c>
      <c r="U610" s="17" t="str">
        <f>[1]РЕЕСТР!AA610</f>
        <v>-</v>
      </c>
      <c r="V610" s="18" t="str">
        <f>[1]РЕЕСТР!AB610</f>
        <v>-</v>
      </c>
      <c r="W610" s="15" t="str">
        <f>[1]РЕЕСТР!AC610</f>
        <v>-</v>
      </c>
      <c r="X610" s="13" t="str">
        <f>[1]РЕЕСТР!AD610</f>
        <v>-</v>
      </c>
      <c r="Y610" s="8" t="str">
        <f>[1]РЕЕСТР!AH610</f>
        <v>МО - Администрация города Ханты-Мансийска</v>
      </c>
      <c r="Z610" s="19" t="str">
        <f>[1]РЕЕСТР!AL610</f>
        <v xml:space="preserve"> ИЖС ул. Луговая,62</v>
      </c>
    </row>
    <row r="611" spans="2:26" ht="47.25" customHeight="1" x14ac:dyDescent="0.3">
      <c r="B611" s="43">
        <f>[1]РЕЕСТР!B611</f>
        <v>565</v>
      </c>
      <c r="C611" s="44" t="str">
        <f>[1]РЕЕСТР!C611</f>
        <v>ранее существовавшая до 01.01.2019</v>
      </c>
      <c r="D611" s="51">
        <f>[1]РЕЕСТР!D611</f>
        <v>44900</v>
      </c>
      <c r="E611" s="16" t="str">
        <f>[1]РЕЕСТР!E611</f>
        <v>Малиновая 8</v>
      </c>
      <c r="F611" s="52" t="str">
        <f>[1]РЕЕСТР!F611</f>
        <v>в рамках проведения инвентаризации 2022 года
не установлен</v>
      </c>
      <c r="G611" s="10" t="str">
        <f>[1]РЕЕСТР!G611</f>
        <v>61.041799</v>
      </c>
      <c r="H611" s="10" t="str">
        <f>[1]РЕЕСТР!H611</f>
        <v>69.072813</v>
      </c>
      <c r="I611" s="53" t="str">
        <f>[1]РЕЕСТР!I611</f>
        <v>в рамках инвентаризации 2022 года
не определена</v>
      </c>
      <c r="J611" s="9" t="str">
        <f>[1]РЕЕСТР!J611</f>
        <v>открытый</v>
      </c>
      <c r="K611" s="11" t="str">
        <f>[1]РЕЕСТР!K611</f>
        <v>бетонная плита</v>
      </c>
      <c r="L611" s="10">
        <f>[1]РЕЕСТР!L611</f>
        <v>6</v>
      </c>
      <c r="M611" s="10" t="str">
        <f>[1]РЕЕСТР!M611</f>
        <v>есть</v>
      </c>
      <c r="N611" s="12" t="str">
        <f>[1]РЕЕСТР!N611</f>
        <v>есть</v>
      </c>
      <c r="O611" s="14">
        <f>[1]РЕЕСТР!O611</f>
        <v>2</v>
      </c>
      <c r="P611" s="15">
        <f>[1]РЕЕСТР!P611</f>
        <v>1.1000000000000001</v>
      </c>
      <c r="Q611" s="13" t="str">
        <f>[1]РЕЕСТР!Q611</f>
        <v>пластик</v>
      </c>
      <c r="R611" s="14">
        <f>[1]РЕЕСТР!U611</f>
        <v>1</v>
      </c>
      <c r="S611" s="15">
        <f>[1]РЕЕСТР!V611</f>
        <v>8</v>
      </c>
      <c r="T611" s="13" t="str">
        <f>[1]РЕЕСТР!W611</f>
        <v>бункер-накопитель</v>
      </c>
      <c r="U611" s="17" t="str">
        <f>[1]РЕЕСТР!AA611</f>
        <v>-</v>
      </c>
      <c r="V611" s="18" t="str">
        <f>[1]РЕЕСТР!AB611</f>
        <v>-</v>
      </c>
      <c r="W611" s="15" t="str">
        <f>[1]РЕЕСТР!AC611</f>
        <v>-</v>
      </c>
      <c r="X611" s="13" t="str">
        <f>[1]РЕЕСТР!AD611</f>
        <v>-</v>
      </c>
      <c r="Y611" s="8" t="str">
        <f>[1]РЕЕСТР!AH611</f>
        <v>МО - Администрация города Ханты-Мансийска</v>
      </c>
      <c r="Z611" s="19" t="str">
        <f>[1]РЕЕСТР!AL611</f>
        <v xml:space="preserve">ИЖС ул. Малиновая 8,6,10; ул. Загорская 1-10; пер. Бобровский 1,3,5,7 </v>
      </c>
    </row>
    <row r="612" spans="2:26" ht="45" customHeight="1" x14ac:dyDescent="0.3">
      <c r="B612" s="43">
        <f>[1]РЕЕСТР!B612</f>
        <v>566</v>
      </c>
      <c r="C612" s="44" t="str">
        <f>[1]РЕЕСТР!C612</f>
        <v>ранее существовавшая до 01.01.2019</v>
      </c>
      <c r="D612" s="51">
        <f>[1]РЕЕСТР!D612</f>
        <v>44900</v>
      </c>
      <c r="E612" s="16" t="str">
        <f>[1]РЕЕСТР!E612</f>
        <v xml:space="preserve">пер. Надежды 21 </v>
      </c>
      <c r="F612" s="52" t="str">
        <f>[1]РЕЕСТР!F612</f>
        <v>в рамках проведения инвентаризации 2022 года
не установлен</v>
      </c>
      <c r="G612" s="10" t="str">
        <f>[1]РЕЕСТР!G612</f>
        <v xml:space="preserve">
61.013361 </v>
      </c>
      <c r="H612" s="10" t="str">
        <f>[1]РЕЕСТР!H612</f>
        <v>69.037061</v>
      </c>
      <c r="I612" s="53" t="str">
        <f>[1]РЕЕСТР!I612</f>
        <v>в рамках инвентаризации 2022 года
не определена</v>
      </c>
      <c r="J612" s="9" t="str">
        <f>[1]РЕЕСТР!J612</f>
        <v>открытый</v>
      </c>
      <c r="K612" s="11" t="str">
        <f>[1]РЕЕСТР!K612</f>
        <v>бетонная плита</v>
      </c>
      <c r="L612" s="10">
        <f>[1]РЕЕСТР!L612</f>
        <v>6</v>
      </c>
      <c r="M612" s="10" t="str">
        <f>[1]РЕЕСТР!M612</f>
        <v>есть</v>
      </c>
      <c r="N612" s="12" t="str">
        <f>[1]РЕЕСТР!N612</f>
        <v>есть</v>
      </c>
      <c r="O612" s="14">
        <f>[1]РЕЕСТР!O612</f>
        <v>1</v>
      </c>
      <c r="P612" s="15">
        <f>[1]РЕЕСТР!P612</f>
        <v>1.1000000000000001</v>
      </c>
      <c r="Q612" s="13" t="str">
        <f>[1]РЕЕСТР!Q612</f>
        <v>пластик</v>
      </c>
      <c r="R612" s="14">
        <f>[1]РЕЕСТР!U612</f>
        <v>1</v>
      </c>
      <c r="S612" s="15">
        <f>[1]РЕЕСТР!V612</f>
        <v>4</v>
      </c>
      <c r="T612" s="13" t="str">
        <f>[1]РЕЕСТР!W612</f>
        <v>отсек</v>
      </c>
      <c r="U612" s="17" t="str">
        <f>[1]РЕЕСТР!AA612</f>
        <v>-</v>
      </c>
      <c r="V612" s="18" t="str">
        <f>[1]РЕЕСТР!AB612</f>
        <v>-</v>
      </c>
      <c r="W612" s="15" t="str">
        <f>[1]РЕЕСТР!AC612</f>
        <v>-</v>
      </c>
      <c r="X612" s="13" t="str">
        <f>[1]РЕЕСТР!AD612</f>
        <v>-</v>
      </c>
      <c r="Y612" s="8" t="str">
        <f>[1]РЕЕСТР!AH612</f>
        <v>МО - Администрация города Ханты-Мансийска</v>
      </c>
      <c r="Z612" s="19" t="str">
        <f>[1]РЕЕСТР!AL612</f>
        <v xml:space="preserve"> ИЖС пер. Надежды </v>
      </c>
    </row>
    <row r="613" spans="2:26" ht="45" customHeight="1" x14ac:dyDescent="0.3">
      <c r="B613" s="43">
        <f>[1]РЕЕСТР!B613</f>
        <v>567</v>
      </c>
      <c r="C613" s="44" t="str">
        <f>[1]РЕЕСТР!C613</f>
        <v>ранее существовавшая до 01.01.2019</v>
      </c>
      <c r="D613" s="51">
        <f>[1]РЕЕСТР!D613</f>
        <v>44900</v>
      </c>
      <c r="E613" s="16" t="str">
        <f>[1]РЕЕСТР!E613</f>
        <v xml:space="preserve">Озерный  18 </v>
      </c>
      <c r="F613" s="52" t="str">
        <f>[1]РЕЕСТР!F613</f>
        <v>в рамках проведения инвентаризации 2022 года
не установлен</v>
      </c>
      <c r="G613" s="10" t="str">
        <f>[1]РЕЕСТР!G613</f>
        <v>61.012362</v>
      </c>
      <c r="H613" s="10" t="str">
        <f>[1]РЕЕСТР!H613</f>
        <v>69.011880</v>
      </c>
      <c r="I613" s="53" t="str">
        <f>[1]РЕЕСТР!I613</f>
        <v>в рамках инвентаризации 2022 года
не определена</v>
      </c>
      <c r="J613" s="9" t="str">
        <f>[1]РЕЕСТР!J613</f>
        <v>открытый</v>
      </c>
      <c r="K613" s="11" t="str">
        <f>[1]РЕЕСТР!K613</f>
        <v>бетонная плита</v>
      </c>
      <c r="L613" s="10">
        <f>[1]РЕЕСТР!L613</f>
        <v>12</v>
      </c>
      <c r="M613" s="10" t="str">
        <f>[1]РЕЕСТР!M613</f>
        <v>есть</v>
      </c>
      <c r="N613" s="12" t="str">
        <f>[1]РЕЕСТР!N613</f>
        <v>есть</v>
      </c>
      <c r="O613" s="14">
        <f>[1]РЕЕСТР!O613</f>
        <v>2</v>
      </c>
      <c r="P613" s="15">
        <f>[1]РЕЕСТР!P613</f>
        <v>1.1000000000000001</v>
      </c>
      <c r="Q613" s="13" t="str">
        <f>[1]РЕЕСТР!Q613</f>
        <v>пластик</v>
      </c>
      <c r="R613" s="14">
        <f>[1]РЕЕСТР!U613</f>
        <v>1</v>
      </c>
      <c r="S613" s="15">
        <f>[1]РЕЕСТР!V613</f>
        <v>4</v>
      </c>
      <c r="T613" s="13" t="str">
        <f>[1]РЕЕСТР!W613</f>
        <v>отсек</v>
      </c>
      <c r="U613" s="17" t="str">
        <f>[1]РЕЕСТР!AA613</f>
        <v>-</v>
      </c>
      <c r="V613" s="18" t="str">
        <f>[1]РЕЕСТР!AB613</f>
        <v>-</v>
      </c>
      <c r="W613" s="15" t="str">
        <f>[1]РЕЕСТР!AC613</f>
        <v>-</v>
      </c>
      <c r="X613" s="13" t="str">
        <f>[1]РЕЕСТР!AD613</f>
        <v>-</v>
      </c>
      <c r="Y613" s="8" t="str">
        <f>[1]РЕЕСТР!AH613</f>
        <v>МО - Администрация города Ханты-Мансийска</v>
      </c>
      <c r="Z613" s="19" t="str">
        <f>[1]РЕЕСТР!AL613</f>
        <v xml:space="preserve"> ИЖС пер. Озерный</v>
      </c>
    </row>
    <row r="614" spans="2:26" ht="45" customHeight="1" x14ac:dyDescent="0.3">
      <c r="B614" s="43">
        <f>[1]РЕЕСТР!B614</f>
        <v>568</v>
      </c>
      <c r="C614" s="44" t="str">
        <f>[1]РЕЕСТР!C614</f>
        <v>ранее существовавшая до 01.01.2019</v>
      </c>
      <c r="D614" s="51">
        <f>[1]РЕЕСТР!D614</f>
        <v>44900</v>
      </c>
      <c r="E614" s="16" t="str">
        <f>[1]РЕЕСТР!E614</f>
        <v>Первомайский 2</v>
      </c>
      <c r="F614" s="52" t="str">
        <f>[1]РЕЕСТР!F614</f>
        <v>в рамках проведения инвентаризации 2022 года
не установлен</v>
      </c>
      <c r="G614" s="10" t="str">
        <f>[1]РЕЕСТР!G614</f>
        <v>61.000816</v>
      </c>
      <c r="H614" s="10" t="str">
        <f>[1]РЕЕСТР!H614</f>
        <v>69.007992</v>
      </c>
      <c r="I614" s="53" t="str">
        <f>[1]РЕЕСТР!I614</f>
        <v>в рамках инвентаризации 2022 года
не определена</v>
      </c>
      <c r="J614" s="9" t="str">
        <f>[1]РЕЕСТР!J614</f>
        <v>открытый</v>
      </c>
      <c r="K614" s="11" t="str">
        <f>[1]РЕЕСТР!K614</f>
        <v>грунт</v>
      </c>
      <c r="L614" s="10">
        <f>[1]РЕЕСТР!L614</f>
        <v>6</v>
      </c>
      <c r="M614" s="10" t="str">
        <f>[1]РЕЕСТР!M614</f>
        <v>отсутствует</v>
      </c>
      <c r="N614" s="12" t="str">
        <f>[1]РЕЕСТР!N614</f>
        <v>отсутствует</v>
      </c>
      <c r="O614" s="14">
        <f>[1]РЕЕСТР!O614</f>
        <v>2</v>
      </c>
      <c r="P614" s="15">
        <f>[1]РЕЕСТР!P614</f>
        <v>1.1000000000000001</v>
      </c>
      <c r="Q614" s="13" t="str">
        <f>[1]РЕЕСТР!Q614</f>
        <v>пластик</v>
      </c>
      <c r="R614" s="14" t="str">
        <f>[1]РЕЕСТР!U614</f>
        <v>-</v>
      </c>
      <c r="S614" s="15" t="str">
        <f>[1]РЕЕСТР!V614</f>
        <v>-</v>
      </c>
      <c r="T614" s="13" t="str">
        <f>[1]РЕЕСТР!W614</f>
        <v>-</v>
      </c>
      <c r="U614" s="17" t="str">
        <f>[1]РЕЕСТР!AA614</f>
        <v>-</v>
      </c>
      <c r="V614" s="18" t="str">
        <f>[1]РЕЕСТР!AB614</f>
        <v>-</v>
      </c>
      <c r="W614" s="15" t="str">
        <f>[1]РЕЕСТР!AC614</f>
        <v>-</v>
      </c>
      <c r="X614" s="13" t="str">
        <f>[1]РЕЕСТР!AD614</f>
        <v>-</v>
      </c>
      <c r="Y614" s="8" t="str">
        <f>[1]РЕЕСТР!AH614</f>
        <v>МО - Администрация города Ханты-Мансийска</v>
      </c>
      <c r="Z614" s="19" t="str">
        <f>[1]РЕЕСТР!AL614</f>
        <v xml:space="preserve"> ИЖС пер. Первомайский</v>
      </c>
    </row>
    <row r="615" spans="2:26" ht="45" customHeight="1" x14ac:dyDescent="0.3">
      <c r="B615" s="43">
        <f>[1]РЕЕСТР!B615</f>
        <v>569</v>
      </c>
      <c r="C615" s="44" t="str">
        <f>[1]РЕЕСТР!C615</f>
        <v>ранее существовавшая до 01.01.2019</v>
      </c>
      <c r="D615" s="51">
        <f>[1]РЕЕСТР!D615</f>
        <v>44900</v>
      </c>
      <c r="E615" s="16" t="str">
        <f>[1]РЕЕСТР!E615</f>
        <v>Рождественная 1</v>
      </c>
      <c r="F615" s="52" t="str">
        <f>[1]РЕЕСТР!F615</f>
        <v>в рамках проведения инвентаризации 2022 года
не установлен</v>
      </c>
      <c r="G615" s="10" t="str">
        <f>[1]РЕЕСТР!G615</f>
        <v>61.0391063</v>
      </c>
      <c r="H615" s="10" t="str">
        <f>[1]РЕЕСТР!H615</f>
        <v>69.067613</v>
      </c>
      <c r="I615" s="53" t="str">
        <f>[1]РЕЕСТР!I615</f>
        <v>в рамках инвентаризации 2022 года
не определена</v>
      </c>
      <c r="J615" s="9" t="str">
        <f>[1]РЕЕСТР!J615</f>
        <v>открытый</v>
      </c>
      <c r="K615" s="11" t="str">
        <f>[1]РЕЕСТР!K615</f>
        <v>бетонная плита</v>
      </c>
      <c r="L615" s="10">
        <f>[1]РЕЕСТР!L615</f>
        <v>4</v>
      </c>
      <c r="M615" s="10" t="str">
        <f>[1]РЕЕСТР!M615</f>
        <v>отсутствует</v>
      </c>
      <c r="N615" s="12" t="str">
        <f>[1]РЕЕСТР!N615</f>
        <v>отсутствует</v>
      </c>
      <c r="O615" s="14">
        <f>[1]РЕЕСТР!O615</f>
        <v>1</v>
      </c>
      <c r="P615" s="15">
        <f>[1]РЕЕСТР!P615</f>
        <v>1.1000000000000001</v>
      </c>
      <c r="Q615" s="13" t="str">
        <f>[1]РЕЕСТР!Q615</f>
        <v>пластик</v>
      </c>
      <c r="R615" s="14" t="str">
        <f>[1]РЕЕСТР!U615</f>
        <v>-</v>
      </c>
      <c r="S615" s="15" t="str">
        <f>[1]РЕЕСТР!V615</f>
        <v>-</v>
      </c>
      <c r="T615" s="13" t="str">
        <f>[1]РЕЕСТР!W615</f>
        <v>-</v>
      </c>
      <c r="U615" s="17" t="str">
        <f>[1]РЕЕСТР!AA615</f>
        <v>-</v>
      </c>
      <c r="V615" s="18" t="str">
        <f>[1]РЕЕСТР!AB615</f>
        <v>-</v>
      </c>
      <c r="W615" s="15" t="str">
        <f>[1]РЕЕСТР!AC615</f>
        <v>-</v>
      </c>
      <c r="X615" s="13" t="str">
        <f>[1]РЕЕСТР!AD615</f>
        <v>-</v>
      </c>
      <c r="Y615" s="8" t="str">
        <f>[1]РЕЕСТР!AH615</f>
        <v>МО - Администрация города Ханты-Мансийска</v>
      </c>
      <c r="Z615" s="19" t="str">
        <f>[1]РЕЕСТР!AL615</f>
        <v xml:space="preserve"> ИЖС ул. Рождественная </v>
      </c>
    </row>
    <row r="616" spans="2:26" ht="45" customHeight="1" x14ac:dyDescent="0.3">
      <c r="B616" s="43">
        <f>[1]РЕЕСТР!B616</f>
        <v>570</v>
      </c>
      <c r="C616" s="44" t="str">
        <f>[1]РЕЕСТР!C616</f>
        <v>ранее существовавшая до 01.01.2019</v>
      </c>
      <c r="D616" s="51">
        <f>[1]РЕЕСТР!D616</f>
        <v>44900</v>
      </c>
      <c r="E616" s="16" t="str">
        <f>[1]РЕЕСТР!E616</f>
        <v>Сельскохозяйственная 15</v>
      </c>
      <c r="F616" s="52" t="str">
        <f>[1]РЕЕСТР!F616</f>
        <v>в рамках проведения инвентаризации 2022 года
не установлен</v>
      </c>
      <c r="G616" s="10" t="str">
        <f>[1]РЕЕСТР!G616</f>
        <v>61.043308</v>
      </c>
      <c r="H616" s="10" t="str">
        <f>[1]РЕЕСТР!H616</f>
        <v>69.071915</v>
      </c>
      <c r="I616" s="53" t="str">
        <f>[1]РЕЕСТР!I616</f>
        <v>в рамках инвентаризации 2022 года
не определена</v>
      </c>
      <c r="J616" s="9" t="str">
        <f>[1]РЕЕСТР!J616</f>
        <v>открытый</v>
      </c>
      <c r="K616" s="11" t="str">
        <f>[1]РЕЕСТР!K616</f>
        <v>бетонная плита</v>
      </c>
      <c r="L616" s="10">
        <f>[1]РЕЕСТР!L616</f>
        <v>12</v>
      </c>
      <c r="M616" s="10" t="str">
        <f>[1]РЕЕСТР!M616</f>
        <v>есть</v>
      </c>
      <c r="N616" s="12" t="str">
        <f>[1]РЕЕСТР!N616</f>
        <v>есть</v>
      </c>
      <c r="O616" s="14">
        <f>[1]РЕЕСТР!O616</f>
        <v>2</v>
      </c>
      <c r="P616" s="15">
        <f>[1]РЕЕСТР!P616</f>
        <v>1.1000000000000001</v>
      </c>
      <c r="Q616" s="13" t="str">
        <f>[1]РЕЕСТР!Q616</f>
        <v>пластик</v>
      </c>
      <c r="R616" s="14">
        <f>[1]РЕЕСТР!U616</f>
        <v>1</v>
      </c>
      <c r="S616" s="15">
        <f>[1]РЕЕСТР!V616</f>
        <v>4</v>
      </c>
      <c r="T616" s="13" t="str">
        <f>[1]РЕЕСТР!W616</f>
        <v>отсек</v>
      </c>
      <c r="U616" s="17" t="str">
        <f>[1]РЕЕСТР!AA616</f>
        <v>-</v>
      </c>
      <c r="V616" s="18" t="str">
        <f>[1]РЕЕСТР!AB616</f>
        <v>-</v>
      </c>
      <c r="W616" s="15" t="str">
        <f>[1]РЕЕСТР!AC616</f>
        <v>-</v>
      </c>
      <c r="X616" s="13" t="str">
        <f>[1]РЕЕСТР!AD616</f>
        <v>-</v>
      </c>
      <c r="Y616" s="8" t="str">
        <f>[1]РЕЕСТР!AH616</f>
        <v>МО - Администрация города Ханты-Мансийска</v>
      </c>
      <c r="Z616" s="19" t="str">
        <f>[1]РЕЕСТР!AL616</f>
        <v xml:space="preserve">ИЖС ул. Сельскохозяйственная </v>
      </c>
    </row>
    <row r="617" spans="2:26" ht="45" customHeight="1" x14ac:dyDescent="0.3">
      <c r="B617" s="43">
        <f>[1]РЕЕСТР!B617</f>
        <v>571</v>
      </c>
      <c r="C617" s="44" t="str">
        <f>[1]РЕЕСТР!C617</f>
        <v>ранее существовавшая до 01.01.2019</v>
      </c>
      <c r="D617" s="51">
        <f>[1]РЕЕСТР!D617</f>
        <v>44900</v>
      </c>
      <c r="E617" s="16" t="str">
        <f>[1]РЕЕСТР!E617</f>
        <v xml:space="preserve">Полевая 28 </v>
      </c>
      <c r="F617" s="52" t="str">
        <f>[1]РЕЕСТР!F617</f>
        <v>в рамках проведения инвентаризации 2022 года
не установлен</v>
      </c>
      <c r="G617" s="10" t="str">
        <f>[1]РЕЕСТР!G617</f>
        <v>60.983754</v>
      </c>
      <c r="H617" s="10" t="str">
        <f>[1]РЕЕСТР!H617</f>
        <v>69.045508</v>
      </c>
      <c r="I617" s="53" t="str">
        <f>[1]РЕЕСТР!I617</f>
        <v>в рамках инвентаризации 2022 года
не определена</v>
      </c>
      <c r="J617" s="9" t="str">
        <f>[1]РЕЕСТР!J617</f>
        <v>открытый</v>
      </c>
      <c r="K617" s="11" t="str">
        <f>[1]РЕЕСТР!K617</f>
        <v>бетонная плита</v>
      </c>
      <c r="L617" s="10">
        <f>[1]РЕЕСТР!L617</f>
        <v>12</v>
      </c>
      <c r="M617" s="10" t="str">
        <f>[1]РЕЕСТР!M617</f>
        <v>есть</v>
      </c>
      <c r="N617" s="12" t="str">
        <f>[1]РЕЕСТР!N617</f>
        <v>есть</v>
      </c>
      <c r="O617" s="14">
        <f>[1]РЕЕСТР!O617</f>
        <v>2</v>
      </c>
      <c r="P617" s="15">
        <f>[1]РЕЕСТР!P617</f>
        <v>1.1000000000000001</v>
      </c>
      <c r="Q617" s="13" t="str">
        <f>[1]РЕЕСТР!Q617</f>
        <v>пластик</v>
      </c>
      <c r="R617" s="14">
        <f>[1]РЕЕСТР!U617</f>
        <v>1</v>
      </c>
      <c r="S617" s="15">
        <f>[1]РЕЕСТР!V617</f>
        <v>4</v>
      </c>
      <c r="T617" s="13" t="str">
        <f>[1]РЕЕСТР!W617</f>
        <v>отсек</v>
      </c>
      <c r="U617" s="17" t="str">
        <f>[1]РЕЕСТР!AA617</f>
        <v>-</v>
      </c>
      <c r="V617" s="18" t="str">
        <f>[1]РЕЕСТР!AB617</f>
        <v>-</v>
      </c>
      <c r="W617" s="15" t="str">
        <f>[1]РЕЕСТР!AC617</f>
        <v>-</v>
      </c>
      <c r="X617" s="13" t="str">
        <f>[1]РЕЕСТР!AD617</f>
        <v>-</v>
      </c>
      <c r="Y617" s="8" t="str">
        <f>[1]РЕЕСТР!AH617</f>
        <v>МО - Администрация города Ханты-Мансийска</v>
      </c>
      <c r="Z617" s="19" t="str">
        <f>[1]РЕЕСТР!AL617</f>
        <v>ИЖС ул. Полевая, 26, 27, 28; ул.Сургутская, 1,2,3,4,5,6,7,8,9</v>
      </c>
    </row>
    <row r="618" spans="2:26" ht="56.25" customHeight="1" x14ac:dyDescent="0.3">
      <c r="B618" s="43">
        <f>[1]РЕЕСТР!B618</f>
        <v>572</v>
      </c>
      <c r="C618" s="44" t="str">
        <f>[1]РЕЕСТР!C618</f>
        <v>ранее существовавшая до 01.01.2019</v>
      </c>
      <c r="D618" s="51">
        <f>[1]РЕЕСТР!D618</f>
        <v>44900</v>
      </c>
      <c r="E618" s="16" t="str">
        <f>[1]РЕЕСТР!E618</f>
        <v>Почтовый 1</v>
      </c>
      <c r="F618" s="52" t="str">
        <f>[1]РЕЕСТР!F618</f>
        <v>в рамках проведения инвентаризации 2022 года
не установлен</v>
      </c>
      <c r="G618" s="10" t="str">
        <f>[1]РЕЕСТР!G618</f>
        <v>61.032875</v>
      </c>
      <c r="H618" s="10" t="str">
        <f>[1]РЕЕСТР!H618</f>
        <v>69.153242</v>
      </c>
      <c r="I618" s="53" t="str">
        <f>[1]РЕЕСТР!I618</f>
        <v>в рамках инвентаризации 2022 года
не определена</v>
      </c>
      <c r="J618" s="9" t="str">
        <f>[1]РЕЕСТР!J618</f>
        <v>открытый</v>
      </c>
      <c r="K618" s="11" t="str">
        <f>[1]РЕЕСТР!K618</f>
        <v>бетонная плита</v>
      </c>
      <c r="L618" s="10">
        <f>[1]РЕЕСТР!L618</f>
        <v>12</v>
      </c>
      <c r="M618" s="10" t="str">
        <f>[1]РЕЕСТР!M618</f>
        <v>есть</v>
      </c>
      <c r="N618" s="12" t="str">
        <f>[1]РЕЕСТР!N618</f>
        <v>есть</v>
      </c>
      <c r="O618" s="14">
        <f>[1]РЕЕСТР!O618</f>
        <v>2</v>
      </c>
      <c r="P618" s="15">
        <f>[1]РЕЕСТР!P618</f>
        <v>1.1000000000000001</v>
      </c>
      <c r="Q618" s="13" t="str">
        <f>[1]РЕЕСТР!Q618</f>
        <v>пластик</v>
      </c>
      <c r="R618" s="36" t="str">
        <f>[1]РЕЕСТР!U618</f>
        <v>-</v>
      </c>
      <c r="S618" s="37" t="str">
        <f>[1]РЕЕСТР!V618</f>
        <v>-</v>
      </c>
      <c r="T618" s="38" t="str">
        <f>[1]РЕЕСТР!W618</f>
        <v>-</v>
      </c>
      <c r="U618" s="35" t="str">
        <f>[1]РЕЕСТР!AA618</f>
        <v>бумажные отходы</v>
      </c>
      <c r="V618" s="14">
        <f>[1]РЕЕСТР!AB618</f>
        <v>1</v>
      </c>
      <c r="W618" s="15">
        <f>[1]РЕЕСТР!AC618</f>
        <v>0.75</v>
      </c>
      <c r="X618" s="13" t="str">
        <f>[1]РЕЕСТР!AD618</f>
        <v>контейнер ООО "Экобаланс"</v>
      </c>
      <c r="Y618" s="8" t="str">
        <f>[1]РЕЕСТР!AH618</f>
        <v>МО - Администрация города Ханты-Мансийска</v>
      </c>
      <c r="Z618" s="19" t="str">
        <f>[1]РЕЕСТР!AL618</f>
        <v xml:space="preserve"> ИЖС пер.Почтовый, ул.Магистральная</v>
      </c>
    </row>
    <row r="619" spans="2:26" ht="45" customHeight="1" x14ac:dyDescent="0.3">
      <c r="B619" s="43">
        <f>[1]РЕЕСТР!B619</f>
        <v>573</v>
      </c>
      <c r="C619" s="44" t="str">
        <f>[1]РЕЕСТР!C619</f>
        <v>ранее существовавшая до 01.01.2019</v>
      </c>
      <c r="D619" s="51">
        <f>[1]РЕЕСТР!D619</f>
        <v>44900</v>
      </c>
      <c r="E619" s="16" t="str">
        <f>[1]РЕЕСТР!E619</f>
        <v>Родниковая 1</v>
      </c>
      <c r="F619" s="52" t="str">
        <f>[1]РЕЕСТР!F619</f>
        <v>в рамках проведения инвентаризации 2022 года
не установлен</v>
      </c>
      <c r="G619" s="10" t="str">
        <f>[1]РЕЕСТР!G619</f>
        <v>61.024025</v>
      </c>
      <c r="H619" s="10" t="str">
        <f>[1]РЕЕСТР!H619</f>
        <v>69.146864</v>
      </c>
      <c r="I619" s="53" t="str">
        <f>[1]РЕЕСТР!I619</f>
        <v>в рамках инвентаризации 2022 года
не определена</v>
      </c>
      <c r="J619" s="9" t="str">
        <f>[1]РЕЕСТР!J619</f>
        <v>открытый</v>
      </c>
      <c r="K619" s="11" t="str">
        <f>[1]РЕЕСТР!K619</f>
        <v>бетонная плита</v>
      </c>
      <c r="L619" s="10">
        <f>[1]РЕЕСТР!L619</f>
        <v>12</v>
      </c>
      <c r="M619" s="10" t="str">
        <f>[1]РЕЕСТР!M619</f>
        <v>есть</v>
      </c>
      <c r="N619" s="12" t="str">
        <f>[1]РЕЕСТР!N619</f>
        <v>есть</v>
      </c>
      <c r="O619" s="14">
        <f>[1]РЕЕСТР!O619</f>
        <v>3</v>
      </c>
      <c r="P619" s="15">
        <f>[1]РЕЕСТР!P619</f>
        <v>1.1000000000000001</v>
      </c>
      <c r="Q619" s="13" t="str">
        <f>[1]РЕЕСТР!Q619</f>
        <v>пластик</v>
      </c>
      <c r="R619" s="14">
        <f>[1]РЕЕСТР!U619</f>
        <v>1</v>
      </c>
      <c r="S619" s="15">
        <f>[1]РЕЕСТР!V619</f>
        <v>4</v>
      </c>
      <c r="T619" s="13" t="str">
        <f>[1]РЕЕСТР!W619</f>
        <v>отсек</v>
      </c>
      <c r="U619" s="17" t="str">
        <f>[1]РЕЕСТР!AA619</f>
        <v>-</v>
      </c>
      <c r="V619" s="18" t="str">
        <f>[1]РЕЕСТР!AB619</f>
        <v>-</v>
      </c>
      <c r="W619" s="15" t="str">
        <f>[1]РЕЕСТР!AC619</f>
        <v>-</v>
      </c>
      <c r="X619" s="13" t="str">
        <f>[1]РЕЕСТР!AD619</f>
        <v>-</v>
      </c>
      <c r="Y619" s="8" t="str">
        <f>[1]РЕЕСТР!AH619</f>
        <v>МО - Администрация города Ханты-Мансийска</v>
      </c>
      <c r="Z619" s="19" t="str">
        <f>[1]РЕЕСТР!AL619</f>
        <v xml:space="preserve"> ИЖС ул. Родниковая</v>
      </c>
    </row>
    <row r="620" spans="2:26" ht="45" customHeight="1" x14ac:dyDescent="0.3">
      <c r="B620" s="43">
        <f>[1]РЕЕСТР!B620</f>
        <v>574</v>
      </c>
      <c r="C620" s="44" t="str">
        <f>[1]РЕЕСТР!C620</f>
        <v>ранее существовавшая до 01.01.2019</v>
      </c>
      <c r="D620" s="51">
        <f>[1]РЕЕСТР!D620</f>
        <v>44900</v>
      </c>
      <c r="E620" s="16" t="str">
        <f>[1]РЕЕСТР!E620</f>
        <v>Родниковая 18</v>
      </c>
      <c r="F620" s="52" t="str">
        <f>[1]РЕЕСТР!F620</f>
        <v>в рамках проведения инвентаризации 2022 года
не установлен</v>
      </c>
      <c r="G620" s="10" t="str">
        <f>[1]РЕЕСТР!G620</f>
        <v>61.025779</v>
      </c>
      <c r="H620" s="10" t="str">
        <f>[1]РЕЕСТР!H620</f>
        <v>69.148075</v>
      </c>
      <c r="I620" s="53" t="str">
        <f>[1]РЕЕСТР!I620</f>
        <v>в рамках инвентаризации 2022 года
не определена</v>
      </c>
      <c r="J620" s="9" t="str">
        <f>[1]РЕЕСТР!J620</f>
        <v>открытый</v>
      </c>
      <c r="K620" s="11" t="str">
        <f>[1]РЕЕСТР!K620</f>
        <v>бетонная плита</v>
      </c>
      <c r="L620" s="10">
        <f>[1]РЕЕСТР!L620</f>
        <v>12</v>
      </c>
      <c r="M620" s="10" t="str">
        <f>[1]РЕЕСТР!M620</f>
        <v>есть</v>
      </c>
      <c r="N620" s="12" t="str">
        <f>[1]РЕЕСТР!N620</f>
        <v>есть</v>
      </c>
      <c r="O620" s="14">
        <f>[1]РЕЕСТР!O620</f>
        <v>2</v>
      </c>
      <c r="P620" s="15">
        <f>[1]РЕЕСТР!P620</f>
        <v>1.1000000000000001</v>
      </c>
      <c r="Q620" s="13" t="str">
        <f>[1]РЕЕСТР!Q620</f>
        <v>пластик</v>
      </c>
      <c r="R620" s="14">
        <f>[1]РЕЕСТР!U620</f>
        <v>1</v>
      </c>
      <c r="S620" s="15">
        <f>[1]РЕЕСТР!V620</f>
        <v>4</v>
      </c>
      <c r="T620" s="13" t="str">
        <f>[1]РЕЕСТР!W620</f>
        <v>отсек</v>
      </c>
      <c r="U620" s="17" t="str">
        <f>[1]РЕЕСТР!AA620</f>
        <v>-</v>
      </c>
      <c r="V620" s="18" t="str">
        <f>[1]РЕЕСТР!AB620</f>
        <v>-</v>
      </c>
      <c r="W620" s="15" t="str">
        <f>[1]РЕЕСТР!AC620</f>
        <v>-</v>
      </c>
      <c r="X620" s="13" t="str">
        <f>[1]РЕЕСТР!AD620</f>
        <v>-</v>
      </c>
      <c r="Y620" s="8" t="str">
        <f>[1]РЕЕСТР!AH620</f>
        <v>МО - Администрация города Ханты-Мансийска</v>
      </c>
      <c r="Z620" s="19" t="str">
        <f>[1]РЕЕСТР!AL620</f>
        <v xml:space="preserve"> ИЖС ул. Родниковая</v>
      </c>
    </row>
    <row r="621" spans="2:26" ht="45" customHeight="1" x14ac:dyDescent="0.3">
      <c r="B621" s="43">
        <f>[1]РЕЕСТР!B621</f>
        <v>575</v>
      </c>
      <c r="C621" s="44" t="str">
        <f>[1]РЕЕСТР!C621</f>
        <v>ранее существовавшая до 01.01.2019</v>
      </c>
      <c r="D621" s="51">
        <f>[1]РЕЕСТР!D621</f>
        <v>44900</v>
      </c>
      <c r="E621" s="16" t="str">
        <f>[1]РЕЕСТР!E621</f>
        <v xml:space="preserve">Таежная 18 </v>
      </c>
      <c r="F621" s="52" t="str">
        <f>[1]РЕЕСТР!F621</f>
        <v>в рамках проведения инвентаризации 2022 года
не установлен</v>
      </c>
      <c r="G621" s="10" t="str">
        <f>[1]РЕЕСТР!G621</f>
        <v>61.028001</v>
      </c>
      <c r="H621" s="10" t="str">
        <f>[1]РЕЕСТР!H621</f>
        <v>69.146674</v>
      </c>
      <c r="I621" s="53" t="str">
        <f>[1]РЕЕСТР!I621</f>
        <v>в рамках инвентаризации 2022 года
не определена</v>
      </c>
      <c r="J621" s="9" t="str">
        <f>[1]РЕЕСТР!J621</f>
        <v>открытый</v>
      </c>
      <c r="K621" s="11" t="str">
        <f>[1]РЕЕСТР!K621</f>
        <v>бетонная плита</v>
      </c>
      <c r="L621" s="10">
        <f>[1]РЕЕСТР!L621</f>
        <v>12</v>
      </c>
      <c r="M621" s="10" t="str">
        <f>[1]РЕЕСТР!M621</f>
        <v>есть</v>
      </c>
      <c r="N621" s="12" t="str">
        <f>[1]РЕЕСТР!N621</f>
        <v>есть</v>
      </c>
      <c r="O621" s="14">
        <f>[1]РЕЕСТР!O621</f>
        <v>2</v>
      </c>
      <c r="P621" s="15">
        <f>[1]РЕЕСТР!P621</f>
        <v>1.1000000000000001</v>
      </c>
      <c r="Q621" s="13" t="str">
        <f>[1]РЕЕСТР!Q621</f>
        <v>пластик</v>
      </c>
      <c r="R621" s="14">
        <f>[1]РЕЕСТР!U621</f>
        <v>2</v>
      </c>
      <c r="S621" s="15">
        <f>[1]РЕЕСТР!V621</f>
        <v>8</v>
      </c>
      <c r="T621" s="13" t="str">
        <f>[1]РЕЕСТР!W621</f>
        <v>бункер-накопитель</v>
      </c>
      <c r="U621" s="17" t="str">
        <f>[1]РЕЕСТР!AA621</f>
        <v>-</v>
      </c>
      <c r="V621" s="18" t="str">
        <f>[1]РЕЕСТР!AB621</f>
        <v>-</v>
      </c>
      <c r="W621" s="15" t="str">
        <f>[1]РЕЕСТР!AC621</f>
        <v>-</v>
      </c>
      <c r="X621" s="13" t="str">
        <f>[1]РЕЕСТР!AD621</f>
        <v>-</v>
      </c>
      <c r="Y621" s="8" t="str">
        <f>[1]РЕЕСТР!AH621</f>
        <v>МО - Администрация города Ханты-Мансийска</v>
      </c>
      <c r="Z621" s="19" t="str">
        <f>[1]РЕЕСТР!AL621</f>
        <v>ИЖС ул. Таежная, 12,14,16,18,20,22</v>
      </c>
    </row>
    <row r="622" spans="2:26" ht="45" customHeight="1" x14ac:dyDescent="0.3">
      <c r="B622" s="43">
        <f>[1]РЕЕСТР!B622</f>
        <v>576</v>
      </c>
      <c r="C622" s="44" t="str">
        <f>[1]РЕЕСТР!C622</f>
        <v>ранее существовавшая до 01.01.2019</v>
      </c>
      <c r="D622" s="51">
        <f>[1]РЕЕСТР!D622</f>
        <v>44900</v>
      </c>
      <c r="E622" s="16" t="str">
        <f>[1]РЕЕСТР!E622</f>
        <v>Таежная 29</v>
      </c>
      <c r="F622" s="52" t="str">
        <f>[1]РЕЕСТР!F622</f>
        <v>в рамках проведения инвентаризации 2022 года
не установлен</v>
      </c>
      <c r="G622" s="10" t="str">
        <f>[1]РЕЕСТР!G622</f>
        <v>61.026965</v>
      </c>
      <c r="H622" s="10" t="str">
        <f>[1]РЕЕСТР!H622</f>
        <v>69.146748</v>
      </c>
      <c r="I622" s="53" t="str">
        <f>[1]РЕЕСТР!I622</f>
        <v>в рамках инвентаризации 2022 года
не определена</v>
      </c>
      <c r="J622" s="9" t="str">
        <f>[1]РЕЕСТР!J622</f>
        <v>открытый</v>
      </c>
      <c r="K622" s="11" t="str">
        <f>[1]РЕЕСТР!K622</f>
        <v>бетонная плита</v>
      </c>
      <c r="L622" s="10">
        <f>[1]РЕЕСТР!L622</f>
        <v>12</v>
      </c>
      <c r="M622" s="10" t="str">
        <f>[1]РЕЕСТР!M622</f>
        <v>есть</v>
      </c>
      <c r="N622" s="12" t="str">
        <f>[1]РЕЕСТР!N622</f>
        <v>есть</v>
      </c>
      <c r="O622" s="14">
        <f>[1]РЕЕСТР!O622</f>
        <v>2</v>
      </c>
      <c r="P622" s="15">
        <f>[1]РЕЕСТР!P622</f>
        <v>1.1000000000000001</v>
      </c>
      <c r="Q622" s="13" t="str">
        <f>[1]РЕЕСТР!Q622</f>
        <v>пластик</v>
      </c>
      <c r="R622" s="14">
        <f>[1]РЕЕСТР!U622</f>
        <v>1</v>
      </c>
      <c r="S622" s="15">
        <f>[1]РЕЕСТР!V622</f>
        <v>8</v>
      </c>
      <c r="T622" s="13" t="str">
        <f>[1]РЕЕСТР!W622</f>
        <v>бункер-накопитель</v>
      </c>
      <c r="U622" s="17" t="str">
        <f>[1]РЕЕСТР!AA622</f>
        <v>-</v>
      </c>
      <c r="V622" s="18" t="str">
        <f>[1]РЕЕСТР!AB622</f>
        <v>-</v>
      </c>
      <c r="W622" s="15" t="str">
        <f>[1]РЕЕСТР!AC622</f>
        <v>-</v>
      </c>
      <c r="X622" s="13" t="str">
        <f>[1]РЕЕСТР!AD622</f>
        <v>-</v>
      </c>
      <c r="Y622" s="8" t="str">
        <f>[1]РЕЕСТР!AH622</f>
        <v>МО - Администрация города Ханты-Мансийска</v>
      </c>
      <c r="Z622" s="19" t="str">
        <f>[1]РЕЕСТР!AL622</f>
        <v xml:space="preserve"> ИЖС ул. Таежная, 25,27,29,31</v>
      </c>
    </row>
    <row r="623" spans="2:26" ht="45" customHeight="1" x14ac:dyDescent="0.3">
      <c r="B623" s="43">
        <f>[1]РЕЕСТР!B623</f>
        <v>577</v>
      </c>
      <c r="C623" s="44" t="str">
        <f>[1]РЕЕСТР!C623</f>
        <v>ранее существовавшая до 01.01.2019</v>
      </c>
      <c r="D623" s="51">
        <f>[1]РЕЕСТР!D623</f>
        <v>44900</v>
      </c>
      <c r="E623" s="16" t="str">
        <f>[1]РЕЕСТР!E623</f>
        <v>Тенистая 10</v>
      </c>
      <c r="F623" s="52" t="str">
        <f>[1]РЕЕСТР!F623</f>
        <v>в рамках проведения инвентаризации 2022 года
не установлен</v>
      </c>
      <c r="G623" s="10" t="str">
        <f>[1]РЕЕСТР!G623</f>
        <v xml:space="preserve">61.015238 </v>
      </c>
      <c r="H623" s="10" t="str">
        <f>[1]РЕЕСТР!H623</f>
        <v>69.035980</v>
      </c>
      <c r="I623" s="53" t="str">
        <f>[1]РЕЕСТР!I623</f>
        <v>в рамках инвентаризации 2022 года
не определена</v>
      </c>
      <c r="J623" s="9" t="str">
        <f>[1]РЕЕСТР!J623</f>
        <v>открытый</v>
      </c>
      <c r="K623" s="11" t="str">
        <f>[1]РЕЕСТР!K623</f>
        <v>бетонная плита</v>
      </c>
      <c r="L623" s="10">
        <f>[1]РЕЕСТР!L623</f>
        <v>12</v>
      </c>
      <c r="M623" s="10" t="str">
        <f>[1]РЕЕСТР!M623</f>
        <v>есть</v>
      </c>
      <c r="N623" s="12" t="str">
        <f>[1]РЕЕСТР!N623</f>
        <v>есть</v>
      </c>
      <c r="O623" s="14">
        <f>[1]РЕЕСТР!O623</f>
        <v>1</v>
      </c>
      <c r="P623" s="15">
        <f>[1]РЕЕСТР!P623</f>
        <v>1.1000000000000001</v>
      </c>
      <c r="Q623" s="13" t="str">
        <f>[1]РЕЕСТР!Q623</f>
        <v>пластик</v>
      </c>
      <c r="R623" s="14">
        <f>[1]РЕЕСТР!U623</f>
        <v>1</v>
      </c>
      <c r="S623" s="15">
        <f>[1]РЕЕСТР!V623</f>
        <v>4</v>
      </c>
      <c r="T623" s="13" t="str">
        <f>[1]РЕЕСТР!W623</f>
        <v>отсек</v>
      </c>
      <c r="U623" s="17" t="str">
        <f>[1]РЕЕСТР!AA623</f>
        <v>-</v>
      </c>
      <c r="V623" s="18" t="str">
        <f>[1]РЕЕСТР!AB623</f>
        <v>-</v>
      </c>
      <c r="W623" s="15" t="str">
        <f>[1]РЕЕСТР!AC623</f>
        <v>-</v>
      </c>
      <c r="X623" s="13" t="str">
        <f>[1]РЕЕСТР!AD623</f>
        <v>-</v>
      </c>
      <c r="Y623" s="8" t="str">
        <f>[1]РЕЕСТР!AH623</f>
        <v>МО - Администрация города Ханты-Мансийска</v>
      </c>
      <c r="Z623" s="19" t="str">
        <f>[1]РЕЕСТР!AL623</f>
        <v xml:space="preserve">ИЖС ул. Тенистая, 7,8,10  </v>
      </c>
    </row>
    <row r="624" spans="2:26" ht="45" customHeight="1" x14ac:dyDescent="0.3">
      <c r="B624" s="43">
        <f>[1]РЕЕСТР!B624</f>
        <v>578</v>
      </c>
      <c r="C624" s="44" t="str">
        <f>[1]РЕЕСТР!C624</f>
        <v>ранее существовавшая до 01.01.2019</v>
      </c>
      <c r="D624" s="51">
        <f>[1]РЕЕСТР!D624</f>
        <v>44900</v>
      </c>
      <c r="E624" s="16" t="str">
        <f>[1]РЕЕСТР!E624</f>
        <v>Олега Кошевого 15</v>
      </c>
      <c r="F624" s="52" t="str">
        <f>[1]РЕЕСТР!F624</f>
        <v>в рамках проведения инвентаризации 2022 года
не установлен</v>
      </c>
      <c r="G624" s="10" t="str">
        <f>[1]РЕЕСТР!G624</f>
        <v>61.037434</v>
      </c>
      <c r="H624" s="10" t="str">
        <f>[1]РЕЕСТР!H624</f>
        <v>69.062518</v>
      </c>
      <c r="I624" s="53" t="str">
        <f>[1]РЕЕСТР!I624</f>
        <v>в рамках инвентаризации 2022 года
не определена</v>
      </c>
      <c r="J624" s="9" t="str">
        <f>[1]РЕЕСТР!J624</f>
        <v>открытый</v>
      </c>
      <c r="K624" s="11" t="str">
        <f>[1]РЕЕСТР!K624</f>
        <v>бетонная плита</v>
      </c>
      <c r="L624" s="10">
        <f>[1]РЕЕСТР!L624</f>
        <v>12</v>
      </c>
      <c r="M624" s="10" t="str">
        <f>[1]РЕЕСТР!M624</f>
        <v>есть</v>
      </c>
      <c r="N624" s="12" t="str">
        <f>[1]РЕЕСТР!N624</f>
        <v>есть</v>
      </c>
      <c r="O624" s="14">
        <f>[1]РЕЕСТР!O624</f>
        <v>3</v>
      </c>
      <c r="P624" s="15">
        <f>[1]РЕЕСТР!P624</f>
        <v>1.1000000000000001</v>
      </c>
      <c r="Q624" s="13" t="str">
        <f>[1]РЕЕСТР!Q624</f>
        <v>пластик</v>
      </c>
      <c r="R624" s="14">
        <f>[1]РЕЕСТР!U624</f>
        <v>1</v>
      </c>
      <c r="S624" s="15">
        <f>[1]РЕЕСТР!V624</f>
        <v>4</v>
      </c>
      <c r="T624" s="13" t="str">
        <f>[1]РЕЕСТР!W624</f>
        <v>отсек</v>
      </c>
      <c r="U624" s="17" t="str">
        <f>[1]РЕЕСТР!AA624</f>
        <v>-</v>
      </c>
      <c r="V624" s="18" t="str">
        <f>[1]РЕЕСТР!AB624</f>
        <v>-</v>
      </c>
      <c r="W624" s="15" t="str">
        <f>[1]РЕЕСТР!AC624</f>
        <v>-</v>
      </c>
      <c r="X624" s="13" t="str">
        <f>[1]РЕЕСТР!AD624</f>
        <v>-</v>
      </c>
      <c r="Y624" s="8" t="str">
        <f>[1]РЕЕСТР!AH624</f>
        <v>МО - Администрация города Ханты-Мансийска</v>
      </c>
      <c r="Z624" s="19" t="str">
        <f>[1]РЕЕСТР!AL624</f>
        <v>ИЖС ул. Олега Кошевого</v>
      </c>
    </row>
    <row r="625" spans="2:26" ht="45" customHeight="1" x14ac:dyDescent="0.3">
      <c r="B625" s="43">
        <f>[1]РЕЕСТР!B625</f>
        <v>579</v>
      </c>
      <c r="C625" s="44" t="str">
        <f>[1]РЕЕСТР!C625</f>
        <v>ранее существовавшая до 01.01.2019</v>
      </c>
      <c r="D625" s="51">
        <f>[1]РЕЕСТР!D625</f>
        <v>44900</v>
      </c>
      <c r="E625" s="16" t="str">
        <f>[1]РЕЕСТР!E625</f>
        <v xml:space="preserve">Фестивальная 14 </v>
      </c>
      <c r="F625" s="52" t="str">
        <f>[1]РЕЕСТР!F625</f>
        <v>в рамках проведения инвентаризации 2022 года
не установлен</v>
      </c>
      <c r="G625" s="10" t="str">
        <f>[1]РЕЕСТР!G625</f>
        <v>61.028580</v>
      </c>
      <c r="H625" s="10" t="str">
        <f>[1]РЕЕСТР!H625</f>
        <v>69.149820</v>
      </c>
      <c r="I625" s="53" t="str">
        <f>[1]РЕЕСТР!I625</f>
        <v>в рамках инвентаризации 2022 года
не определена</v>
      </c>
      <c r="J625" s="9" t="str">
        <f>[1]РЕЕСТР!J625</f>
        <v>открытый</v>
      </c>
      <c r="K625" s="11" t="str">
        <f>[1]РЕЕСТР!K625</f>
        <v>бетонная плита</v>
      </c>
      <c r="L625" s="10">
        <f>[1]РЕЕСТР!L625</f>
        <v>12</v>
      </c>
      <c r="M625" s="10" t="str">
        <f>[1]РЕЕСТР!M625</f>
        <v>есть</v>
      </c>
      <c r="N625" s="12" t="str">
        <f>[1]РЕЕСТР!N625</f>
        <v>есть</v>
      </c>
      <c r="O625" s="14">
        <f>[1]РЕЕСТР!O625</f>
        <v>2</v>
      </c>
      <c r="P625" s="15">
        <f>[1]РЕЕСТР!P625</f>
        <v>1.1000000000000001</v>
      </c>
      <c r="Q625" s="13" t="str">
        <f>[1]РЕЕСТР!Q625</f>
        <v>пластик</v>
      </c>
      <c r="R625" s="14">
        <f>[1]РЕЕСТР!U625</f>
        <v>1</v>
      </c>
      <c r="S625" s="15">
        <f>[1]РЕЕСТР!V625</f>
        <v>4</v>
      </c>
      <c r="T625" s="13" t="str">
        <f>[1]РЕЕСТР!W625</f>
        <v>отсек</v>
      </c>
      <c r="U625" s="17" t="str">
        <f>[1]РЕЕСТР!AA625</f>
        <v>-</v>
      </c>
      <c r="V625" s="18" t="str">
        <f>[1]РЕЕСТР!AB625</f>
        <v>-</v>
      </c>
      <c r="W625" s="15" t="str">
        <f>[1]РЕЕСТР!AC625</f>
        <v>-</v>
      </c>
      <c r="X625" s="13" t="str">
        <f>[1]РЕЕСТР!AD625</f>
        <v>-</v>
      </c>
      <c r="Y625" s="8" t="str">
        <f>[1]РЕЕСТР!AH625</f>
        <v>МО - Администрация города Ханты-Мансийска</v>
      </c>
      <c r="Z625" s="19" t="str">
        <f>[1]РЕЕСТР!AL625</f>
        <v xml:space="preserve"> ИЖС ул. Фестивальная 10, 12, 14, 16, 18 </v>
      </c>
    </row>
    <row r="626" spans="2:26" ht="45" customHeight="1" x14ac:dyDescent="0.3">
      <c r="B626" s="43">
        <f>[1]РЕЕСТР!B626</f>
        <v>580</v>
      </c>
      <c r="C626" s="44" t="str">
        <f>[1]РЕЕСТР!C626</f>
        <v>ранее существовавшая до 01.01.2019</v>
      </c>
      <c r="D626" s="51">
        <f>[1]РЕЕСТР!D626</f>
        <v>44900</v>
      </c>
      <c r="E626" s="16" t="str">
        <f>[1]РЕЕСТР!E626</f>
        <v>Фестивальная 31</v>
      </c>
      <c r="F626" s="52" t="str">
        <f>[1]РЕЕСТР!F626</f>
        <v>в рамках проведения инвентаризации 2022 года
не установлен</v>
      </c>
      <c r="G626" s="10" t="str">
        <f>[1]РЕЕСТР!G626</f>
        <v xml:space="preserve">61.029048 </v>
      </c>
      <c r="H626" s="10" t="str">
        <f>[1]РЕЕСТР!H626</f>
        <v>69.157133</v>
      </c>
      <c r="I626" s="53" t="str">
        <f>[1]РЕЕСТР!I626</f>
        <v>в рамках инвентаризации 2022 года
не определена</v>
      </c>
      <c r="J626" s="9" t="str">
        <f>[1]РЕЕСТР!J626</f>
        <v>открытый</v>
      </c>
      <c r="K626" s="11" t="str">
        <f>[1]РЕЕСТР!K626</f>
        <v>бетонная плита</v>
      </c>
      <c r="L626" s="10">
        <f>[1]РЕЕСТР!L626</f>
        <v>12</v>
      </c>
      <c r="M626" s="10" t="str">
        <f>[1]РЕЕСТР!M626</f>
        <v>есть</v>
      </c>
      <c r="N626" s="12" t="str">
        <f>[1]РЕЕСТР!N626</f>
        <v>есть</v>
      </c>
      <c r="O626" s="14">
        <f>[1]РЕЕСТР!O626</f>
        <v>2</v>
      </c>
      <c r="P626" s="15">
        <f>[1]РЕЕСТР!P626</f>
        <v>1.1000000000000001</v>
      </c>
      <c r="Q626" s="13" t="str">
        <f>[1]РЕЕСТР!Q626</f>
        <v>пластик</v>
      </c>
      <c r="R626" s="14">
        <f>[1]РЕЕСТР!U626</f>
        <v>1</v>
      </c>
      <c r="S626" s="15">
        <f>[1]РЕЕСТР!V626</f>
        <v>4</v>
      </c>
      <c r="T626" s="13" t="str">
        <f>[1]РЕЕСТР!W626</f>
        <v>отсек</v>
      </c>
      <c r="U626" s="17" t="str">
        <f>[1]РЕЕСТР!AA626</f>
        <v>-</v>
      </c>
      <c r="V626" s="18" t="str">
        <f>[1]РЕЕСТР!AB626</f>
        <v>-</v>
      </c>
      <c r="W626" s="15" t="str">
        <f>[1]РЕЕСТР!AC626</f>
        <v>-</v>
      </c>
      <c r="X626" s="13" t="str">
        <f>[1]РЕЕСТР!AD626</f>
        <v>-</v>
      </c>
      <c r="Y626" s="8" t="str">
        <f>[1]РЕЕСТР!AH626</f>
        <v>МО - Администрация города Ханты-Мансийска</v>
      </c>
      <c r="Z626" s="19" t="str">
        <f>[1]РЕЕСТР!AL626</f>
        <v xml:space="preserve"> ИЖС ул. Фестивальная, 24, 26, 28, 30, 31</v>
      </c>
    </row>
    <row r="627" spans="2:26" ht="45" customHeight="1" x14ac:dyDescent="0.3">
      <c r="B627" s="43">
        <f>[1]РЕЕСТР!B627</f>
        <v>581</v>
      </c>
      <c r="C627" s="44" t="str">
        <f>[1]РЕЕСТР!C627</f>
        <v>ранее существовавшая до 01.01.2019</v>
      </c>
      <c r="D627" s="51">
        <f>[1]РЕЕСТР!D627</f>
        <v>44900</v>
      </c>
      <c r="E627" s="16" t="str">
        <f>[1]РЕЕСТР!E627</f>
        <v xml:space="preserve">Центральная 1 </v>
      </c>
      <c r="F627" s="52" t="str">
        <f>[1]РЕЕСТР!F627</f>
        <v>в рамках проведения инвентаризации 2022 года
не установлен</v>
      </c>
      <c r="G627" s="10" t="str">
        <f>[1]РЕЕСТР!G627</f>
        <v>61.025287</v>
      </c>
      <c r="H627" s="10" t="str">
        <f>[1]РЕЕСТР!H627</f>
        <v>69.150244</v>
      </c>
      <c r="I627" s="53" t="str">
        <f>[1]РЕЕСТР!I627</f>
        <v>в рамках инвентаризации 2022 года
не определена</v>
      </c>
      <c r="J627" s="9" t="str">
        <f>[1]РЕЕСТР!J627</f>
        <v>открытый</v>
      </c>
      <c r="K627" s="11" t="str">
        <f>[1]РЕЕСТР!K627</f>
        <v>бетонная плита</v>
      </c>
      <c r="L627" s="10">
        <f>[1]РЕЕСТР!L627</f>
        <v>12</v>
      </c>
      <c r="M627" s="10" t="str">
        <f>[1]РЕЕСТР!M627</f>
        <v>есть</v>
      </c>
      <c r="N627" s="12" t="str">
        <f>[1]РЕЕСТР!N627</f>
        <v>есть</v>
      </c>
      <c r="O627" s="14">
        <f>[1]РЕЕСТР!O627</f>
        <v>2</v>
      </c>
      <c r="P627" s="15">
        <f>[1]РЕЕСТР!P627</f>
        <v>1.1000000000000001</v>
      </c>
      <c r="Q627" s="13" t="str">
        <f>[1]РЕЕСТР!Q627</f>
        <v>пластик</v>
      </c>
      <c r="R627" s="14">
        <f>[1]РЕЕСТР!U627</f>
        <v>1</v>
      </c>
      <c r="S627" s="15">
        <f>[1]РЕЕСТР!V627</f>
        <v>4</v>
      </c>
      <c r="T627" s="13" t="str">
        <f>[1]РЕЕСТР!W627</f>
        <v>отсек</v>
      </c>
      <c r="U627" s="17" t="str">
        <f>[1]РЕЕСТР!AA627</f>
        <v>-</v>
      </c>
      <c r="V627" s="18" t="str">
        <f>[1]РЕЕСТР!AB627</f>
        <v>-</v>
      </c>
      <c r="W627" s="15" t="str">
        <f>[1]РЕЕСТР!AC627</f>
        <v>-</v>
      </c>
      <c r="X627" s="13" t="str">
        <f>[1]РЕЕСТР!AD627</f>
        <v>-</v>
      </c>
      <c r="Y627" s="8" t="str">
        <f>[1]РЕЕСТР!AH627</f>
        <v>МО - Администрация города Ханты-Мансийска</v>
      </c>
      <c r="Z627" s="19" t="str">
        <f>[1]РЕЕСТР!AL627</f>
        <v xml:space="preserve">ИЖС  ул. Центральная, 1, Магистральная </v>
      </c>
    </row>
    <row r="628" spans="2:26" ht="45" customHeight="1" x14ac:dyDescent="0.3">
      <c r="B628" s="43">
        <f>[1]РЕЕСТР!B628</f>
        <v>582</v>
      </c>
      <c r="C628" s="44" t="str">
        <f>[1]РЕЕСТР!C628</f>
        <v>ранее существовавшая до 01.01.2019</v>
      </c>
      <c r="D628" s="51">
        <f>[1]РЕЕСТР!D628</f>
        <v>44900</v>
      </c>
      <c r="E628" s="16" t="str">
        <f>[1]РЕЕСТР!E628</f>
        <v>Центральная 17</v>
      </c>
      <c r="F628" s="52" t="str">
        <f>[1]РЕЕСТР!F628</f>
        <v>в рамках проведения инвентаризации 2022 года
не установлен</v>
      </c>
      <c r="G628" s="10" t="str">
        <f>[1]РЕЕСТР!G628</f>
        <v xml:space="preserve">61.025276 </v>
      </c>
      <c r="H628" s="10" t="str">
        <f>[1]РЕЕСТР!H628</f>
        <v>69.150222</v>
      </c>
      <c r="I628" s="53" t="str">
        <f>[1]РЕЕСТР!I628</f>
        <v>в рамках инвентаризации 2022 года
не определена</v>
      </c>
      <c r="J628" s="9" t="str">
        <f>[1]РЕЕСТР!J628</f>
        <v>открытый</v>
      </c>
      <c r="K628" s="11" t="str">
        <f>[1]РЕЕСТР!K628</f>
        <v>бетонная плита</v>
      </c>
      <c r="L628" s="10">
        <f>[1]РЕЕСТР!L628</f>
        <v>12</v>
      </c>
      <c r="M628" s="10" t="str">
        <f>[1]РЕЕСТР!M628</f>
        <v>есть</v>
      </c>
      <c r="N628" s="12" t="str">
        <f>[1]РЕЕСТР!N628</f>
        <v>есть</v>
      </c>
      <c r="O628" s="14">
        <f>[1]РЕЕСТР!O628</f>
        <v>2</v>
      </c>
      <c r="P628" s="15">
        <f>[1]РЕЕСТР!P628</f>
        <v>1.1000000000000001</v>
      </c>
      <c r="Q628" s="13" t="str">
        <f>[1]РЕЕСТР!Q628</f>
        <v>пластик</v>
      </c>
      <c r="R628" s="14">
        <f>[1]РЕЕСТР!U628</f>
        <v>1</v>
      </c>
      <c r="S628" s="15">
        <f>[1]РЕЕСТР!V628</f>
        <v>4</v>
      </c>
      <c r="T628" s="13" t="str">
        <f>[1]РЕЕСТР!W628</f>
        <v>отсек</v>
      </c>
      <c r="U628" s="17" t="str">
        <f>[1]РЕЕСТР!AA628</f>
        <v>-</v>
      </c>
      <c r="V628" s="18" t="str">
        <f>[1]РЕЕСТР!AB628</f>
        <v>-</v>
      </c>
      <c r="W628" s="15" t="str">
        <f>[1]РЕЕСТР!AC628</f>
        <v>-</v>
      </c>
      <c r="X628" s="13" t="str">
        <f>[1]РЕЕСТР!AD628</f>
        <v>-</v>
      </c>
      <c r="Y628" s="8" t="str">
        <f>[1]РЕЕСТР!AH628</f>
        <v>МО - Администрация города Ханты-Мансийска</v>
      </c>
      <c r="Z628" s="19" t="str">
        <f>[1]РЕЕСТР!AL628</f>
        <v>ИЖС ул. Центральная, 17</v>
      </c>
    </row>
    <row r="629" spans="2:26" ht="56.25" customHeight="1" x14ac:dyDescent="0.3">
      <c r="B629" s="43">
        <f>[1]РЕЕСТР!B629</f>
        <v>583</v>
      </c>
      <c r="C629" s="44" t="str">
        <f>[1]РЕЕСТР!C629</f>
        <v>ранее существовавшая до 01.01.2019</v>
      </c>
      <c r="D629" s="51">
        <f>[1]РЕЕСТР!D629</f>
        <v>44900</v>
      </c>
      <c r="E629" s="16" t="str">
        <f>[1]РЕЕСТР!E629</f>
        <v>Центральная 36</v>
      </c>
      <c r="F629" s="52" t="str">
        <f>[1]РЕЕСТР!F629</f>
        <v>в рамках проведения инвентаризации 2022 года
не установлен</v>
      </c>
      <c r="G629" s="10" t="str">
        <f>[1]РЕЕСТР!G629</f>
        <v>61.025297</v>
      </c>
      <c r="H629" s="10" t="str">
        <f>[1]РЕЕСТР!H629</f>
        <v>69.150183</v>
      </c>
      <c r="I629" s="53" t="str">
        <f>[1]РЕЕСТР!I629</f>
        <v>в рамках инвентаризации 2022 года
не определена</v>
      </c>
      <c r="J629" s="9" t="str">
        <f>[1]РЕЕСТР!J629</f>
        <v>открытый</v>
      </c>
      <c r="K629" s="11" t="str">
        <f>[1]РЕЕСТР!K629</f>
        <v>бетонная плита</v>
      </c>
      <c r="L629" s="10">
        <f>[1]РЕЕСТР!L629</f>
        <v>12</v>
      </c>
      <c r="M629" s="10" t="str">
        <f>[1]РЕЕСТР!M629</f>
        <v>есть</v>
      </c>
      <c r="N629" s="12" t="str">
        <f>[1]РЕЕСТР!N629</f>
        <v>есть</v>
      </c>
      <c r="O629" s="14">
        <f>[1]РЕЕСТР!O629</f>
        <v>2</v>
      </c>
      <c r="P629" s="15">
        <f>[1]РЕЕСТР!P629</f>
        <v>1.1000000000000001</v>
      </c>
      <c r="Q629" s="13" t="str">
        <f>[1]РЕЕСТР!Q629</f>
        <v>пластик</v>
      </c>
      <c r="R629" s="36" t="str">
        <f>[1]РЕЕСТР!U629</f>
        <v>-</v>
      </c>
      <c r="S629" s="37" t="str">
        <f>[1]РЕЕСТР!V629</f>
        <v>-</v>
      </c>
      <c r="T629" s="38" t="str">
        <f>[1]РЕЕСТР!W629</f>
        <v>-</v>
      </c>
      <c r="U629" s="35" t="str">
        <f>[1]РЕЕСТР!AA629</f>
        <v>бумажные отходы</v>
      </c>
      <c r="V629" s="14">
        <f>[1]РЕЕСТР!AB629</f>
        <v>1</v>
      </c>
      <c r="W629" s="15">
        <f>[1]РЕЕСТР!AC629</f>
        <v>0.75</v>
      </c>
      <c r="X629" s="13" t="str">
        <f>[1]РЕЕСТР!AD629</f>
        <v>контейнер ООО "Экобаланс"</v>
      </c>
      <c r="Y629" s="8" t="str">
        <f>[1]РЕЕСТР!AH629</f>
        <v>МО - Администрация города Ханты-Мансийска</v>
      </c>
      <c r="Z629" s="19" t="str">
        <f>[1]РЕЕСТР!AL629</f>
        <v>ИЖС ул. Центральная, 36</v>
      </c>
    </row>
    <row r="630" spans="2:26" ht="45" customHeight="1" x14ac:dyDescent="0.3">
      <c r="B630" s="43">
        <f>[1]РЕЕСТР!B630</f>
        <v>584</v>
      </c>
      <c r="C630" s="44" t="str">
        <f>[1]РЕЕСТР!C630</f>
        <v>ранее существовавшая до 01.01.2019</v>
      </c>
      <c r="D630" s="51">
        <f>[1]РЕЕСТР!D630</f>
        <v>44900</v>
      </c>
      <c r="E630" s="16" t="str">
        <f>[1]РЕЕСТР!E630</f>
        <v>Центральная 59</v>
      </c>
      <c r="F630" s="52" t="str">
        <f>[1]РЕЕСТР!F630</f>
        <v>в рамках проведения инвентаризации 2022 года
не установлен</v>
      </c>
      <c r="G630" s="10" t="str">
        <f>[1]РЕЕСТР!G630</f>
        <v>61.023628</v>
      </c>
      <c r="H630" s="10" t="str">
        <f>[1]РЕЕСТР!H630</f>
        <v>69.148975</v>
      </c>
      <c r="I630" s="53" t="str">
        <f>[1]РЕЕСТР!I630</f>
        <v>в рамках инвентаризации 2022 года
не определена</v>
      </c>
      <c r="J630" s="9" t="str">
        <f>[1]РЕЕСТР!J630</f>
        <v>открытый</v>
      </c>
      <c r="K630" s="11" t="str">
        <f>[1]РЕЕСТР!K630</f>
        <v>бетонная плита</v>
      </c>
      <c r="L630" s="10">
        <f>[1]РЕЕСТР!L630</f>
        <v>12</v>
      </c>
      <c r="M630" s="10" t="str">
        <f>[1]РЕЕСТР!M630</f>
        <v>есть</v>
      </c>
      <c r="N630" s="12" t="str">
        <f>[1]РЕЕСТР!N630</f>
        <v>есть</v>
      </c>
      <c r="O630" s="14">
        <f>[1]РЕЕСТР!O630</f>
        <v>2</v>
      </c>
      <c r="P630" s="15">
        <f>[1]РЕЕСТР!P630</f>
        <v>1.1000000000000001</v>
      </c>
      <c r="Q630" s="13" t="str">
        <f>[1]РЕЕСТР!Q630</f>
        <v>пластик</v>
      </c>
      <c r="R630" s="14">
        <f>[1]РЕЕСТР!U630</f>
        <v>1</v>
      </c>
      <c r="S630" s="15">
        <f>[1]РЕЕСТР!V630</f>
        <v>4</v>
      </c>
      <c r="T630" s="13" t="str">
        <f>[1]РЕЕСТР!W630</f>
        <v>отсек</v>
      </c>
      <c r="U630" s="17" t="str">
        <f>[1]РЕЕСТР!AA630</f>
        <v>-</v>
      </c>
      <c r="V630" s="18" t="str">
        <f>[1]РЕЕСТР!AB630</f>
        <v>-</v>
      </c>
      <c r="W630" s="15" t="str">
        <f>[1]РЕЕСТР!AC630</f>
        <v>-</v>
      </c>
      <c r="X630" s="13" t="str">
        <f>[1]РЕЕСТР!AD630</f>
        <v>-</v>
      </c>
      <c r="Y630" s="8" t="str">
        <f>[1]РЕЕСТР!AH630</f>
        <v>МО - Администрация города Ханты-Мансийска</v>
      </c>
      <c r="Z630" s="19" t="str">
        <f>[1]РЕЕСТР!AL630</f>
        <v xml:space="preserve"> ИЖС ул. Центральная, 59</v>
      </c>
    </row>
    <row r="631" spans="2:26" ht="45" customHeight="1" x14ac:dyDescent="0.3">
      <c r="B631" s="43">
        <f>[1]РЕЕСТР!B631</f>
        <v>585</v>
      </c>
      <c r="C631" s="44">
        <f>[1]РЕЕСТР!C631</f>
        <v>44854</v>
      </c>
      <c r="D631" s="51">
        <f>[1]РЕЕСТР!D631</f>
        <v>44900</v>
      </c>
      <c r="E631" s="16" t="str">
        <f>[1]РЕЕСТР!E631</f>
        <v>Георгия Величко 15</v>
      </c>
      <c r="F631" s="52" t="str">
        <f>[1]РЕЕСТР!F631</f>
        <v>в рамках проведения инвентаризации 2022 года
не установлен</v>
      </c>
      <c r="G631" s="10" t="str">
        <f>[1]РЕЕСТР!G631</f>
        <v>60.966847</v>
      </c>
      <c r="H631" s="10" t="str">
        <f>[1]РЕЕСТР!H631</f>
        <v>69.030648</v>
      </c>
      <c r="I631" s="53" t="str">
        <f>[1]РЕЕСТР!I631</f>
        <v>в рамках инвентаризации 2022 года
не определена</v>
      </c>
      <c r="J631" s="9" t="str">
        <f>[1]РЕЕСТР!J631</f>
        <v>открытый</v>
      </c>
      <c r="K631" s="11" t="str">
        <f>[1]РЕЕСТР!K631</f>
        <v>контейнер заглубленного типа</v>
      </c>
      <c r="L631" s="10">
        <f>[1]РЕЕСТР!L631</f>
        <v>12</v>
      </c>
      <c r="M631" s="10" t="str">
        <f>[1]РЕЕСТР!M631</f>
        <v>отсутствует</v>
      </c>
      <c r="N631" s="12" t="str">
        <f>[1]РЕЕСТР!N631</f>
        <v>есть</v>
      </c>
      <c r="O631" s="14">
        <f>[1]РЕЕСТР!O631</f>
        <v>1</v>
      </c>
      <c r="P631" s="15">
        <f>[1]РЕЕСТР!P631</f>
        <v>5</v>
      </c>
      <c r="Q631" s="13" t="str">
        <f>[1]РЕЕСТР!Q631</f>
        <v>пластик</v>
      </c>
      <c r="R631" s="14" t="str">
        <f>[1]РЕЕСТР!U631</f>
        <v>-</v>
      </c>
      <c r="S631" s="15" t="str">
        <f>[1]РЕЕСТР!V631</f>
        <v>-</v>
      </c>
      <c r="T631" s="13" t="str">
        <f>[1]РЕЕСТР!W631</f>
        <v>-</v>
      </c>
      <c r="U631" s="17" t="str">
        <f>[1]РЕЕСТР!AA631</f>
        <v>-</v>
      </c>
      <c r="V631" s="18" t="str">
        <f>[1]РЕЕСТР!AB631</f>
        <v>-</v>
      </c>
      <c r="W631" s="15" t="str">
        <f>[1]РЕЕСТР!AC631</f>
        <v>-</v>
      </c>
      <c r="X631" s="13" t="str">
        <f>[1]РЕЕСТР!AD631</f>
        <v>-</v>
      </c>
      <c r="Y631" s="8" t="str">
        <f>[1]РЕЕСТР!AH631</f>
        <v>СП МКД</v>
      </c>
      <c r="Z631" s="19" t="str">
        <f>[1]РЕЕСТР!AL631</f>
        <v>Многоквартирный дом по ул. Георгия Величко, 15</v>
      </c>
    </row>
    <row r="632" spans="2:26" ht="63" customHeight="1" x14ac:dyDescent="0.3">
      <c r="B632" s="43">
        <f>[1]РЕЕСТР!B632</f>
        <v>586</v>
      </c>
      <c r="C632" s="44">
        <f>[1]РЕЕСТР!C632</f>
        <v>44043</v>
      </c>
      <c r="D632" s="51">
        <f>[1]РЕЕСТР!D632</f>
        <v>44900</v>
      </c>
      <c r="E632" s="16" t="str">
        <f>[1]РЕЕСТР!E632</f>
        <v>Ленина 36</v>
      </c>
      <c r="F632" s="52" t="str">
        <f>[1]РЕЕСТР!F632</f>
        <v>в рамках проведения инвентаризации 2022 года
не установлен</v>
      </c>
      <c r="G632" s="10" t="str">
        <f>[1]РЕЕСТР!G632</f>
        <v>61.004761</v>
      </c>
      <c r="H632" s="10" t="str">
        <f>[1]РЕЕСТР!H632</f>
        <v>69.015921</v>
      </c>
      <c r="I632" s="53" t="str">
        <f>[1]РЕЕСТР!I632</f>
        <v>в рамках инвентаризации 2022 года
не определена</v>
      </c>
      <c r="J632" s="9" t="str">
        <f>[1]РЕЕСТР!J632</f>
        <v>ограниченный частично</v>
      </c>
      <c r="K632" s="11" t="str">
        <f>[1]РЕЕСТР!K632</f>
        <v>асфальт</v>
      </c>
      <c r="L632" s="10">
        <f>[1]РЕЕСТР!L632</f>
        <v>8</v>
      </c>
      <c r="M632" s="10" t="str">
        <f>[1]РЕЕСТР!M632</f>
        <v>отсутствует</v>
      </c>
      <c r="N632" s="12" t="str">
        <f>[1]РЕЕСТР!N632</f>
        <v>есть</v>
      </c>
      <c r="O632" s="14">
        <f>[1]РЕЕСТР!O632</f>
        <v>2</v>
      </c>
      <c r="P632" s="15">
        <f>[1]РЕЕСТР!P632</f>
        <v>1.1000000000000001</v>
      </c>
      <c r="Q632" s="13" t="str">
        <f>[1]РЕЕСТР!Q632</f>
        <v>пластик</v>
      </c>
      <c r="R632" s="14" t="str">
        <f>[1]РЕЕСТР!U632</f>
        <v>-</v>
      </c>
      <c r="S632" s="15" t="str">
        <f>[1]РЕЕСТР!V632</f>
        <v>-</v>
      </c>
      <c r="T632" s="13" t="str">
        <f>[1]РЕЕСТР!W632</f>
        <v>-</v>
      </c>
      <c r="U632" s="17" t="str">
        <f>[1]РЕЕСТР!AA632</f>
        <v>-</v>
      </c>
      <c r="V632" s="18" t="str">
        <f>[1]РЕЕСТР!AB632</f>
        <v>-</v>
      </c>
      <c r="W632" s="15" t="str">
        <f>[1]РЕЕСТР!AC632</f>
        <v>-</v>
      </c>
      <c r="X632" s="13" t="str">
        <f>[1]РЕЕСТР!AD632</f>
        <v>-</v>
      </c>
      <c r="Y632" s="8" t="str">
        <f>[1]РЕЕСТР!AH632</f>
        <v>ЮЛ - Потребительский Кооператив Ханты-Мансийское Городское Потребительское Общество, ООО "Элемент Трейд"</v>
      </c>
      <c r="Z632" s="19" t="str">
        <f>[1]РЕЕСТР!AL632</f>
        <v>Потребительский Кооператив Ханты-Мансийское Городское Потребительское Общество, ООО "Элемент Трейд"</v>
      </c>
    </row>
    <row r="633" spans="2:26" ht="63" customHeight="1" x14ac:dyDescent="0.3">
      <c r="B633" s="43">
        <f>[1]РЕЕСТР!B633</f>
        <v>587</v>
      </c>
      <c r="C633" s="44">
        <f>[1]РЕЕСТР!C633</f>
        <v>43537</v>
      </c>
      <c r="D633" s="51">
        <f>[1]РЕЕСТР!D633</f>
        <v>44900</v>
      </c>
      <c r="E633" s="16" t="str">
        <f>[1]РЕЕСТР!E633</f>
        <v>Коминтерна 32</v>
      </c>
      <c r="F633" s="52" t="str">
        <f>[1]РЕЕСТР!F633</f>
        <v>в рамках проведения инвентаризации 2022 года
не установлен</v>
      </c>
      <c r="G633" s="10" t="str">
        <f>[1]РЕЕСТР!G633</f>
        <v>61.00133</v>
      </c>
      <c r="H633" s="10" t="str">
        <f>[1]РЕЕСТР!H633</f>
        <v>69.00188</v>
      </c>
      <c r="I633" s="53" t="str">
        <f>[1]РЕЕСТР!I633</f>
        <v>в рамках инвентаризации 2022 года
не определена</v>
      </c>
      <c r="J633" s="9" t="str">
        <f>[1]РЕЕСТР!J633</f>
        <v>открытый</v>
      </c>
      <c r="K633" s="11" t="str">
        <f>[1]РЕЕСТР!K633</f>
        <v>грунт</v>
      </c>
      <c r="L633" s="10">
        <f>[1]РЕЕСТР!L633</f>
        <v>12</v>
      </c>
      <c r="M633" s="10" t="str">
        <f>[1]РЕЕСТР!M633</f>
        <v>отсутствует</v>
      </c>
      <c r="N633" s="12" t="str">
        <f>[1]РЕЕСТР!N633</f>
        <v>отсутствует</v>
      </c>
      <c r="O633" s="14">
        <f>[1]РЕЕСТР!O633</f>
        <v>1</v>
      </c>
      <c r="P633" s="15">
        <f>[1]РЕЕСТР!P633</f>
        <v>8</v>
      </c>
      <c r="Q633" s="13" t="str">
        <f>[1]РЕЕСТР!Q633</f>
        <v>металл</v>
      </c>
      <c r="R633" s="14" t="str">
        <f>[1]РЕЕСТР!U633</f>
        <v>-</v>
      </c>
      <c r="S633" s="15" t="str">
        <f>[1]РЕЕСТР!V633</f>
        <v>-</v>
      </c>
      <c r="T633" s="13" t="str">
        <f>[1]РЕЕСТР!W633</f>
        <v>-</v>
      </c>
      <c r="U633" s="17" t="str">
        <f>[1]РЕЕСТР!AA633</f>
        <v>-</v>
      </c>
      <c r="V633" s="18" t="str">
        <f>[1]РЕЕСТР!AB633</f>
        <v>-</v>
      </c>
      <c r="W633" s="15" t="str">
        <f>[1]РЕЕСТР!AC633</f>
        <v>-</v>
      </c>
      <c r="X633" s="13" t="str">
        <f>[1]РЕЕСТР!AD633</f>
        <v>-</v>
      </c>
      <c r="Y633" s="8" t="str">
        <f>[1]РЕЕСТР!AH633</f>
        <v>ЮЛ - Потребительский Кооператив Ханты-Мансийское Городское Потребительское Общество,</v>
      </c>
      <c r="Z633" s="19" t="str">
        <f>[1]РЕЕСТР!AL633</f>
        <v xml:space="preserve"> Потребительский Кооператив Ханты-Мансийское Городское Потребительское Общество, Коминтерна, 32</v>
      </c>
    </row>
    <row r="634" spans="2:26" ht="45" customHeight="1" x14ac:dyDescent="0.3">
      <c r="B634" s="43">
        <f>[1]РЕЕСТР!B634</f>
        <v>588</v>
      </c>
      <c r="C634" s="44" t="str">
        <f>[1]РЕЕСТР!C634</f>
        <v>ранее существовавшая до 01.01.2019</v>
      </c>
      <c r="D634" s="51">
        <f>[1]РЕЕСТР!D634</f>
        <v>44900</v>
      </c>
      <c r="E634" s="16" t="str">
        <f>[1]РЕЕСТР!E634</f>
        <v>Мира 111</v>
      </c>
      <c r="F634" s="52" t="str">
        <f>[1]РЕЕСТР!F634</f>
        <v>в рамках проведения инвентаризации 2022 года
не установлен</v>
      </c>
      <c r="G634" s="10" t="str">
        <f>[1]РЕЕСТР!G634</f>
        <v xml:space="preserve">61.008162 </v>
      </c>
      <c r="H634" s="10" t="str">
        <f>[1]РЕЕСТР!H634</f>
        <v>69.057272</v>
      </c>
      <c r="I634" s="53" t="str">
        <f>[1]РЕЕСТР!I634</f>
        <v>в рамках инвентаризации 2022 года
не определена</v>
      </c>
      <c r="J634" s="9" t="str">
        <f>[1]РЕЕСТР!J634</f>
        <v>открытый</v>
      </c>
      <c r="K634" s="11" t="str">
        <f>[1]РЕЕСТР!K634</f>
        <v>асфальт</v>
      </c>
      <c r="L634" s="10">
        <f>[1]РЕЕСТР!L634</f>
        <v>12</v>
      </c>
      <c r="M634" s="10" t="str">
        <f>[1]РЕЕСТР!M634</f>
        <v>есть</v>
      </c>
      <c r="N634" s="12" t="str">
        <f>[1]РЕЕСТР!N634</f>
        <v>есть</v>
      </c>
      <c r="O634" s="14">
        <f>[1]РЕЕСТР!O634</f>
        <v>2</v>
      </c>
      <c r="P634" s="15">
        <f>[1]РЕЕСТР!P634</f>
        <v>1.1000000000000001</v>
      </c>
      <c r="Q634" s="13" t="str">
        <f>[1]РЕЕСТР!Q634</f>
        <v>пластик</v>
      </c>
      <c r="R634" s="14" t="str">
        <f>[1]РЕЕСТР!U634</f>
        <v>-</v>
      </c>
      <c r="S634" s="15" t="str">
        <f>[1]РЕЕСТР!V634</f>
        <v>-</v>
      </c>
      <c r="T634" s="13" t="str">
        <f>[1]РЕЕСТР!W634</f>
        <v>-</v>
      </c>
      <c r="U634" s="17" t="str">
        <f>[1]РЕЕСТР!AA634</f>
        <v>-</v>
      </c>
      <c r="V634" s="18" t="str">
        <f>[1]РЕЕСТР!AB634</f>
        <v>-</v>
      </c>
      <c r="W634" s="15" t="str">
        <f>[1]РЕЕСТР!AC634</f>
        <v>-</v>
      </c>
      <c r="X634" s="13" t="str">
        <f>[1]РЕЕСТР!AD634</f>
        <v>-</v>
      </c>
      <c r="Y634" s="8" t="str">
        <f>[1]РЕЕСТР!AH634</f>
        <v>СП МКД</v>
      </c>
      <c r="Z634" s="19" t="str">
        <f>[1]РЕЕСТР!AL634</f>
        <v>МКД ул. Мира 111</v>
      </c>
    </row>
    <row r="635" spans="2:26" ht="56.25" customHeight="1" x14ac:dyDescent="0.3">
      <c r="B635" s="43">
        <f>[1]РЕЕСТР!B635</f>
        <v>589</v>
      </c>
      <c r="C635" s="44" t="str">
        <f>[1]РЕЕСТР!C635</f>
        <v>ранее существовавшая до 01.01.2019</v>
      </c>
      <c r="D635" s="51">
        <f>[1]РЕЕСТР!D635</f>
        <v>44900</v>
      </c>
      <c r="E635" s="16" t="str">
        <f>[1]РЕЕСТР!E635</f>
        <v>Дунина-Горкавича 6</v>
      </c>
      <c r="F635" s="52" t="str">
        <f>[1]РЕЕСТР!F635</f>
        <v>в рамках проведения инвентаризации 2022 года
не установлен</v>
      </c>
      <c r="G635" s="10" t="str">
        <f>[1]РЕЕСТР!G635</f>
        <v>61.00016</v>
      </c>
      <c r="H635" s="10" t="str">
        <f>[1]РЕЕСТР!H635</f>
        <v>69.06005</v>
      </c>
      <c r="I635" s="53" t="str">
        <f>[1]РЕЕСТР!I635</f>
        <v>в рамках инвентаризации 2022 года
не определена</v>
      </c>
      <c r="J635" s="9" t="str">
        <f>[1]РЕЕСТР!J635</f>
        <v>открытый</v>
      </c>
      <c r="K635" s="11" t="str">
        <f>[1]РЕЕСТР!K635</f>
        <v>бетонная плита</v>
      </c>
      <c r="L635" s="10">
        <f>[1]РЕЕСТР!L635</f>
        <v>12</v>
      </c>
      <c r="M635" s="10" t="str">
        <f>[1]РЕЕСТР!M635</f>
        <v>отсутствует</v>
      </c>
      <c r="N635" s="12" t="str">
        <f>[1]РЕЕСТР!N635</f>
        <v>отсутствует</v>
      </c>
      <c r="O635" s="14">
        <f>[1]РЕЕСТР!O635</f>
        <v>3</v>
      </c>
      <c r="P635" s="15">
        <f>[1]РЕЕСТР!P635</f>
        <v>0.66</v>
      </c>
      <c r="Q635" s="13" t="str">
        <f>[1]РЕЕСТР!Q635</f>
        <v>пластик</v>
      </c>
      <c r="R635" s="36" t="str">
        <f>[1]РЕЕСТР!U635</f>
        <v>-</v>
      </c>
      <c r="S635" s="37" t="str">
        <f>[1]РЕЕСТР!V635</f>
        <v>-</v>
      </c>
      <c r="T635" s="38" t="str">
        <f>[1]РЕЕСТР!W635</f>
        <v>-</v>
      </c>
      <c r="U635" s="35" t="str">
        <f>[1]РЕЕСТР!AA635</f>
        <v>бумажные отходы</v>
      </c>
      <c r="V635" s="14">
        <f>[1]РЕЕСТР!AB635</f>
        <v>1</v>
      </c>
      <c r="W635" s="15">
        <f>[1]РЕЕСТР!AC635</f>
        <v>0.75</v>
      </c>
      <c r="X635" s="13" t="str">
        <f>[1]РЕЕСТР!AD635</f>
        <v>контейнер ООО "Экобаланс"</v>
      </c>
      <c r="Y635" s="8" t="str">
        <f>[1]РЕЕСТР!AH635</f>
        <v>СП МКД</v>
      </c>
      <c r="Z635" s="19" t="str">
        <f>[1]РЕЕСТР!AL635</f>
        <v>МКД ул.Дунина-Горкавича, 6</v>
      </c>
    </row>
    <row r="636" spans="2:26" ht="45" customHeight="1" x14ac:dyDescent="0.3">
      <c r="B636" s="43">
        <f>[1]РЕЕСТР!B636</f>
        <v>590</v>
      </c>
      <c r="C636" s="44" t="str">
        <f>[1]РЕЕСТР!C636</f>
        <v>ранее существовавшая до 01.01.2019</v>
      </c>
      <c r="D636" s="51">
        <f>[1]РЕЕСТР!D636</f>
        <v>44900</v>
      </c>
      <c r="E636" s="16" t="str">
        <f>[1]РЕЕСТР!E636</f>
        <v>Дунина-Горкавича 8</v>
      </c>
      <c r="F636" s="52" t="str">
        <f>[1]РЕЕСТР!F636</f>
        <v>в рамках проведения инвентаризации 2022 года
не установлен</v>
      </c>
      <c r="G636" s="10" t="str">
        <f>[1]РЕЕСТР!G636</f>
        <v>60.999194</v>
      </c>
      <c r="H636" s="10" t="str">
        <f>[1]РЕЕСТР!H636</f>
        <v>69.061477</v>
      </c>
      <c r="I636" s="53" t="str">
        <f>[1]РЕЕСТР!I636</f>
        <v>в рамках инвентаризации 2022 года
не определена</v>
      </c>
      <c r="J636" s="9" t="str">
        <f>[1]РЕЕСТР!J636</f>
        <v>открытый</v>
      </c>
      <c r="K636" s="11" t="str">
        <f>[1]РЕЕСТР!K636</f>
        <v>бетонная плита</v>
      </c>
      <c r="L636" s="10">
        <f>[1]РЕЕСТР!L636</f>
        <v>12</v>
      </c>
      <c r="M636" s="10" t="str">
        <f>[1]РЕЕСТР!M636</f>
        <v>есть</v>
      </c>
      <c r="N636" s="12" t="str">
        <f>[1]РЕЕСТР!N636</f>
        <v>отсутствует</v>
      </c>
      <c r="O636" s="14">
        <f>[1]РЕЕСТР!O636</f>
        <v>4</v>
      </c>
      <c r="P636" s="15">
        <f>[1]РЕЕСТР!P636</f>
        <v>0.66</v>
      </c>
      <c r="Q636" s="13" t="str">
        <f>[1]РЕЕСТР!Q636</f>
        <v>пластик</v>
      </c>
      <c r="R636" s="14" t="str">
        <f>[1]РЕЕСТР!U636</f>
        <v>-</v>
      </c>
      <c r="S636" s="15" t="str">
        <f>[1]РЕЕСТР!V636</f>
        <v>-</v>
      </c>
      <c r="T636" s="13" t="str">
        <f>[1]РЕЕСТР!W636</f>
        <v>-</v>
      </c>
      <c r="U636" s="17" t="str">
        <f>[1]РЕЕСТР!AA636</f>
        <v>-</v>
      </c>
      <c r="V636" s="18" t="str">
        <f>[1]РЕЕСТР!AB636</f>
        <v>-</v>
      </c>
      <c r="W636" s="15" t="str">
        <f>[1]РЕЕСТР!AC636</f>
        <v>-</v>
      </c>
      <c r="X636" s="13" t="str">
        <f>[1]РЕЕСТР!AD636</f>
        <v>-</v>
      </c>
      <c r="Y636" s="8" t="str">
        <f>[1]РЕЕСТР!AH636</f>
        <v>СП МКД</v>
      </c>
      <c r="Z636" s="19" t="str">
        <f>[1]РЕЕСТР!AL636</f>
        <v>МКД ул.Дунина-Горкавича, 5, 8</v>
      </c>
    </row>
    <row r="637" spans="2:26" ht="56.25" customHeight="1" x14ac:dyDescent="0.3">
      <c r="B637" s="43">
        <f>[1]РЕЕСТР!B637</f>
        <v>591</v>
      </c>
      <c r="C637" s="44" t="str">
        <f>[1]РЕЕСТР!C637</f>
        <v>ранее существовавшая до 01.01.2019</v>
      </c>
      <c r="D637" s="51">
        <f>[1]РЕЕСТР!D637</f>
        <v>44900</v>
      </c>
      <c r="E637" s="16" t="str">
        <f>[1]РЕЕСТР!E637</f>
        <v>Дунина-Горкавича 9</v>
      </c>
      <c r="F637" s="52" t="str">
        <f>[1]РЕЕСТР!F637</f>
        <v>в рамках проведения инвентаризации 2022 года
не установлен</v>
      </c>
      <c r="G637" s="10" t="str">
        <f>[1]РЕЕСТР!G637</f>
        <v>61.000181</v>
      </c>
      <c r="H637" s="10" t="str">
        <f>[1]РЕЕСТР!H637</f>
        <v>69.064729</v>
      </c>
      <c r="I637" s="53" t="str">
        <f>[1]РЕЕСТР!I637</f>
        <v>в рамках инвентаризации 2022 года
не определена</v>
      </c>
      <c r="J637" s="9" t="str">
        <f>[1]РЕЕСТР!J637</f>
        <v>открытый</v>
      </c>
      <c r="K637" s="11" t="str">
        <f>[1]РЕЕСТР!K637</f>
        <v>бетонная плита</v>
      </c>
      <c r="L637" s="10">
        <f>[1]РЕЕСТР!L637</f>
        <v>12</v>
      </c>
      <c r="M637" s="10" t="str">
        <f>[1]РЕЕСТР!M637</f>
        <v>есть</v>
      </c>
      <c r="N637" s="12" t="str">
        <f>[1]РЕЕСТР!N637</f>
        <v>есть</v>
      </c>
      <c r="O637" s="14">
        <f>[1]РЕЕСТР!O637</f>
        <v>3</v>
      </c>
      <c r="P637" s="15">
        <f>[1]РЕЕСТР!P637</f>
        <v>0.66</v>
      </c>
      <c r="Q637" s="13" t="str">
        <f>[1]РЕЕСТР!Q637</f>
        <v>пластик</v>
      </c>
      <c r="R637" s="36" t="str">
        <f>[1]РЕЕСТР!U637</f>
        <v>-</v>
      </c>
      <c r="S637" s="37" t="str">
        <f>[1]РЕЕСТР!V637</f>
        <v>-</v>
      </c>
      <c r="T637" s="38" t="str">
        <f>[1]РЕЕСТР!W637</f>
        <v>-</v>
      </c>
      <c r="U637" s="35" t="str">
        <f>[1]РЕЕСТР!AA637</f>
        <v>бумажные отходы</v>
      </c>
      <c r="V637" s="14">
        <f>[1]РЕЕСТР!AB637</f>
        <v>1</v>
      </c>
      <c r="W637" s="15">
        <f>[1]РЕЕСТР!AC637</f>
        <v>0.75</v>
      </c>
      <c r="X637" s="13" t="str">
        <f>[1]РЕЕСТР!AD637</f>
        <v>контейнер ООО "Экобаланс"</v>
      </c>
      <c r="Y637" s="8" t="str">
        <f>[1]РЕЕСТР!AH637</f>
        <v>СП МКД</v>
      </c>
      <c r="Z637" s="19" t="str">
        <f>[1]РЕЕСТР!AL637</f>
        <v>МКД ул.Дунина-Горкавича, 7, 9, 11</v>
      </c>
    </row>
    <row r="638" spans="2:26" ht="56.25" customHeight="1" x14ac:dyDescent="0.3">
      <c r="B638" s="43">
        <f>[1]РЕЕСТР!B638</f>
        <v>592</v>
      </c>
      <c r="C638" s="44" t="str">
        <f>[1]РЕЕСТР!C638</f>
        <v>ранее существовавшая до 01.01.2019</v>
      </c>
      <c r="D638" s="51">
        <f>[1]РЕЕСТР!D638</f>
        <v>44900</v>
      </c>
      <c r="E638" s="16" t="str">
        <f>[1]РЕЕСТР!E638</f>
        <v>Дунина-Горкавича 10</v>
      </c>
      <c r="F638" s="52" t="str">
        <f>[1]РЕЕСТР!F638</f>
        <v>в рамках проведения инвентаризации 2022 года
не установлен</v>
      </c>
      <c r="G638" s="10" t="str">
        <f>[1]РЕЕСТР!G638</f>
        <v>60.997912</v>
      </c>
      <c r="H638" s="10" t="str">
        <f>[1]РЕЕСТР!H638</f>
        <v>69.063040</v>
      </c>
      <c r="I638" s="53" t="str">
        <f>[1]РЕЕСТР!I638</f>
        <v>в рамках инвентаризации 2022 года
не определена</v>
      </c>
      <c r="J638" s="9" t="str">
        <f>[1]РЕЕСТР!J638</f>
        <v>открытый</v>
      </c>
      <c r="K638" s="11" t="str">
        <f>[1]РЕЕСТР!K638</f>
        <v>бетонная плита</v>
      </c>
      <c r="L638" s="10">
        <f>[1]РЕЕСТР!L638</f>
        <v>12</v>
      </c>
      <c r="M638" s="10" t="str">
        <f>[1]РЕЕСТР!M638</f>
        <v>есть</v>
      </c>
      <c r="N638" s="12" t="str">
        <f>[1]РЕЕСТР!N638</f>
        <v>есть</v>
      </c>
      <c r="O638" s="14">
        <f>[1]РЕЕСТР!O638</f>
        <v>3</v>
      </c>
      <c r="P638" s="15">
        <f>[1]РЕЕСТР!P638</f>
        <v>0.66</v>
      </c>
      <c r="Q638" s="13" t="str">
        <f>[1]РЕЕСТР!Q638</f>
        <v>пластик</v>
      </c>
      <c r="R638" s="36" t="str">
        <f>[1]РЕЕСТР!U638</f>
        <v>-</v>
      </c>
      <c r="S638" s="37" t="str">
        <f>[1]РЕЕСТР!V638</f>
        <v>-</v>
      </c>
      <c r="T638" s="38" t="str">
        <f>[1]РЕЕСТР!W638</f>
        <v>-</v>
      </c>
      <c r="U638" s="35" t="str">
        <f>[1]РЕЕСТР!AA638</f>
        <v>пластик</v>
      </c>
      <c r="V638" s="14">
        <f>[1]РЕЕСТР!AB638</f>
        <v>1</v>
      </c>
      <c r="W638" s="15">
        <f>[1]РЕЕСТР!AC638</f>
        <v>1</v>
      </c>
      <c r="X638" s="13" t="str">
        <f>[1]РЕЕСТР!AD638</f>
        <v>металлическая сетка АО "РЭС-Сервис"</v>
      </c>
      <c r="Y638" s="8" t="str">
        <f>[1]РЕЕСТР!AH638</f>
        <v>СП МКД</v>
      </c>
      <c r="Z638" s="19" t="str">
        <f>[1]РЕЕСТР!AL638</f>
        <v>МКД ул.Дунина-Горкавича,10</v>
      </c>
    </row>
    <row r="639" spans="2:26" ht="56.25" customHeight="1" x14ac:dyDescent="0.3">
      <c r="B639" s="43">
        <f>[1]РЕЕСТР!B639</f>
        <v>592</v>
      </c>
      <c r="C639" s="44">
        <f>[1]РЕЕСТР!C639</f>
        <v>0</v>
      </c>
      <c r="D639" s="51">
        <f>[1]РЕЕСТР!D639</f>
        <v>44900</v>
      </c>
      <c r="E639" s="16">
        <f>[1]РЕЕСТР!E639</f>
        <v>0</v>
      </c>
      <c r="F639" s="52" t="str">
        <f>[1]РЕЕСТР!F639</f>
        <v>в рамках проведения инвентаризации 2022 года
не установлен</v>
      </c>
      <c r="G639" s="10">
        <f>[1]РЕЕСТР!G639</f>
        <v>0</v>
      </c>
      <c r="H639" s="10">
        <f>[1]РЕЕСТР!H639</f>
        <v>0</v>
      </c>
      <c r="I639" s="53" t="str">
        <f>[1]РЕЕСТР!I639</f>
        <v>в рамках инвентаризации 2022 года
не определена</v>
      </c>
      <c r="J639" s="9">
        <f>[1]РЕЕСТР!J639</f>
        <v>0</v>
      </c>
      <c r="K639" s="11">
        <f>[1]РЕЕСТР!K639</f>
        <v>0</v>
      </c>
      <c r="L639" s="10">
        <f>[1]РЕЕСТР!L639</f>
        <v>0</v>
      </c>
      <c r="M639" s="10">
        <f>[1]РЕЕСТР!M639</f>
        <v>0</v>
      </c>
      <c r="N639" s="12">
        <f>[1]РЕЕСТР!N639</f>
        <v>0</v>
      </c>
      <c r="O639" s="14">
        <f>[1]РЕЕСТР!O639</f>
        <v>0</v>
      </c>
      <c r="P639" s="15">
        <f>[1]РЕЕСТР!P639</f>
        <v>0</v>
      </c>
      <c r="Q639" s="13">
        <f>[1]РЕЕСТР!Q639</f>
        <v>0</v>
      </c>
      <c r="R639" s="36">
        <f>[1]РЕЕСТР!U639</f>
        <v>0</v>
      </c>
      <c r="S639" s="37">
        <f>[1]РЕЕСТР!V639</f>
        <v>0</v>
      </c>
      <c r="T639" s="38">
        <f>[1]РЕЕСТР!W639</f>
        <v>0</v>
      </c>
      <c r="U639" s="35" t="str">
        <f>[1]РЕЕСТР!AA639</f>
        <v>бумажные отходы</v>
      </c>
      <c r="V639" s="14">
        <f>[1]РЕЕСТР!AB639</f>
        <v>1</v>
      </c>
      <c r="W639" s="15">
        <f>[1]РЕЕСТР!AC639</f>
        <v>0.75</v>
      </c>
      <c r="X639" s="13" t="str">
        <f>[1]РЕЕСТР!AD639</f>
        <v>контейнер ООО "Экобаланс"</v>
      </c>
      <c r="Y639" s="8">
        <f>[1]РЕЕСТР!AH639</f>
        <v>0</v>
      </c>
      <c r="Z639" s="19">
        <f>[1]РЕЕСТР!AL639</f>
        <v>0</v>
      </c>
    </row>
    <row r="640" spans="2:26" ht="56.25" customHeight="1" x14ac:dyDescent="0.3">
      <c r="B640" s="43">
        <f>[1]РЕЕСТР!B640</f>
        <v>593</v>
      </c>
      <c r="C640" s="44" t="str">
        <f>[1]РЕЕСТР!C640</f>
        <v>ранее существовавшая до 01.01.2019</v>
      </c>
      <c r="D640" s="51">
        <f>[1]РЕЕСТР!D640</f>
        <v>44900</v>
      </c>
      <c r="E640" s="16" t="str">
        <f>[1]РЕЕСТР!E640</f>
        <v>Дунина-Горкавича 13</v>
      </c>
      <c r="F640" s="52" t="str">
        <f>[1]РЕЕСТР!F640</f>
        <v>в рамках проведения инвентаризации 2022 года
не установлен</v>
      </c>
      <c r="G640" s="10" t="str">
        <f>[1]РЕЕСТР!G640</f>
        <v>61.000758</v>
      </c>
      <c r="H640" s="10" t="str">
        <f>[1]РЕЕСТР!H640</f>
        <v>69.066142</v>
      </c>
      <c r="I640" s="53" t="str">
        <f>[1]РЕЕСТР!I640</f>
        <v>в рамках инвентаризации 2022 года
не определена</v>
      </c>
      <c r="J640" s="9" t="str">
        <f>[1]РЕЕСТР!J640</f>
        <v>открытый</v>
      </c>
      <c r="K640" s="11" t="str">
        <f>[1]РЕЕСТР!K640</f>
        <v>бетонная плита</v>
      </c>
      <c r="L640" s="10">
        <f>[1]РЕЕСТР!L640</f>
        <v>12</v>
      </c>
      <c r="M640" s="10" t="str">
        <f>[1]РЕЕСТР!M640</f>
        <v>есть</v>
      </c>
      <c r="N640" s="12" t="str">
        <f>[1]РЕЕСТР!N640</f>
        <v>есть</v>
      </c>
      <c r="O640" s="14">
        <f>[1]РЕЕСТР!O640</f>
        <v>3</v>
      </c>
      <c r="P640" s="15">
        <f>[1]РЕЕСТР!P640</f>
        <v>0.66</v>
      </c>
      <c r="Q640" s="13" t="str">
        <f>[1]РЕЕСТР!Q640</f>
        <v>пластик</v>
      </c>
      <c r="R640" s="36" t="str">
        <f>[1]РЕЕСТР!U640</f>
        <v>-</v>
      </c>
      <c r="S640" s="37" t="str">
        <f>[1]РЕЕСТР!V640</f>
        <v>-</v>
      </c>
      <c r="T640" s="38" t="str">
        <f>[1]РЕЕСТР!W640</f>
        <v>-</v>
      </c>
      <c r="U640" s="35" t="str">
        <f>[1]РЕЕСТР!AA640</f>
        <v>бумажные отходы</v>
      </c>
      <c r="V640" s="14">
        <f>[1]РЕЕСТР!AB640</f>
        <v>1</v>
      </c>
      <c r="W640" s="15">
        <f>[1]РЕЕСТР!AC640</f>
        <v>0.75</v>
      </c>
      <c r="X640" s="13" t="str">
        <f>[1]РЕЕСТР!AD640</f>
        <v>контейнер ООО "Экобаланс"</v>
      </c>
      <c r="Y640" s="8" t="str">
        <f>[1]РЕЕСТР!AH640</f>
        <v>СП МКД</v>
      </c>
      <c r="Z640" s="19" t="str">
        <f>[1]РЕЕСТР!AL640</f>
        <v>МКД ул.Дунина-Горкавича, 13</v>
      </c>
    </row>
    <row r="641" spans="2:26" ht="45" customHeight="1" x14ac:dyDescent="0.3">
      <c r="B641" s="43">
        <f>[1]РЕЕСТР!B641</f>
        <v>594</v>
      </c>
      <c r="C641" s="44" t="str">
        <f>[1]РЕЕСТР!C641</f>
        <v>ранее существовавшая до 01.01.2019</v>
      </c>
      <c r="D641" s="51">
        <f>[1]РЕЕСТР!D641</f>
        <v>44900</v>
      </c>
      <c r="E641" s="16" t="str">
        <f>[1]РЕЕСТР!E641</f>
        <v>Дунина-Горкавича 15</v>
      </c>
      <c r="F641" s="52" t="str">
        <f>[1]РЕЕСТР!F641</f>
        <v>в рамках проведения инвентаризации 2022 года
не установлен</v>
      </c>
      <c r="G641" s="10" t="str">
        <f>[1]РЕЕСТР!G641</f>
        <v>60.998085</v>
      </c>
      <c r="H641" s="10" t="str">
        <f>[1]РЕЕСТР!H641</f>
        <v>69.064679</v>
      </c>
      <c r="I641" s="53" t="str">
        <f>[1]РЕЕСТР!I641</f>
        <v>в рамках инвентаризации 2022 года
не определена</v>
      </c>
      <c r="J641" s="9" t="str">
        <f>[1]РЕЕСТР!J641</f>
        <v>открытый</v>
      </c>
      <c r="K641" s="11" t="str">
        <f>[1]РЕЕСТР!K641</f>
        <v>бетонная плита</v>
      </c>
      <c r="L641" s="10">
        <f>[1]РЕЕСТР!L641</f>
        <v>12</v>
      </c>
      <c r="M641" s="10" t="str">
        <f>[1]РЕЕСТР!M641</f>
        <v>отсутствует</v>
      </c>
      <c r="N641" s="12" t="str">
        <f>[1]РЕЕСТР!N641</f>
        <v>есть</v>
      </c>
      <c r="O641" s="14">
        <f>[1]РЕЕСТР!O641</f>
        <v>3</v>
      </c>
      <c r="P641" s="15">
        <f>[1]РЕЕСТР!P641</f>
        <v>0.66</v>
      </c>
      <c r="Q641" s="13" t="str">
        <f>[1]РЕЕСТР!Q641</f>
        <v>пластик</v>
      </c>
      <c r="R641" s="14" t="str">
        <f>[1]РЕЕСТР!U641</f>
        <v>-</v>
      </c>
      <c r="S641" s="15" t="str">
        <f>[1]РЕЕСТР!V641</f>
        <v>-</v>
      </c>
      <c r="T641" s="13" t="str">
        <f>[1]РЕЕСТР!W641</f>
        <v>-</v>
      </c>
      <c r="U641" s="17" t="str">
        <f>[1]РЕЕСТР!AA641</f>
        <v>-</v>
      </c>
      <c r="V641" s="18" t="str">
        <f>[1]РЕЕСТР!AB641</f>
        <v>-</v>
      </c>
      <c r="W641" s="15" t="str">
        <f>[1]РЕЕСТР!AC641</f>
        <v>-</v>
      </c>
      <c r="X641" s="13" t="str">
        <f>[1]РЕЕСТР!AD641</f>
        <v>-</v>
      </c>
      <c r="Y641" s="8" t="str">
        <f>[1]РЕЕСТР!AH641</f>
        <v>СП МКД</v>
      </c>
      <c r="Z641" s="19" t="str">
        <f>[1]РЕЕСТР!AL641</f>
        <v>МКД  ул.Дунина-Горкавича,15</v>
      </c>
    </row>
    <row r="642" spans="2:26" ht="45" customHeight="1" x14ac:dyDescent="0.3">
      <c r="B642" s="43">
        <f>[1]РЕЕСТР!B642</f>
        <v>595</v>
      </c>
      <c r="C642" s="44" t="str">
        <f>[1]РЕЕСТР!C642</f>
        <v>ранее существовавшая до 01.01.2019</v>
      </c>
      <c r="D642" s="51">
        <f>[1]РЕЕСТР!D642</f>
        <v>44900</v>
      </c>
      <c r="E642" s="16" t="str">
        <f>[1]РЕЕСТР!E642</f>
        <v>Ленина 42</v>
      </c>
      <c r="F642" s="52" t="str">
        <f>[1]РЕЕСТР!F642</f>
        <v>в рамках проведения инвентаризации 2022 года
не установлен</v>
      </c>
      <c r="G642" s="10" t="str">
        <f>[1]РЕЕСТР!G642</f>
        <v>61.006493</v>
      </c>
      <c r="H642" s="10" t="str">
        <f>[1]РЕЕСТР!H642</f>
        <v>69.019857</v>
      </c>
      <c r="I642" s="53" t="str">
        <f>[1]РЕЕСТР!I642</f>
        <v>в рамках инвентаризации 2022 года
не определена</v>
      </c>
      <c r="J642" s="9" t="str">
        <f>[1]РЕЕСТР!J642</f>
        <v>открытый</v>
      </c>
      <c r="K642" s="11" t="str">
        <f>[1]РЕЕСТР!K642</f>
        <v>асфальт</v>
      </c>
      <c r="L642" s="10">
        <f>[1]РЕЕСТР!L642</f>
        <v>12</v>
      </c>
      <c r="M642" s="10" t="str">
        <f>[1]РЕЕСТР!M642</f>
        <v>отсутствует</v>
      </c>
      <c r="N642" s="12" t="str">
        <f>[1]РЕЕСТР!N642</f>
        <v>есть</v>
      </c>
      <c r="O642" s="14">
        <f>[1]РЕЕСТР!O642</f>
        <v>3</v>
      </c>
      <c r="P642" s="15">
        <f>[1]РЕЕСТР!P642</f>
        <v>1.1000000000000001</v>
      </c>
      <c r="Q642" s="13" t="str">
        <f>[1]РЕЕСТР!Q642</f>
        <v>пластик</v>
      </c>
      <c r="R642" s="14" t="str">
        <f>[1]РЕЕСТР!U642</f>
        <v>-</v>
      </c>
      <c r="S642" s="15" t="str">
        <f>[1]РЕЕСТР!V642</f>
        <v>-</v>
      </c>
      <c r="T642" s="13" t="str">
        <f>[1]РЕЕСТР!W642</f>
        <v>-</v>
      </c>
      <c r="U642" s="17" t="str">
        <f>[1]РЕЕСТР!AA642</f>
        <v>-</v>
      </c>
      <c r="V642" s="18" t="str">
        <f>[1]РЕЕСТР!AB642</f>
        <v>-</v>
      </c>
      <c r="W642" s="15" t="str">
        <f>[1]РЕЕСТР!AC642</f>
        <v>-</v>
      </c>
      <c r="X642" s="13" t="str">
        <f>[1]РЕЕСТР!AD642</f>
        <v>-</v>
      </c>
      <c r="Y642" s="8" t="str">
        <f>[1]РЕЕСТР!AH642</f>
        <v>СП МКД</v>
      </c>
      <c r="Z642" s="19" t="str">
        <f>[1]РЕЕСТР!AL642</f>
        <v>МКД ул.Ленина, 42</v>
      </c>
    </row>
    <row r="643" spans="2:26" ht="45" customHeight="1" x14ac:dyDescent="0.3">
      <c r="B643" s="43">
        <f>[1]РЕЕСТР!B643</f>
        <v>596</v>
      </c>
      <c r="C643" s="44" t="str">
        <f>[1]РЕЕСТР!C643</f>
        <v>ранее существовавшая до 01.01.2019</v>
      </c>
      <c r="D643" s="51">
        <f>[1]РЕЕСТР!D643</f>
        <v>44900</v>
      </c>
      <c r="E643" s="16" t="str">
        <f>[1]РЕЕСТР!E643</f>
        <v>Коминтерна 8</v>
      </c>
      <c r="F643" s="52" t="str">
        <f>[1]РЕЕСТР!F643</f>
        <v>в рамках проведения инвентаризации 2022 года
не установлен</v>
      </c>
      <c r="G643" s="10" t="str">
        <f>[1]РЕЕСТР!G643</f>
        <v>61.001656</v>
      </c>
      <c r="H643" s="10" t="str">
        <f>[1]РЕЕСТР!H643</f>
        <v>69.012590</v>
      </c>
      <c r="I643" s="53" t="str">
        <f>[1]РЕЕСТР!I643</f>
        <v>в рамках инвентаризации 2022 года
не определена</v>
      </c>
      <c r="J643" s="9" t="str">
        <f>[1]РЕЕСТР!J643</f>
        <v>открытый</v>
      </c>
      <c r="K643" s="11" t="str">
        <f>[1]РЕЕСТР!K643</f>
        <v>асфальт</v>
      </c>
      <c r="L643" s="10">
        <f>[1]РЕЕСТР!L643</f>
        <v>12</v>
      </c>
      <c r="M643" s="10" t="str">
        <f>[1]РЕЕСТР!M643</f>
        <v>есть</v>
      </c>
      <c r="N643" s="12" t="str">
        <f>[1]РЕЕСТР!N643</f>
        <v>есть</v>
      </c>
      <c r="O643" s="14">
        <f>[1]РЕЕСТР!O643</f>
        <v>4</v>
      </c>
      <c r="P643" s="15">
        <f>[1]РЕЕСТР!P643</f>
        <v>1.1000000000000001</v>
      </c>
      <c r="Q643" s="13" t="str">
        <f>[1]РЕЕСТР!Q643</f>
        <v>пластик</v>
      </c>
      <c r="R643" s="14" t="str">
        <f>[1]РЕЕСТР!U643</f>
        <v>-</v>
      </c>
      <c r="S643" s="15" t="str">
        <f>[1]РЕЕСТР!V643</f>
        <v>-</v>
      </c>
      <c r="T643" s="13" t="str">
        <f>[1]РЕЕСТР!W643</f>
        <v>-</v>
      </c>
      <c r="U643" s="17" t="str">
        <f>[1]РЕЕСТР!AA643</f>
        <v>-</v>
      </c>
      <c r="V643" s="18" t="str">
        <f>[1]РЕЕСТР!AB643</f>
        <v>-</v>
      </c>
      <c r="W643" s="15" t="str">
        <f>[1]РЕЕСТР!AC643</f>
        <v>-</v>
      </c>
      <c r="X643" s="13" t="str">
        <f>[1]РЕЕСТР!AD643</f>
        <v>-</v>
      </c>
      <c r="Y643" s="8" t="str">
        <f>[1]РЕЕСТР!AH643</f>
        <v>СП МКД</v>
      </c>
      <c r="Z643" s="19" t="str">
        <f>[1]РЕЕСТР!AL643</f>
        <v>МКД ул.Коминтерна,8</v>
      </c>
    </row>
    <row r="644" spans="2:26" ht="56.25" customHeight="1" x14ac:dyDescent="0.3">
      <c r="B644" s="43">
        <f>[1]РЕЕСТР!B644</f>
        <v>597</v>
      </c>
      <c r="C644" s="44" t="str">
        <f>[1]РЕЕСТР!C644</f>
        <v>ранее существовавшая до 01.01.2019</v>
      </c>
      <c r="D644" s="51">
        <f>[1]РЕЕСТР!D644</f>
        <v>44900</v>
      </c>
      <c r="E644" s="16" t="str">
        <f>[1]РЕЕСТР!E644</f>
        <v>Рябиновая 9а</v>
      </c>
      <c r="F644" s="52" t="str">
        <f>[1]РЕЕСТР!F644</f>
        <v>в рамках проведения инвентаризации 2022 года
не установлен</v>
      </c>
      <c r="G644" s="10" t="str">
        <f>[1]РЕЕСТР!G644</f>
        <v>60.988045</v>
      </c>
      <c r="H644" s="10" t="str">
        <f>[1]РЕЕСТР!H644</f>
        <v>69.040388</v>
      </c>
      <c r="I644" s="53" t="str">
        <f>[1]РЕЕСТР!I644</f>
        <v>в рамках инвентаризации 2022 года
не определена</v>
      </c>
      <c r="J644" s="9" t="str">
        <f>[1]РЕЕСТР!J644</f>
        <v>открытый</v>
      </c>
      <c r="K644" s="11" t="str">
        <f>[1]РЕЕСТР!K644</f>
        <v>бетонная плита</v>
      </c>
      <c r="L644" s="10">
        <f>[1]РЕЕСТР!L644</f>
        <v>12</v>
      </c>
      <c r="M644" s="10" t="str">
        <f>[1]РЕЕСТР!M644</f>
        <v>есть</v>
      </c>
      <c r="N644" s="12" t="str">
        <f>[1]РЕЕСТР!N644</f>
        <v>есть</v>
      </c>
      <c r="O644" s="14">
        <f>[1]РЕЕСТР!O644</f>
        <v>2</v>
      </c>
      <c r="P644" s="15">
        <f>[1]РЕЕСТР!P644</f>
        <v>1.1000000000000001</v>
      </c>
      <c r="Q644" s="13" t="str">
        <f>[1]РЕЕСТР!Q644</f>
        <v>пластик</v>
      </c>
      <c r="R644" s="36" t="str">
        <f>[1]РЕЕСТР!U644</f>
        <v>-</v>
      </c>
      <c r="S644" s="37" t="str">
        <f>[1]РЕЕСТР!V644</f>
        <v>-</v>
      </c>
      <c r="T644" s="38" t="str">
        <f>[1]РЕЕСТР!W644</f>
        <v>-</v>
      </c>
      <c r="U644" s="35" t="str">
        <f>[1]РЕЕСТР!AA644</f>
        <v>бумажные отходы</v>
      </c>
      <c r="V644" s="14">
        <f>[1]РЕЕСТР!AB644</f>
        <v>1</v>
      </c>
      <c r="W644" s="15">
        <f>[1]РЕЕСТР!AC644</f>
        <v>0.75</v>
      </c>
      <c r="X644" s="13" t="str">
        <f>[1]РЕЕСТР!AD644</f>
        <v>контейнер ООО "Экобаланс"</v>
      </c>
      <c r="Y644" s="8" t="str">
        <f>[1]РЕЕСТР!AH644</f>
        <v>СП МКД</v>
      </c>
      <c r="Z644" s="19" t="str">
        <f>[1]РЕЕСТР!AL644</f>
        <v>МКД ул.Рябиновая,9,9а  ул. Югорская 11</v>
      </c>
    </row>
    <row r="645" spans="2:26" ht="45" customHeight="1" x14ac:dyDescent="0.3">
      <c r="B645" s="43">
        <f>[1]РЕЕСТР!B645</f>
        <v>598</v>
      </c>
      <c r="C645" s="44" t="str">
        <f>[1]РЕЕСТР!C645</f>
        <v>ранее существовавшая до 01.01.2019</v>
      </c>
      <c r="D645" s="51">
        <f>[1]РЕЕСТР!D645</f>
        <v>44900</v>
      </c>
      <c r="E645" s="16" t="str">
        <f>[1]РЕЕСТР!E645</f>
        <v>Рябиновая 1</v>
      </c>
      <c r="F645" s="52" t="str">
        <f>[1]РЕЕСТР!F645</f>
        <v>в рамках проведения инвентаризации 2022 года
не установлен</v>
      </c>
      <c r="G645" s="10" t="str">
        <f>[1]РЕЕСТР!G645</f>
        <v>60.988721</v>
      </c>
      <c r="H645" s="10" t="str">
        <f>[1]РЕЕСТР!H645</f>
        <v xml:space="preserve"> 69.035532</v>
      </c>
      <c r="I645" s="53" t="str">
        <f>[1]РЕЕСТР!I645</f>
        <v>в рамках инвентаризации 2022 года
не определена</v>
      </c>
      <c r="J645" s="9" t="str">
        <f>[1]РЕЕСТР!J645</f>
        <v>открытый</v>
      </c>
      <c r="K645" s="11" t="str">
        <f>[1]РЕЕСТР!K645</f>
        <v>бетонная плита</v>
      </c>
      <c r="L645" s="10">
        <f>[1]РЕЕСТР!L645</f>
        <v>4</v>
      </c>
      <c r="M645" s="10" t="str">
        <f>[1]РЕЕСТР!M645</f>
        <v>отсутствует</v>
      </c>
      <c r="N645" s="12" t="str">
        <f>[1]РЕЕСТР!N645</f>
        <v>отсутствует</v>
      </c>
      <c r="O645" s="14">
        <f>[1]РЕЕСТР!O645</f>
        <v>1</v>
      </c>
      <c r="P645" s="15">
        <f>[1]РЕЕСТР!P645</f>
        <v>0.66</v>
      </c>
      <c r="Q645" s="13" t="str">
        <f>[1]РЕЕСТР!Q645</f>
        <v>пластик</v>
      </c>
      <c r="R645" s="14" t="str">
        <f>[1]РЕЕСТР!U645</f>
        <v>-</v>
      </c>
      <c r="S645" s="15" t="str">
        <f>[1]РЕЕСТР!V645</f>
        <v>-</v>
      </c>
      <c r="T645" s="13" t="str">
        <f>[1]РЕЕСТР!W645</f>
        <v>-</v>
      </c>
      <c r="U645" s="17" t="str">
        <f>[1]РЕЕСТР!AA645</f>
        <v>-</v>
      </c>
      <c r="V645" s="18" t="str">
        <f>[1]РЕЕСТР!AB645</f>
        <v>-</v>
      </c>
      <c r="W645" s="15" t="str">
        <f>[1]РЕЕСТР!AC645</f>
        <v>-</v>
      </c>
      <c r="X645" s="13" t="str">
        <f>[1]РЕЕСТР!AD645</f>
        <v>-</v>
      </c>
      <c r="Y645" s="8" t="str">
        <f>[1]РЕЕСТР!AH645</f>
        <v>ЮЛ - МКУ "Управление логистики"</v>
      </c>
      <c r="Z645" s="19" t="str">
        <f>[1]РЕЕСТР!AL645</f>
        <v xml:space="preserve"> МКУ "Управление логистики"</v>
      </c>
    </row>
    <row r="646" spans="2:26" ht="56.25" customHeight="1" x14ac:dyDescent="0.3">
      <c r="B646" s="43">
        <f>[1]РЕЕСТР!B646</f>
        <v>599</v>
      </c>
      <c r="C646" s="44" t="str">
        <f>[1]РЕЕСТР!C646</f>
        <v>ранее существовавшая до 01.01.2019</v>
      </c>
      <c r="D646" s="51">
        <f>[1]РЕЕСТР!D646</f>
        <v>44900</v>
      </c>
      <c r="E646" s="16" t="str">
        <f>[1]РЕЕСТР!E646</f>
        <v>Рябиновая 11а</v>
      </c>
      <c r="F646" s="52" t="str">
        <f>[1]РЕЕСТР!F646</f>
        <v>в рамках проведения инвентаризации 2022 года
не установлен</v>
      </c>
      <c r="G646" s="10" t="str">
        <f>[1]РЕЕСТР!G646</f>
        <v>60.988095</v>
      </c>
      <c r="H646" s="10" t="str">
        <f>[1]РЕЕСТР!H646</f>
        <v>69.042860</v>
      </c>
      <c r="I646" s="53" t="str">
        <f>[1]РЕЕСТР!I646</f>
        <v>в рамках инвентаризации 2022 года
не определена</v>
      </c>
      <c r="J646" s="9" t="str">
        <f>[1]РЕЕСТР!J646</f>
        <v>открытый</v>
      </c>
      <c r="K646" s="11" t="str">
        <f>[1]РЕЕСТР!K646</f>
        <v>асфальт</v>
      </c>
      <c r="L646" s="10">
        <f>[1]РЕЕСТР!L646</f>
        <v>12</v>
      </c>
      <c r="M646" s="10" t="str">
        <f>[1]РЕЕСТР!M646</f>
        <v>есть</v>
      </c>
      <c r="N646" s="12" t="str">
        <f>[1]РЕЕСТР!N646</f>
        <v>есть</v>
      </c>
      <c r="O646" s="14">
        <f>[1]РЕЕСТР!O646</f>
        <v>3</v>
      </c>
      <c r="P646" s="15">
        <f>[1]РЕЕСТР!P646</f>
        <v>1.1000000000000001</v>
      </c>
      <c r="Q646" s="13" t="str">
        <f>[1]РЕЕСТР!Q646</f>
        <v>пластик</v>
      </c>
      <c r="R646" s="36" t="str">
        <f>[1]РЕЕСТР!U646</f>
        <v>-</v>
      </c>
      <c r="S646" s="37" t="str">
        <f>[1]РЕЕСТР!V646</f>
        <v>-</v>
      </c>
      <c r="T646" s="38" t="str">
        <f>[1]РЕЕСТР!W646</f>
        <v>-</v>
      </c>
      <c r="U646" s="35" t="str">
        <f>[1]РЕЕСТР!AA646</f>
        <v>пластик</v>
      </c>
      <c r="V646" s="14">
        <f>[1]РЕЕСТР!AB646</f>
        <v>1</v>
      </c>
      <c r="W646" s="15">
        <f>[1]РЕЕСТР!AC646</f>
        <v>1</v>
      </c>
      <c r="X646" s="13" t="str">
        <f>[1]РЕЕСТР!AD646</f>
        <v>металлическая сетка АО "РЭС-Сервис"</v>
      </c>
      <c r="Y646" s="8" t="str">
        <f>[1]РЕЕСТР!AH646</f>
        <v>СП МКД</v>
      </c>
      <c r="Z646" s="19" t="str">
        <f>[1]РЕЕСТР!AL646</f>
        <v xml:space="preserve">МКД Рябиновая,11а; Рябиновая,13б; </v>
      </c>
    </row>
    <row r="647" spans="2:26" ht="45" customHeight="1" x14ac:dyDescent="0.3">
      <c r="B647" s="43">
        <f>[1]РЕЕСТР!B647</f>
        <v>600</v>
      </c>
      <c r="C647" s="44" t="str">
        <f>[1]РЕЕСТР!C647</f>
        <v>ранее существовавшая до 01.01.2019</v>
      </c>
      <c r="D647" s="51">
        <f>[1]РЕЕСТР!D647</f>
        <v>44900</v>
      </c>
      <c r="E647" s="16" t="str">
        <f>[1]РЕЕСТР!E647</f>
        <v>Гагарина 193</v>
      </c>
      <c r="F647" s="52" t="str">
        <f>[1]РЕЕСТР!F647</f>
        <v>в рамках проведения инвентаризации 2022 года
не установлен</v>
      </c>
      <c r="G647" s="10" t="str">
        <f>[1]РЕЕСТР!G647</f>
        <v>60.981087</v>
      </c>
      <c r="H647" s="10" t="str">
        <f>[1]РЕЕСТР!H647</f>
        <v>69.050183</v>
      </c>
      <c r="I647" s="53" t="str">
        <f>[1]РЕЕСТР!I647</f>
        <v>в рамках инвентаризации 2022 года
не определена</v>
      </c>
      <c r="J647" s="9" t="str">
        <f>[1]РЕЕСТР!J647</f>
        <v>открытый</v>
      </c>
      <c r="K647" s="11" t="str">
        <f>[1]РЕЕСТР!K647</f>
        <v>бетонная плита</v>
      </c>
      <c r="L647" s="10">
        <f>[1]РЕЕСТР!L647</f>
        <v>12</v>
      </c>
      <c r="M647" s="10" t="str">
        <f>[1]РЕЕСТР!M647</f>
        <v>есть</v>
      </c>
      <c r="N647" s="12" t="str">
        <f>[1]РЕЕСТР!N647</f>
        <v>есть</v>
      </c>
      <c r="O647" s="14">
        <f>[1]РЕЕСТР!O647</f>
        <v>2</v>
      </c>
      <c r="P647" s="15">
        <f>[1]РЕЕСТР!P647</f>
        <v>0.66</v>
      </c>
      <c r="Q647" s="13" t="str">
        <f>[1]РЕЕСТР!Q647</f>
        <v>пластик</v>
      </c>
      <c r="R647" s="14" t="str">
        <f>[1]РЕЕСТР!U647</f>
        <v>-</v>
      </c>
      <c r="S647" s="15" t="str">
        <f>[1]РЕЕСТР!V647</f>
        <v>-</v>
      </c>
      <c r="T647" s="13" t="str">
        <f>[1]РЕЕСТР!W647</f>
        <v>-</v>
      </c>
      <c r="U647" s="17" t="str">
        <f>[1]РЕЕСТР!AA647</f>
        <v>-</v>
      </c>
      <c r="V647" s="18" t="str">
        <f>[1]РЕЕСТР!AB647</f>
        <v>-</v>
      </c>
      <c r="W647" s="15" t="str">
        <f>[1]РЕЕСТР!AC647</f>
        <v>-</v>
      </c>
      <c r="X647" s="13" t="str">
        <f>[1]РЕЕСТР!AD647</f>
        <v>-</v>
      </c>
      <c r="Y647" s="8" t="str">
        <f>[1]РЕЕСТР!AH647</f>
        <v>СП МКД</v>
      </c>
      <c r="Z647" s="19" t="str">
        <f>[1]РЕЕСТР!AL647</f>
        <v xml:space="preserve">МКД ул.Гагарина, 193 </v>
      </c>
    </row>
    <row r="648" spans="2:26" ht="45" customHeight="1" x14ac:dyDescent="0.3">
      <c r="B648" s="43">
        <f>[1]РЕЕСТР!B648</f>
        <v>601</v>
      </c>
      <c r="C648" s="44" t="str">
        <f>[1]РЕЕСТР!C648</f>
        <v>ранее существовавшая до 01.01.2019</v>
      </c>
      <c r="D648" s="51">
        <f>[1]РЕЕСТР!D648</f>
        <v>44900</v>
      </c>
      <c r="E648" s="16" t="str">
        <f>[1]РЕЕСТР!E648</f>
        <v>Объездная 8</v>
      </c>
      <c r="F648" s="52" t="str">
        <f>[1]РЕЕСТР!F648</f>
        <v>в рамках проведения инвентаризации 2022 года
не установлен</v>
      </c>
      <c r="G648" s="10" t="str">
        <f>[1]РЕЕСТР!G648</f>
        <v>60.974596</v>
      </c>
      <c r="H648" s="10" t="str">
        <f>[1]РЕЕСТР!H648</f>
        <v>69.018476</v>
      </c>
      <c r="I648" s="53" t="str">
        <f>[1]РЕЕСТР!I648</f>
        <v>в рамках инвентаризации 2022 года
не определена</v>
      </c>
      <c r="J648" s="9" t="str">
        <f>[1]РЕЕСТР!J648</f>
        <v>открытый</v>
      </c>
      <c r="K648" s="11" t="str">
        <f>[1]РЕЕСТР!K648</f>
        <v>асфальт</v>
      </c>
      <c r="L648" s="10">
        <f>[1]РЕЕСТР!L648</f>
        <v>12</v>
      </c>
      <c r="M648" s="10" t="str">
        <f>[1]РЕЕСТР!M648</f>
        <v>отсутствует</v>
      </c>
      <c r="N648" s="12" t="str">
        <f>[1]РЕЕСТР!N648</f>
        <v>есть</v>
      </c>
      <c r="O648" s="14">
        <f>[1]РЕЕСТР!O648</f>
        <v>5</v>
      </c>
      <c r="P648" s="15">
        <f>[1]РЕЕСТР!P648</f>
        <v>1.1000000000000001</v>
      </c>
      <c r="Q648" s="13" t="str">
        <f>[1]РЕЕСТР!Q648</f>
        <v>пластик</v>
      </c>
      <c r="R648" s="14" t="str">
        <f>[1]РЕЕСТР!U648</f>
        <v>-</v>
      </c>
      <c r="S648" s="15" t="str">
        <f>[1]РЕЕСТР!V648</f>
        <v>-</v>
      </c>
      <c r="T648" s="13" t="str">
        <f>[1]РЕЕСТР!W648</f>
        <v>-</v>
      </c>
      <c r="U648" s="17" t="str">
        <f>[1]РЕЕСТР!AA648</f>
        <v>-</v>
      </c>
      <c r="V648" s="18" t="str">
        <f>[1]РЕЕСТР!AB648</f>
        <v>-</v>
      </c>
      <c r="W648" s="15" t="str">
        <f>[1]РЕЕСТР!AC648</f>
        <v>-</v>
      </c>
      <c r="X648" s="13" t="str">
        <f>[1]РЕЕСТР!AD648</f>
        <v>-</v>
      </c>
      <c r="Y648" s="8" t="str">
        <f>[1]РЕЕСТР!AH648</f>
        <v>СП МКД</v>
      </c>
      <c r="Z648" s="19" t="str">
        <f>[1]РЕЕСТР!AL648</f>
        <v>МКД ул.Объездная, 8</v>
      </c>
    </row>
    <row r="649" spans="2:26" ht="56.25" customHeight="1" x14ac:dyDescent="0.3">
      <c r="B649" s="43">
        <f>[1]РЕЕСТР!B649</f>
        <v>602</v>
      </c>
      <c r="C649" s="44" t="str">
        <f>[1]РЕЕСТР!C649</f>
        <v>ранее существовавшая до 01.01.2019</v>
      </c>
      <c r="D649" s="51">
        <f>[1]РЕЕСТР!D649</f>
        <v>44900</v>
      </c>
      <c r="E649" s="16" t="str">
        <f>[1]РЕЕСТР!E649</f>
        <v>Студенческая 14</v>
      </c>
      <c r="F649" s="52" t="str">
        <f>[1]РЕЕСТР!F649</f>
        <v>в рамках проведения инвентаризации 2022 года
не установлен</v>
      </c>
      <c r="G649" s="10" t="str">
        <f>[1]РЕЕСТР!G649</f>
        <v>61.013994</v>
      </c>
      <c r="H649" s="10" t="str">
        <f>[1]РЕЕСТР!H649</f>
        <v>69.045244</v>
      </c>
      <c r="I649" s="53" t="str">
        <f>[1]РЕЕСТР!I649</f>
        <v>в рамках инвентаризации 2022 года
не определена</v>
      </c>
      <c r="J649" s="9" t="str">
        <f>[1]РЕЕСТР!J649</f>
        <v>открытый</v>
      </c>
      <c r="K649" s="11" t="str">
        <f>[1]РЕЕСТР!K649</f>
        <v>бетонная плита</v>
      </c>
      <c r="L649" s="10">
        <f>[1]РЕЕСТР!L649</f>
        <v>12</v>
      </c>
      <c r="M649" s="10" t="str">
        <f>[1]РЕЕСТР!M649</f>
        <v>есть</v>
      </c>
      <c r="N649" s="12" t="str">
        <f>[1]РЕЕСТР!N649</f>
        <v>есть</v>
      </c>
      <c r="O649" s="14">
        <f>[1]РЕЕСТР!O649</f>
        <v>5</v>
      </c>
      <c r="P649" s="15">
        <f>[1]РЕЕСТР!P649</f>
        <v>0.66</v>
      </c>
      <c r="Q649" s="13" t="str">
        <f>[1]РЕЕСТР!Q649</f>
        <v>пластик</v>
      </c>
      <c r="R649" s="36" t="str">
        <f>[1]РЕЕСТР!U649</f>
        <v>-</v>
      </c>
      <c r="S649" s="37" t="str">
        <f>[1]РЕЕСТР!V649</f>
        <v>-</v>
      </c>
      <c r="T649" s="38" t="str">
        <f>[1]РЕЕСТР!W649</f>
        <v>-</v>
      </c>
      <c r="U649" s="35" t="str">
        <f>[1]РЕЕСТР!AA649</f>
        <v>пластик</v>
      </c>
      <c r="V649" s="14">
        <f>[1]РЕЕСТР!AB649</f>
        <v>1</v>
      </c>
      <c r="W649" s="15">
        <f>[1]РЕЕСТР!AC649</f>
        <v>1</v>
      </c>
      <c r="X649" s="13" t="str">
        <f>[1]РЕЕСТР!AD649</f>
        <v>металлическая сетка АО "РЭС-Сервис"</v>
      </c>
      <c r="Y649" s="8" t="str">
        <f>[1]РЕЕСТР!AH649</f>
        <v>СП МКД</v>
      </c>
      <c r="Z649" s="19" t="str">
        <f>[1]РЕЕСТР!AL649</f>
        <v>МКД ул.Студенческая, 14, ЮЛ - ООО "Русский стиль"</v>
      </c>
    </row>
    <row r="650" spans="2:26" ht="56.25" customHeight="1" x14ac:dyDescent="0.3">
      <c r="B650" s="43">
        <f>[1]РЕЕСТР!B650</f>
        <v>603</v>
      </c>
      <c r="C650" s="44" t="str">
        <f>[1]РЕЕСТР!C650</f>
        <v>ранее существовавшая до 01.01.2019</v>
      </c>
      <c r="D650" s="51">
        <f>[1]РЕЕСТР!D650</f>
        <v>44900</v>
      </c>
      <c r="E650" s="16" t="str">
        <f>[1]РЕЕСТР!E650</f>
        <v>Студенческая 18</v>
      </c>
      <c r="F650" s="52" t="str">
        <f>[1]РЕЕСТР!F650</f>
        <v>в рамках проведения инвентаризации 2022 года
не установлен</v>
      </c>
      <c r="G650" s="10" t="str">
        <f>[1]РЕЕСТР!G650</f>
        <v>61.014423</v>
      </c>
      <c r="H650" s="10" t="str">
        <f>[1]РЕЕСТР!H650</f>
        <v>69.042631</v>
      </c>
      <c r="I650" s="53" t="str">
        <f>[1]РЕЕСТР!I650</f>
        <v>в рамках инвентаризации 2022 года
не определена</v>
      </c>
      <c r="J650" s="9" t="str">
        <f>[1]РЕЕСТР!J650</f>
        <v>открытый</v>
      </c>
      <c r="K650" s="11" t="str">
        <f>[1]РЕЕСТР!K650</f>
        <v>бетонная плита</v>
      </c>
      <c r="L650" s="10">
        <f>[1]РЕЕСТР!L650</f>
        <v>12</v>
      </c>
      <c r="M650" s="10" t="str">
        <f>[1]РЕЕСТР!M650</f>
        <v>есть</v>
      </c>
      <c r="N650" s="12" t="str">
        <f>[1]РЕЕСТР!N650</f>
        <v>есть</v>
      </c>
      <c r="O650" s="14">
        <f>[1]РЕЕСТР!O650</f>
        <v>5</v>
      </c>
      <c r="P650" s="15">
        <f>[1]РЕЕСТР!P650</f>
        <v>0.66</v>
      </c>
      <c r="Q650" s="13" t="str">
        <f>[1]РЕЕСТР!Q650</f>
        <v>пластик</v>
      </c>
      <c r="R650" s="36" t="str">
        <f>[1]РЕЕСТР!U650</f>
        <v>-</v>
      </c>
      <c r="S650" s="37" t="str">
        <f>[1]РЕЕСТР!V650</f>
        <v>-</v>
      </c>
      <c r="T650" s="38" t="str">
        <f>[1]РЕЕСТР!W650</f>
        <v>-</v>
      </c>
      <c r="U650" s="35" t="str">
        <f>[1]РЕЕСТР!AA650</f>
        <v>пластик</v>
      </c>
      <c r="V650" s="14">
        <f>[1]РЕЕСТР!AB650</f>
        <v>1</v>
      </c>
      <c r="W650" s="15">
        <f>[1]РЕЕСТР!AC650</f>
        <v>1</v>
      </c>
      <c r="X650" s="13" t="str">
        <f>[1]РЕЕСТР!AD650</f>
        <v>металлическая сетка АО "РЭС-Сервис"</v>
      </c>
      <c r="Y650" s="8" t="str">
        <f>[1]РЕЕСТР!AH650</f>
        <v>СП МКД</v>
      </c>
      <c r="Z650" s="19" t="str">
        <f>[1]РЕЕСТР!AL650</f>
        <v>МКД ул.Студенческая,18</v>
      </c>
    </row>
    <row r="651" spans="2:26" ht="45" customHeight="1" x14ac:dyDescent="0.3">
      <c r="B651" s="43">
        <f>[1]РЕЕСТР!B651</f>
        <v>604</v>
      </c>
      <c r="C651" s="44" t="str">
        <f>[1]РЕЕСТР!C651</f>
        <v>ранее существовавшая до 01.01.2019</v>
      </c>
      <c r="D651" s="51">
        <f>[1]РЕЕСТР!D651</f>
        <v>44900</v>
      </c>
      <c r="E651" s="16" t="str">
        <f>[1]РЕЕСТР!E651</f>
        <v>Студенческая 10</v>
      </c>
      <c r="F651" s="52" t="str">
        <f>[1]РЕЕСТР!F651</f>
        <v>в рамках проведения инвентаризации 2022 года
не установлен</v>
      </c>
      <c r="G651" s="10" t="str">
        <f>[1]РЕЕСТР!G651</f>
        <v>61.013297</v>
      </c>
      <c r="H651" s="10" t="str">
        <f>[1]РЕЕСТР!H651</f>
        <v>69.051484</v>
      </c>
      <c r="I651" s="53" t="str">
        <f>[1]РЕЕСТР!I651</f>
        <v>в рамках инвентаризации 2022 года
не определена</v>
      </c>
      <c r="J651" s="9" t="str">
        <f>[1]РЕЕСТР!J651</f>
        <v>открытый</v>
      </c>
      <c r="K651" s="11" t="str">
        <f>[1]РЕЕСТР!K651</f>
        <v>асфальт</v>
      </c>
      <c r="L651" s="10">
        <f>[1]РЕЕСТР!L651</f>
        <v>6</v>
      </c>
      <c r="M651" s="10" t="str">
        <f>[1]РЕЕСТР!M651</f>
        <v>отсутствует</v>
      </c>
      <c r="N651" s="12" t="str">
        <f>[1]РЕЕСТР!N651</f>
        <v>есть</v>
      </c>
      <c r="O651" s="14">
        <f>[1]РЕЕСТР!O651</f>
        <v>1</v>
      </c>
      <c r="P651" s="15">
        <f>[1]РЕЕСТР!P651</f>
        <v>1.1000000000000001</v>
      </c>
      <c r="Q651" s="13" t="str">
        <f>[1]РЕЕСТР!Q651</f>
        <v>пластик</v>
      </c>
      <c r="R651" s="14" t="str">
        <f>[1]РЕЕСТР!U651</f>
        <v>-</v>
      </c>
      <c r="S651" s="15" t="str">
        <f>[1]РЕЕСТР!V651</f>
        <v>-</v>
      </c>
      <c r="T651" s="13" t="str">
        <f>[1]РЕЕСТР!W651</f>
        <v>-</v>
      </c>
      <c r="U651" s="17" t="str">
        <f>[1]РЕЕСТР!AA651</f>
        <v>-</v>
      </c>
      <c r="V651" s="18" t="str">
        <f>[1]РЕЕСТР!AB651</f>
        <v>-</v>
      </c>
      <c r="W651" s="15" t="str">
        <f>[1]РЕЕСТР!AC651</f>
        <v>-</v>
      </c>
      <c r="X651" s="13" t="str">
        <f>[1]РЕЕСТР!AD651</f>
        <v>-</v>
      </c>
      <c r="Y651" s="8" t="str">
        <f>[1]РЕЕСТР!AH651</f>
        <v>ЮЛ - ООО ТК "Дизель-Гарант"</v>
      </c>
      <c r="Z651" s="19" t="str">
        <f>[1]РЕЕСТР!AL651</f>
        <v>ООО ТК "Дизель-Гарант"</v>
      </c>
    </row>
    <row r="652" spans="2:26" ht="45" customHeight="1" x14ac:dyDescent="0.3">
      <c r="B652" s="43">
        <f>[1]РЕЕСТР!B652</f>
        <v>605</v>
      </c>
      <c r="C652" s="44" t="str">
        <f>[1]РЕЕСТР!C652</f>
        <v>ранее существовавшая до 01.01.2019</v>
      </c>
      <c r="D652" s="51">
        <f>[1]РЕЕСТР!D652</f>
        <v>44900</v>
      </c>
      <c r="E652" s="16" t="str">
        <f>[1]РЕЕСТР!E652</f>
        <v>Студенческая 20</v>
      </c>
      <c r="F652" s="52" t="str">
        <f>[1]РЕЕСТР!F652</f>
        <v>в рамках проведения инвентаризации 2022 года
не установлен</v>
      </c>
      <c r="G652" s="10" t="str">
        <f>[1]РЕЕСТР!G652</f>
        <v>61.015569</v>
      </c>
      <c r="H652" s="10" t="str">
        <f>[1]РЕЕСТР!H652</f>
        <v>69.040359</v>
      </c>
      <c r="I652" s="53" t="str">
        <f>[1]РЕЕСТР!I652</f>
        <v>в рамках инвентаризации 2022 года
не определена</v>
      </c>
      <c r="J652" s="9" t="str">
        <f>[1]РЕЕСТР!J652</f>
        <v>открытый</v>
      </c>
      <c r="K652" s="11" t="str">
        <f>[1]РЕЕСТР!K652</f>
        <v>асфальт</v>
      </c>
      <c r="L652" s="10">
        <f>[1]РЕЕСТР!L652</f>
        <v>10</v>
      </c>
      <c r="M652" s="10" t="str">
        <f>[1]РЕЕСТР!M652</f>
        <v>отсутствует</v>
      </c>
      <c r="N652" s="12" t="str">
        <f>[1]РЕЕСТР!N652</f>
        <v>есть</v>
      </c>
      <c r="O652" s="14">
        <f>[1]РЕЕСТР!O652</f>
        <v>4</v>
      </c>
      <c r="P652" s="15">
        <f>[1]РЕЕСТР!P652</f>
        <v>0.66</v>
      </c>
      <c r="Q652" s="13" t="str">
        <f>[1]РЕЕСТР!Q652</f>
        <v>пластик</v>
      </c>
      <c r="R652" s="14" t="str">
        <f>[1]РЕЕСТР!U652</f>
        <v>-</v>
      </c>
      <c r="S652" s="15" t="str">
        <f>[1]РЕЕСТР!V652</f>
        <v>-</v>
      </c>
      <c r="T652" s="13" t="str">
        <f>[1]РЕЕСТР!W652</f>
        <v>-</v>
      </c>
      <c r="U652" s="17" t="str">
        <f>[1]РЕЕСТР!AA652</f>
        <v>-</v>
      </c>
      <c r="V652" s="18" t="str">
        <f>[1]РЕЕСТР!AB652</f>
        <v>-</v>
      </c>
      <c r="W652" s="15" t="str">
        <f>[1]РЕЕСТР!AC652</f>
        <v>-</v>
      </c>
      <c r="X652" s="13" t="str">
        <f>[1]РЕЕСТР!AD652</f>
        <v>-</v>
      </c>
      <c r="Y652" s="8" t="str">
        <f>[1]РЕЕСТР!AH652</f>
        <v>СП МКД</v>
      </c>
      <c r="Z652" s="19" t="str">
        <f>[1]РЕЕСТР!AL652</f>
        <v>МКД ул.Студенческая, 20</v>
      </c>
    </row>
    <row r="653" spans="2:26" ht="56.25" customHeight="1" x14ac:dyDescent="0.3">
      <c r="B653" s="43">
        <f>[1]РЕЕСТР!B653</f>
        <v>606</v>
      </c>
      <c r="C653" s="44" t="str">
        <f>[1]РЕЕСТР!C653</f>
        <v>ранее существовавшая до 01.01.2019</v>
      </c>
      <c r="D653" s="51">
        <f>[1]РЕЕСТР!D653</f>
        <v>44900</v>
      </c>
      <c r="E653" s="16" t="str">
        <f>[1]РЕЕСТР!E653</f>
        <v>Энгельса 60</v>
      </c>
      <c r="F653" s="52" t="str">
        <f>[1]РЕЕСТР!F653</f>
        <v>в рамках проведения инвентаризации 2022 года
не установлен</v>
      </c>
      <c r="G653" s="10" t="str">
        <f>[1]РЕЕСТР!G653</f>
        <v>61.006791</v>
      </c>
      <c r="H653" s="10" t="str">
        <f>[1]РЕЕСТР!H653</f>
        <v>68.995513</v>
      </c>
      <c r="I653" s="53" t="str">
        <f>[1]РЕЕСТР!I653</f>
        <v>в рамках инвентаризации 2022 года
не определена</v>
      </c>
      <c r="J653" s="9" t="str">
        <f>[1]РЕЕСТР!J653</f>
        <v>открытый</v>
      </c>
      <c r="K653" s="11" t="str">
        <f>[1]РЕЕСТР!K653</f>
        <v>бетонная плита</v>
      </c>
      <c r="L653" s="10">
        <f>[1]РЕЕСТР!L653</f>
        <v>8</v>
      </c>
      <c r="M653" s="10" t="str">
        <f>[1]РЕЕСТР!M653</f>
        <v>есть</v>
      </c>
      <c r="N653" s="12" t="str">
        <f>[1]РЕЕСТР!N653</f>
        <v>есть</v>
      </c>
      <c r="O653" s="14">
        <f>[1]РЕЕСТР!O653</f>
        <v>4</v>
      </c>
      <c r="P653" s="15">
        <f>[1]РЕЕСТР!P653</f>
        <v>1.1000000000000001</v>
      </c>
      <c r="Q653" s="13" t="str">
        <f>[1]РЕЕСТР!Q653</f>
        <v>пластик</v>
      </c>
      <c r="R653" s="14" t="str">
        <f>[1]РЕЕСТР!U653</f>
        <v>-</v>
      </c>
      <c r="S653" s="15" t="str">
        <f>[1]РЕЕСТР!V653</f>
        <v>-</v>
      </c>
      <c r="T653" s="13" t="str">
        <f>[1]РЕЕСТР!W653</f>
        <v>-</v>
      </c>
      <c r="U653" s="17" t="str">
        <f>[1]РЕЕСТР!AA653</f>
        <v>бумажные отходы</v>
      </c>
      <c r="V653" s="18">
        <f>[1]РЕЕСТР!AB653</f>
        <v>1</v>
      </c>
      <c r="W653" s="15">
        <f>[1]РЕЕСТР!AC653</f>
        <v>0.75</v>
      </c>
      <c r="X653" s="13" t="str">
        <f>[1]РЕЕСТР!AD653</f>
        <v>контейнер ООО "Экобаланс"</v>
      </c>
      <c r="Y653" s="8" t="str">
        <f>[1]РЕЕСТР!AH653</f>
        <v>СП МКД</v>
      </c>
      <c r="Z653" s="19" t="str">
        <f>[1]РЕЕСТР!AL653</f>
        <v>МКД  ул.Энгельса, 60</v>
      </c>
    </row>
    <row r="654" spans="2:26" ht="56.25" customHeight="1" x14ac:dyDescent="0.3">
      <c r="B654" s="43">
        <f>[1]РЕЕСТР!B654</f>
        <v>606</v>
      </c>
      <c r="C654" s="44">
        <f>[1]РЕЕСТР!C654</f>
        <v>0</v>
      </c>
      <c r="D654" s="51">
        <f>[1]РЕЕСТР!D654</f>
        <v>44900</v>
      </c>
      <c r="E654" s="16">
        <f>[1]РЕЕСТР!E654</f>
        <v>0</v>
      </c>
      <c r="F654" s="52" t="str">
        <f>[1]РЕЕСТР!F654</f>
        <v>в рамках проведения инвентаризации 2022 года
не установлен</v>
      </c>
      <c r="G654" s="10">
        <f>[1]РЕЕСТР!G654</f>
        <v>0</v>
      </c>
      <c r="H654" s="10">
        <f>[1]РЕЕСТР!H654</f>
        <v>0</v>
      </c>
      <c r="I654" s="53" t="str">
        <f>[1]РЕЕСТР!I654</f>
        <v>в рамках инвентаризации 2022 года
не определена</v>
      </c>
      <c r="J654" s="9">
        <f>[1]РЕЕСТР!J654</f>
        <v>0</v>
      </c>
      <c r="K654" s="11">
        <f>[1]РЕЕСТР!K654</f>
        <v>0</v>
      </c>
      <c r="L654" s="10">
        <f>[1]РЕЕСТР!L654</f>
        <v>0</v>
      </c>
      <c r="M654" s="10">
        <f>[1]РЕЕСТР!M654</f>
        <v>0</v>
      </c>
      <c r="N654" s="12">
        <f>[1]РЕЕСТР!N654</f>
        <v>0</v>
      </c>
      <c r="O654" s="14">
        <f>[1]РЕЕСТР!O654</f>
        <v>0</v>
      </c>
      <c r="P654" s="15">
        <f>[1]РЕЕСТР!P654</f>
        <v>0</v>
      </c>
      <c r="Q654" s="13">
        <f>[1]РЕЕСТР!Q654</f>
        <v>0</v>
      </c>
      <c r="R654" s="14">
        <f>[1]РЕЕСТР!U654</f>
        <v>0</v>
      </c>
      <c r="S654" s="15">
        <f>[1]РЕЕСТР!V654</f>
        <v>0</v>
      </c>
      <c r="T654" s="13">
        <f>[1]РЕЕСТР!W654</f>
        <v>0</v>
      </c>
      <c r="U654" s="17" t="str">
        <f>[1]РЕЕСТР!AA654</f>
        <v>пластик</v>
      </c>
      <c r="V654" s="18">
        <f>[1]РЕЕСТР!AB654</f>
        <v>1</v>
      </c>
      <c r="W654" s="15">
        <f>[1]РЕЕСТР!AC654</f>
        <v>1</v>
      </c>
      <c r="X654" s="13" t="str">
        <f>[1]РЕЕСТР!AD654</f>
        <v>металлическая сетка АО "РЭС-Сервис"</v>
      </c>
      <c r="Y654" s="8">
        <f>[1]РЕЕСТР!AH654</f>
        <v>0</v>
      </c>
      <c r="Z654" s="19">
        <f>[1]РЕЕСТР!AL654</f>
        <v>0</v>
      </c>
    </row>
    <row r="655" spans="2:26" ht="56.25" customHeight="1" x14ac:dyDescent="0.3">
      <c r="B655" s="43">
        <f>[1]РЕЕСТР!B655</f>
        <v>607</v>
      </c>
      <c r="C655" s="44" t="str">
        <f>[1]РЕЕСТР!C655</f>
        <v>ранее существовавшая до 01.01.2019</v>
      </c>
      <c r="D655" s="51">
        <f>[1]РЕЕСТР!D655</f>
        <v>44900</v>
      </c>
      <c r="E655" s="16" t="str">
        <f>[1]РЕЕСТР!E655</f>
        <v>Сирина 78</v>
      </c>
      <c r="F655" s="52" t="str">
        <f>[1]РЕЕСТР!F655</f>
        <v>в рамках проведения инвентаризации 2022 года
не установлен</v>
      </c>
      <c r="G655" s="10" t="str">
        <f>[1]РЕЕСТР!G655</f>
        <v>61.005057</v>
      </c>
      <c r="H655" s="10" t="str">
        <f>[1]РЕЕСТР!H655</f>
        <v>68.994287</v>
      </c>
      <c r="I655" s="53" t="str">
        <f>[1]РЕЕСТР!I655</f>
        <v>в рамках инвентаризации 2022 года
не определена</v>
      </c>
      <c r="J655" s="9" t="str">
        <f>[1]РЕЕСТР!J655</f>
        <v>открытый</v>
      </c>
      <c r="K655" s="11" t="str">
        <f>[1]РЕЕСТР!K655</f>
        <v>бетонная плита</v>
      </c>
      <c r="L655" s="10">
        <f>[1]РЕЕСТР!L655</f>
        <v>8</v>
      </c>
      <c r="M655" s="10" t="str">
        <f>[1]РЕЕСТР!M655</f>
        <v>есть</v>
      </c>
      <c r="N655" s="12" t="str">
        <f>[1]РЕЕСТР!N655</f>
        <v>есть</v>
      </c>
      <c r="O655" s="14">
        <f>[1]РЕЕСТР!O655</f>
        <v>4</v>
      </c>
      <c r="P655" s="15">
        <f>[1]РЕЕСТР!P655</f>
        <v>1.1000000000000001</v>
      </c>
      <c r="Q655" s="13" t="str">
        <f>[1]РЕЕСТР!Q655</f>
        <v>пластик</v>
      </c>
      <c r="R655" s="14" t="str">
        <f>[1]РЕЕСТР!U655</f>
        <v>-</v>
      </c>
      <c r="S655" s="15" t="str">
        <f>[1]РЕЕСТР!V655</f>
        <v>-</v>
      </c>
      <c r="T655" s="13" t="str">
        <f>[1]РЕЕСТР!W655</f>
        <v>-</v>
      </c>
      <c r="U655" s="17" t="str">
        <f>[1]РЕЕСТР!AA655</f>
        <v>бумажные отходы</v>
      </c>
      <c r="V655" s="18">
        <f>[1]РЕЕСТР!AB655</f>
        <v>1</v>
      </c>
      <c r="W655" s="15">
        <f>[1]РЕЕСТР!AC655</f>
        <v>0.75</v>
      </c>
      <c r="X655" s="13" t="str">
        <f>[1]РЕЕСТР!AD655</f>
        <v>контейнер ООО "Экобаланс"</v>
      </c>
      <c r="Y655" s="8" t="str">
        <f>[1]РЕЕСТР!AH655</f>
        <v>СП МКД</v>
      </c>
      <c r="Z655" s="19" t="str">
        <f>[1]РЕЕСТР!AL655</f>
        <v>ЮЛ - ООО "Элемент Трейд", МКД ул. Сирина, 78</v>
      </c>
    </row>
    <row r="656" spans="2:26" ht="56.25" customHeight="1" x14ac:dyDescent="0.3">
      <c r="B656" s="43">
        <f>[1]РЕЕСТР!B656</f>
        <v>607</v>
      </c>
      <c r="C656" s="44">
        <f>[1]РЕЕСТР!C656</f>
        <v>0</v>
      </c>
      <c r="D656" s="51">
        <f>[1]РЕЕСТР!D656</f>
        <v>44900</v>
      </c>
      <c r="E656" s="16">
        <f>[1]РЕЕСТР!E656</f>
        <v>0</v>
      </c>
      <c r="F656" s="52" t="str">
        <f>[1]РЕЕСТР!F656</f>
        <v>в рамках проведения инвентаризации 2022 года
не установлен</v>
      </c>
      <c r="G656" s="10">
        <f>[1]РЕЕСТР!G656</f>
        <v>0</v>
      </c>
      <c r="H656" s="10">
        <f>[1]РЕЕСТР!H656</f>
        <v>0</v>
      </c>
      <c r="I656" s="53" t="str">
        <f>[1]РЕЕСТР!I656</f>
        <v>в рамках инвентаризации 2022 года
не определена</v>
      </c>
      <c r="J656" s="9">
        <f>[1]РЕЕСТР!J656</f>
        <v>0</v>
      </c>
      <c r="K656" s="11">
        <f>[1]РЕЕСТР!K656</f>
        <v>0</v>
      </c>
      <c r="L656" s="10">
        <f>[1]РЕЕСТР!L656</f>
        <v>0</v>
      </c>
      <c r="M656" s="10">
        <f>[1]РЕЕСТР!M656</f>
        <v>0</v>
      </c>
      <c r="N656" s="12">
        <f>[1]РЕЕСТР!N656</f>
        <v>0</v>
      </c>
      <c r="O656" s="14">
        <f>[1]РЕЕСТР!O656</f>
        <v>0</v>
      </c>
      <c r="P656" s="15">
        <f>[1]РЕЕСТР!P656</f>
        <v>0</v>
      </c>
      <c r="Q656" s="13">
        <f>[1]РЕЕСТР!Q656</f>
        <v>0</v>
      </c>
      <c r="R656" s="14">
        <f>[1]РЕЕСТР!U656</f>
        <v>0</v>
      </c>
      <c r="S656" s="15">
        <f>[1]РЕЕСТР!V656</f>
        <v>0</v>
      </c>
      <c r="T656" s="13">
        <f>[1]РЕЕСТР!W656</f>
        <v>0</v>
      </c>
      <c r="U656" s="17" t="str">
        <f>[1]РЕЕСТР!AA656</f>
        <v>пластик</v>
      </c>
      <c r="V656" s="18">
        <f>[1]РЕЕСТР!AB656</f>
        <v>1</v>
      </c>
      <c r="W656" s="15">
        <f>[1]РЕЕСТР!AC656</f>
        <v>1</v>
      </c>
      <c r="X656" s="13" t="str">
        <f>[1]РЕЕСТР!AD656</f>
        <v>металлическая сетка АО "РЭС-Сервис"</v>
      </c>
      <c r="Y656" s="8">
        <f>[1]РЕЕСТР!AH656</f>
        <v>0</v>
      </c>
      <c r="Z656" s="19">
        <f>[1]РЕЕСТР!AL656</f>
        <v>0</v>
      </c>
    </row>
    <row r="657" spans="2:26" ht="56.25" customHeight="1" x14ac:dyDescent="0.3">
      <c r="B657" s="43">
        <f>[1]РЕЕСТР!B657</f>
        <v>608</v>
      </c>
      <c r="C657" s="44" t="str">
        <f>[1]РЕЕСТР!C657</f>
        <v>ранее существовавшая до 01.01.2019</v>
      </c>
      <c r="D657" s="51">
        <f>[1]РЕЕСТР!D657</f>
        <v>44900</v>
      </c>
      <c r="E657" s="16" t="str">
        <f>[1]РЕЕСТР!E657</f>
        <v>Самаровская 1</v>
      </c>
      <c r="F657" s="52" t="str">
        <f>[1]РЕЕСТР!F657</f>
        <v>в рамках проведения инвентаризации 2022 года
не установлен</v>
      </c>
      <c r="G657" s="10" t="str">
        <f>[1]РЕЕСТР!G657</f>
        <v>60.96826</v>
      </c>
      <c r="H657" s="10" t="str">
        <f>[1]РЕЕСТР!H657</f>
        <v>69.031015</v>
      </c>
      <c r="I657" s="53" t="str">
        <f>[1]РЕЕСТР!I657</f>
        <v>в рамках инвентаризации 2022 года
не определена</v>
      </c>
      <c r="J657" s="9" t="str">
        <f>[1]РЕЕСТР!J657</f>
        <v>открытый</v>
      </c>
      <c r="K657" s="11" t="str">
        <f>[1]РЕЕСТР!K657</f>
        <v>бетонная плита</v>
      </c>
      <c r="L657" s="10">
        <f>[1]РЕЕСТР!L657</f>
        <v>12</v>
      </c>
      <c r="M657" s="10" t="str">
        <f>[1]РЕЕСТР!M657</f>
        <v>есть</v>
      </c>
      <c r="N657" s="12" t="str">
        <f>[1]РЕЕСТР!N657</f>
        <v>есть</v>
      </c>
      <c r="O657" s="14">
        <f>[1]РЕЕСТР!O657</f>
        <v>4</v>
      </c>
      <c r="P657" s="15">
        <f>[1]РЕЕСТР!P657</f>
        <v>1.1000000000000001</v>
      </c>
      <c r="Q657" s="13" t="str">
        <f>[1]РЕЕСТР!Q657</f>
        <v>пластик</v>
      </c>
      <c r="R657" s="14" t="str">
        <f>[1]РЕЕСТР!U657</f>
        <v>-</v>
      </c>
      <c r="S657" s="15" t="str">
        <f>[1]РЕЕСТР!V657</f>
        <v>-</v>
      </c>
      <c r="T657" s="13" t="str">
        <f>[1]РЕЕСТР!W657</f>
        <v>-</v>
      </c>
      <c r="U657" s="17" t="str">
        <f>[1]РЕЕСТР!AA657</f>
        <v>пластик</v>
      </c>
      <c r="V657" s="18">
        <f>[1]РЕЕСТР!AB657</f>
        <v>1</v>
      </c>
      <c r="W657" s="15">
        <f>[1]РЕЕСТР!AC657</f>
        <v>1</v>
      </c>
      <c r="X657" s="13" t="str">
        <f>[1]РЕЕСТР!AD657</f>
        <v>металлическая сетка АО "РЭС-Сервис"</v>
      </c>
      <c r="Y657" s="8" t="str">
        <f>[1]РЕЕСТР!AH657</f>
        <v>СП МКД</v>
      </c>
      <c r="Z657" s="19" t="str">
        <f>[1]РЕЕСТР!AL657</f>
        <v>МКД ул.Самаровская, 1, БЭТА-Сургут</v>
      </c>
    </row>
    <row r="658" spans="2:26" ht="56.25" customHeight="1" x14ac:dyDescent="0.3">
      <c r="B658" s="43">
        <f>[1]РЕЕСТР!B658</f>
        <v>609</v>
      </c>
      <c r="C658" s="44" t="str">
        <f>[1]РЕЕСТР!C658</f>
        <v>ранее существовавшая до 01.01.2019</v>
      </c>
      <c r="D658" s="51">
        <f>[1]РЕЕСТР!D658</f>
        <v>44900</v>
      </c>
      <c r="E658" s="16" t="str">
        <f>[1]РЕЕСТР!E658</f>
        <v>Пионерская 70</v>
      </c>
      <c r="F658" s="52" t="str">
        <f>[1]РЕЕСТР!F658</f>
        <v>в рамках проведения инвентаризации 2022 года
не установлен</v>
      </c>
      <c r="G658" s="10" t="str">
        <f>[1]РЕЕСТР!G658</f>
        <v>61.009841</v>
      </c>
      <c r="H658" s="10" t="str">
        <f>[1]РЕЕСТР!H658</f>
        <v>69.020056</v>
      </c>
      <c r="I658" s="53" t="str">
        <f>[1]РЕЕСТР!I658</f>
        <v>в рамках инвентаризации 2022 года
не определена</v>
      </c>
      <c r="J658" s="9" t="str">
        <f>[1]РЕЕСТР!J658</f>
        <v>открытый</v>
      </c>
      <c r="K658" s="11" t="str">
        <f>[1]РЕЕСТР!K658</f>
        <v>бетонная плита</v>
      </c>
      <c r="L658" s="10">
        <f>[1]РЕЕСТР!L658</f>
        <v>12</v>
      </c>
      <c r="M658" s="10" t="str">
        <f>[1]РЕЕСТР!M658</f>
        <v>есть</v>
      </c>
      <c r="N658" s="12" t="str">
        <f>[1]РЕЕСТР!N658</f>
        <v>есть</v>
      </c>
      <c r="O658" s="14">
        <f>[1]РЕЕСТР!O658</f>
        <v>6</v>
      </c>
      <c r="P658" s="15">
        <f>[1]РЕЕСТР!P658</f>
        <v>0.66</v>
      </c>
      <c r="Q658" s="13" t="str">
        <f>[1]РЕЕСТР!Q658</f>
        <v>пластик</v>
      </c>
      <c r="R658" s="14" t="str">
        <f>[1]РЕЕСТР!U658</f>
        <v>-</v>
      </c>
      <c r="S658" s="15" t="str">
        <f>[1]РЕЕСТР!V658</f>
        <v>-</v>
      </c>
      <c r="T658" s="13" t="str">
        <f>[1]РЕЕСТР!W658</f>
        <v>-</v>
      </c>
      <c r="U658" s="17" t="str">
        <f>[1]РЕЕСТР!AA658</f>
        <v>пластик</v>
      </c>
      <c r="V658" s="18">
        <f>[1]РЕЕСТР!AB658</f>
        <v>1</v>
      </c>
      <c r="W658" s="15">
        <f>[1]РЕЕСТР!AC658</f>
        <v>1</v>
      </c>
      <c r="X658" s="13" t="str">
        <f>[1]РЕЕСТР!AD658</f>
        <v>металлическая сетка АО "РЭС-Сервис"</v>
      </c>
      <c r="Y658" s="8" t="str">
        <f>[1]РЕЕСТР!AH658</f>
        <v>СП МКД</v>
      </c>
      <c r="Z658" s="19" t="str">
        <f>[1]РЕЕСТР!AL658</f>
        <v xml:space="preserve">МКД ул. Пионерская, 70, ПАО "Магнит" </v>
      </c>
    </row>
    <row r="659" spans="2:26" ht="45" customHeight="1" x14ac:dyDescent="0.3">
      <c r="B659" s="43">
        <f>[1]РЕЕСТР!B659</f>
        <v>610</v>
      </c>
      <c r="C659" s="44" t="str">
        <f>[1]РЕЕСТР!C659</f>
        <v>ранее существовавшая до 01.01.2019</v>
      </c>
      <c r="D659" s="51">
        <f>[1]РЕЕСТР!D659</f>
        <v>44900</v>
      </c>
      <c r="E659" s="16" t="str">
        <f>[1]РЕЕСТР!E659</f>
        <v>Конева 2</v>
      </c>
      <c r="F659" s="52" t="str">
        <f>[1]РЕЕСТР!F659</f>
        <v>в рамках проведения инвентаризации 2022 года
не установлен</v>
      </c>
      <c r="G659" s="10" t="str">
        <f>[1]РЕЕСТР!G659</f>
        <v>60.967966</v>
      </c>
      <c r="H659" s="10" t="str">
        <f>[1]РЕЕСТР!H659</f>
        <v>69.046646</v>
      </c>
      <c r="I659" s="53" t="str">
        <f>[1]РЕЕСТР!I659</f>
        <v>в рамках инвентаризации 2022 года
не определена</v>
      </c>
      <c r="J659" s="9" t="str">
        <f>[1]РЕЕСТР!J659</f>
        <v>открытый</v>
      </c>
      <c r="K659" s="11" t="str">
        <f>[1]РЕЕСТР!K659</f>
        <v>грунт</v>
      </c>
      <c r="L659" s="10">
        <f>[1]РЕЕСТР!L659</f>
        <v>6</v>
      </c>
      <c r="M659" s="10" t="str">
        <f>[1]РЕЕСТР!M659</f>
        <v>отсутствует</v>
      </c>
      <c r="N659" s="12" t="str">
        <f>[1]РЕЕСТР!N659</f>
        <v>отсутствует</v>
      </c>
      <c r="O659" s="14">
        <f>[1]РЕЕСТР!O659</f>
        <v>2</v>
      </c>
      <c r="P659" s="15">
        <f>[1]РЕЕСТР!P659</f>
        <v>1.1000000000000001</v>
      </c>
      <c r="Q659" s="13" t="str">
        <f>[1]РЕЕСТР!Q659</f>
        <v>пластик</v>
      </c>
      <c r="R659" s="14" t="str">
        <f>[1]РЕЕСТР!U659</f>
        <v>-</v>
      </c>
      <c r="S659" s="15" t="str">
        <f>[1]РЕЕСТР!V659</f>
        <v>-</v>
      </c>
      <c r="T659" s="13" t="str">
        <f>[1]РЕЕСТР!W659</f>
        <v>-</v>
      </c>
      <c r="U659" s="17" t="str">
        <f>[1]РЕЕСТР!AA659</f>
        <v>-</v>
      </c>
      <c r="V659" s="18" t="str">
        <f>[1]РЕЕСТР!AB659</f>
        <v>-</v>
      </c>
      <c r="W659" s="15" t="str">
        <f>[1]РЕЕСТР!AC659</f>
        <v>-</v>
      </c>
      <c r="X659" s="13" t="str">
        <f>[1]РЕЕСТР!AD659</f>
        <v>-</v>
      </c>
      <c r="Y659" s="8" t="str">
        <f>[1]РЕЕСТР!AH659</f>
        <v>СП МКД</v>
      </c>
      <c r="Z659" s="19" t="str">
        <f>[1]РЕЕСТР!AL659</f>
        <v>МКД ул. Конева,2; Заречная,1</v>
      </c>
    </row>
    <row r="660" spans="2:26" ht="56.25" customHeight="1" x14ac:dyDescent="0.3">
      <c r="B660" s="43">
        <f>[1]РЕЕСТР!B660</f>
        <v>611</v>
      </c>
      <c r="C660" s="44" t="str">
        <f>[1]РЕЕСТР!C660</f>
        <v>ранее существовавшая до 01.01.2019</v>
      </c>
      <c r="D660" s="51">
        <f>[1]РЕЕСТР!D660</f>
        <v>44900</v>
      </c>
      <c r="E660" s="16" t="str">
        <f>[1]РЕЕСТР!E660</f>
        <v>Дзержинского 30</v>
      </c>
      <c r="F660" s="52" t="str">
        <f>[1]РЕЕСТР!F660</f>
        <v>в рамках проведения инвентаризации 2022 года
не установлен</v>
      </c>
      <c r="G660" s="10" t="str">
        <f>[1]РЕЕСТР!G660</f>
        <v>61.009876</v>
      </c>
      <c r="H660" s="10" t="str">
        <f>[1]РЕЕСТР!H660</f>
        <v>69.017401</v>
      </c>
      <c r="I660" s="53" t="str">
        <f>[1]РЕЕСТР!I660</f>
        <v>в рамках инвентаризации 2022 года
не определена</v>
      </c>
      <c r="J660" s="9" t="str">
        <f>[1]РЕЕСТР!J660</f>
        <v>открытый</v>
      </c>
      <c r="K660" s="11" t="str">
        <f>[1]РЕЕСТР!K660</f>
        <v>бетонная плита</v>
      </c>
      <c r="L660" s="10">
        <f>[1]РЕЕСТР!L660</f>
        <v>12</v>
      </c>
      <c r="M660" s="10" t="str">
        <f>[1]РЕЕСТР!M660</f>
        <v>есть</v>
      </c>
      <c r="N660" s="12" t="str">
        <f>[1]РЕЕСТР!N660</f>
        <v>есть</v>
      </c>
      <c r="O660" s="14">
        <f>[1]РЕЕСТР!O660</f>
        <v>3</v>
      </c>
      <c r="P660" s="15">
        <f>[1]РЕЕСТР!P660</f>
        <v>1</v>
      </c>
      <c r="Q660" s="13" t="str">
        <f>[1]РЕЕСТР!Q660</f>
        <v>металл</v>
      </c>
      <c r="R660" s="14" t="str">
        <f>[1]РЕЕСТР!U660</f>
        <v>-</v>
      </c>
      <c r="S660" s="15" t="str">
        <f>[1]РЕЕСТР!V660</f>
        <v>-</v>
      </c>
      <c r="T660" s="13" t="str">
        <f>[1]РЕЕСТР!W660</f>
        <v>-</v>
      </c>
      <c r="U660" s="17" t="str">
        <f>[1]РЕЕСТР!AA660</f>
        <v>пластик</v>
      </c>
      <c r="V660" s="18">
        <f>[1]РЕЕСТР!AB660</f>
        <v>1</v>
      </c>
      <c r="W660" s="15">
        <f>[1]РЕЕСТР!AC660</f>
        <v>1</v>
      </c>
      <c r="X660" s="13" t="str">
        <f>[1]РЕЕСТР!AD660</f>
        <v>металлическая сетка АО "РЭС-Сервис"</v>
      </c>
      <c r="Y660" s="8" t="str">
        <f>[1]РЕЕСТР!AH660</f>
        <v>СП МКД</v>
      </c>
      <c r="Z660" s="19" t="str">
        <f>[1]РЕЕСТР!AL660</f>
        <v xml:space="preserve">МКД ул.Дзержинского 30, ул. Пионерская и ИЖС ул. 8 Марта, ул. Рознина </v>
      </c>
    </row>
    <row r="661" spans="2:26" ht="56.25" customHeight="1" x14ac:dyDescent="0.3">
      <c r="B661" s="43">
        <f>[1]РЕЕСТР!B661</f>
        <v>611</v>
      </c>
      <c r="C661" s="44">
        <f>[1]РЕЕСТР!C661</f>
        <v>0</v>
      </c>
      <c r="D661" s="51">
        <f>[1]РЕЕСТР!D661</f>
        <v>44900</v>
      </c>
      <c r="E661" s="16">
        <f>[1]РЕЕСТР!E661</f>
        <v>0</v>
      </c>
      <c r="F661" s="52" t="str">
        <f>[1]РЕЕСТР!F661</f>
        <v>в рамках проведения инвентаризации 2022 года
не установлен</v>
      </c>
      <c r="G661" s="10">
        <f>[1]РЕЕСТР!G661</f>
        <v>0</v>
      </c>
      <c r="H661" s="10">
        <f>[1]РЕЕСТР!H661</f>
        <v>0</v>
      </c>
      <c r="I661" s="53" t="str">
        <f>[1]РЕЕСТР!I661</f>
        <v>в рамках инвентаризации 2022 года
не определена</v>
      </c>
      <c r="J661" s="9">
        <f>[1]РЕЕСТР!J661</f>
        <v>0</v>
      </c>
      <c r="K661" s="11">
        <f>[1]РЕЕСТР!K661</f>
        <v>0</v>
      </c>
      <c r="L661" s="10">
        <f>[1]РЕЕСТР!L661</f>
        <v>0</v>
      </c>
      <c r="M661" s="10">
        <f>[1]РЕЕСТР!M661</f>
        <v>0</v>
      </c>
      <c r="N661" s="12">
        <f>[1]РЕЕСТР!N661</f>
        <v>0</v>
      </c>
      <c r="O661" s="14">
        <f>[1]РЕЕСТР!O661</f>
        <v>0</v>
      </c>
      <c r="P661" s="15">
        <f>[1]РЕЕСТР!P661</f>
        <v>0</v>
      </c>
      <c r="Q661" s="13">
        <f>[1]РЕЕСТР!Q661</f>
        <v>0</v>
      </c>
      <c r="R661" s="14">
        <f>[1]РЕЕСТР!U661</f>
        <v>0</v>
      </c>
      <c r="S661" s="15">
        <f>[1]РЕЕСТР!V661</f>
        <v>0</v>
      </c>
      <c r="T661" s="13">
        <f>[1]РЕЕСТР!W661</f>
        <v>0</v>
      </c>
      <c r="U661" s="17" t="str">
        <f>[1]РЕЕСТР!AA661</f>
        <v>бумажные отходы</v>
      </c>
      <c r="V661" s="18">
        <f>[1]РЕЕСТР!AB661</f>
        <v>1</v>
      </c>
      <c r="W661" s="15">
        <f>[1]РЕЕСТР!AC661</f>
        <v>0.75</v>
      </c>
      <c r="X661" s="13" t="str">
        <f>[1]РЕЕСТР!AD661</f>
        <v>контейнер ООО "Экобаланс"</v>
      </c>
      <c r="Y661" s="8">
        <f>[1]РЕЕСТР!AH661</f>
        <v>0</v>
      </c>
      <c r="Z661" s="19">
        <f>[1]РЕЕСТР!AL661</f>
        <v>0</v>
      </c>
    </row>
    <row r="662" spans="2:26" ht="56.25" customHeight="1" x14ac:dyDescent="0.3">
      <c r="B662" s="43">
        <f>[1]РЕЕСТР!B662</f>
        <v>612</v>
      </c>
      <c r="C662" s="44" t="str">
        <f>[1]РЕЕСТР!C662</f>
        <v>ранее существовавшая до 01.01.2019</v>
      </c>
      <c r="D662" s="51">
        <f>[1]РЕЕСТР!D662</f>
        <v>44900</v>
      </c>
      <c r="E662" s="16" t="str">
        <f>[1]РЕЕСТР!E662</f>
        <v>Лопарева 12/1; 14; 19</v>
      </c>
      <c r="F662" s="52" t="str">
        <f>[1]РЕЕСТР!F662</f>
        <v>в рамках проведения инвентаризации 2022 года
не установлен</v>
      </c>
      <c r="G662" s="10" t="str">
        <f>[1]РЕЕСТР!G662</f>
        <v>61.003644</v>
      </c>
      <c r="H662" s="10" t="str">
        <f>[1]РЕЕСТР!H662</f>
        <v>69.030710</v>
      </c>
      <c r="I662" s="53" t="str">
        <f>[1]РЕЕСТР!I662</f>
        <v>в рамках инвентаризации 2022 года
не определена</v>
      </c>
      <c r="J662" s="9" t="str">
        <f>[1]РЕЕСТР!J662</f>
        <v>открытый</v>
      </c>
      <c r="K662" s="11" t="str">
        <f>[1]РЕЕСТР!K662</f>
        <v>бетонная плита</v>
      </c>
      <c r="L662" s="10">
        <f>[1]РЕЕСТР!L662</f>
        <v>24</v>
      </c>
      <c r="M662" s="10" t="str">
        <f>[1]РЕЕСТР!M662</f>
        <v>есть</v>
      </c>
      <c r="N662" s="12" t="str">
        <f>[1]РЕЕСТР!N662</f>
        <v>есть</v>
      </c>
      <c r="O662" s="14">
        <f>[1]РЕЕСТР!O662</f>
        <v>5</v>
      </c>
      <c r="P662" s="15">
        <f>[1]РЕЕСТР!P662</f>
        <v>1.1000000000000001</v>
      </c>
      <c r="Q662" s="13" t="str">
        <f>[1]РЕЕСТР!Q662</f>
        <v>пластик</v>
      </c>
      <c r="R662" s="14">
        <f>[1]РЕЕСТР!U662</f>
        <v>2</v>
      </c>
      <c r="S662" s="15">
        <f>[1]РЕЕСТР!V662</f>
        <v>4</v>
      </c>
      <c r="T662" s="13" t="str">
        <f>[1]РЕЕСТР!W662</f>
        <v>отсек</v>
      </c>
      <c r="U662" s="17" t="str">
        <f>[1]РЕЕСТР!AA662</f>
        <v>пластик</v>
      </c>
      <c r="V662" s="18">
        <f>[1]РЕЕСТР!AB662</f>
        <v>1</v>
      </c>
      <c r="W662" s="15">
        <f>[1]РЕЕСТР!AC662</f>
        <v>1</v>
      </c>
      <c r="X662" s="13" t="str">
        <f>[1]РЕЕСТР!AD662</f>
        <v>металлическая сетка АО "РЭС-Сервис"</v>
      </c>
      <c r="Y662" s="8" t="str">
        <f>[1]РЕЕСТР!AH662</f>
        <v>МО - Администрация города Ханты-Мансийска</v>
      </c>
      <c r="Z662" s="19" t="str">
        <f>[1]РЕЕСТР!AL662</f>
        <v>МКД ул. Лопарева, ул. Чехова, ул. Калинина, ИП Варламова Р.В.</v>
      </c>
    </row>
    <row r="663" spans="2:26" ht="56.25" customHeight="1" x14ac:dyDescent="0.3">
      <c r="B663" s="43">
        <f>[1]РЕЕСТР!B663</f>
        <v>613</v>
      </c>
      <c r="C663" s="44" t="str">
        <f>[1]РЕЕСТР!C663</f>
        <v>ранее существовавшая до 01.01.2019</v>
      </c>
      <c r="D663" s="51">
        <f>[1]РЕЕСТР!D663</f>
        <v>44900</v>
      </c>
      <c r="E663" s="16" t="str">
        <f>[1]РЕЕСТР!E663</f>
        <v xml:space="preserve">Энгельса 25 </v>
      </c>
      <c r="F663" s="52" t="str">
        <f>[1]РЕЕСТР!F663</f>
        <v>в рамках проведения инвентаризации 2022 года
не установлен</v>
      </c>
      <c r="G663" s="10" t="str">
        <f>[1]РЕЕСТР!G663</f>
        <v>61.005522</v>
      </c>
      <c r="H663" s="10" t="str">
        <f>[1]РЕЕСТР!H663</f>
        <v xml:space="preserve"> 69.008059</v>
      </c>
      <c r="I663" s="53" t="str">
        <f>[1]РЕЕСТР!I663</f>
        <v>в рамках инвентаризации 2022 года
не определена</v>
      </c>
      <c r="J663" s="9" t="str">
        <f>[1]РЕЕСТР!J663</f>
        <v>открытый</v>
      </c>
      <c r="K663" s="11" t="str">
        <f>[1]РЕЕСТР!K663</f>
        <v>асфальт</v>
      </c>
      <c r="L663" s="10">
        <f>[1]РЕЕСТР!L663</f>
        <v>4</v>
      </c>
      <c r="M663" s="10" t="str">
        <f>[1]РЕЕСТР!M663</f>
        <v>отсутствует</v>
      </c>
      <c r="N663" s="12" t="str">
        <f>[1]РЕЕСТР!N663</f>
        <v>отсутствует</v>
      </c>
      <c r="O663" s="14">
        <f>[1]РЕЕСТР!O663</f>
        <v>2</v>
      </c>
      <c r="P663" s="15">
        <f>[1]РЕЕСТР!P663</f>
        <v>1.1000000000000001</v>
      </c>
      <c r="Q663" s="13" t="str">
        <f>[1]РЕЕСТР!Q663</f>
        <v>пластик</v>
      </c>
      <c r="R663" s="14" t="str">
        <f>[1]РЕЕСТР!U663</f>
        <v>-</v>
      </c>
      <c r="S663" s="15" t="str">
        <f>[1]РЕЕСТР!V663</f>
        <v>-</v>
      </c>
      <c r="T663" s="13" t="str">
        <f>[1]РЕЕСТР!W663</f>
        <v>-</v>
      </c>
      <c r="U663" s="17" t="str">
        <f>[1]РЕЕСТР!AA663</f>
        <v>бумажные отходы</v>
      </c>
      <c r="V663" s="18">
        <f>[1]РЕЕСТР!AB663</f>
        <v>1</v>
      </c>
      <c r="W663" s="15">
        <f>[1]РЕЕСТР!AC663</f>
        <v>0.75</v>
      </c>
      <c r="X663" s="13" t="str">
        <f>[1]РЕЕСТР!AD663</f>
        <v>контейнер ООО "Экобаланс"</v>
      </c>
      <c r="Y663" s="8" t="str">
        <f>[1]РЕЕСТР!AH663</f>
        <v>СП МКД</v>
      </c>
      <c r="Z663" s="19" t="str">
        <f>[1]РЕЕСТР!AL663</f>
        <v>МКД ул.Энгельса, 25</v>
      </c>
    </row>
    <row r="664" spans="2:26" ht="173.25" customHeight="1" x14ac:dyDescent="0.3">
      <c r="B664" s="43">
        <f>[1]РЕЕСТР!B664</f>
        <v>614</v>
      </c>
      <c r="C664" s="44" t="str">
        <f>[1]РЕЕСТР!C664</f>
        <v>ранее существовавшая до 01.01.2019</v>
      </c>
      <c r="D664" s="51">
        <f>[1]РЕЕСТР!D664</f>
        <v>44900</v>
      </c>
      <c r="E664" s="16" t="str">
        <f>[1]РЕЕСТР!E664</f>
        <v>Энгельса 45</v>
      </c>
      <c r="F664" s="52" t="str">
        <f>[1]РЕЕСТР!F664</f>
        <v>в рамках проведения инвентаризации 2022 года
не установлен</v>
      </c>
      <c r="G664" s="10" t="str">
        <f>[1]РЕЕСТР!G664</f>
        <v>61.009025</v>
      </c>
      <c r="H664" s="10" t="str">
        <f>[1]РЕЕСТР!H664</f>
        <v>68.998935</v>
      </c>
      <c r="I664" s="53" t="str">
        <f>[1]РЕЕСТР!I664</f>
        <v>в рамках инвентаризации 2022 года
не определена</v>
      </c>
      <c r="J664" s="9" t="str">
        <f>[1]РЕЕСТР!J664</f>
        <v>открытый</v>
      </c>
      <c r="K664" s="11" t="str">
        <f>[1]РЕЕСТР!K664</f>
        <v>бетонная плита</v>
      </c>
      <c r="L664" s="10">
        <f>[1]РЕЕСТР!L664</f>
        <v>12</v>
      </c>
      <c r="M664" s="10" t="str">
        <f>[1]РЕЕСТР!M664</f>
        <v>отсутствует</v>
      </c>
      <c r="N664" s="12" t="str">
        <f>[1]РЕЕСТР!N664</f>
        <v>есть</v>
      </c>
      <c r="O664" s="14">
        <f>[1]РЕЕСТР!O664</f>
        <v>10</v>
      </c>
      <c r="P664" s="15">
        <f>[1]РЕЕСТР!P664</f>
        <v>0.66</v>
      </c>
      <c r="Q664" s="13" t="str">
        <f>[1]РЕЕСТР!Q664</f>
        <v>пластик</v>
      </c>
      <c r="R664" s="14">
        <f>[1]РЕЕСТР!U664</f>
        <v>1</v>
      </c>
      <c r="S664" s="15">
        <f>[1]РЕЕСТР!V664</f>
        <v>8</v>
      </c>
      <c r="T664" s="13" t="str">
        <f>[1]РЕЕСТР!W664</f>
        <v>бункер-накопитель</v>
      </c>
      <c r="U664" s="17" t="str">
        <f>[1]РЕЕСТР!AA664</f>
        <v>бумажные отходы</v>
      </c>
      <c r="V664" s="18">
        <f>[1]РЕЕСТР!AB664</f>
        <v>1</v>
      </c>
      <c r="W664" s="15">
        <f>[1]РЕЕСТР!AC664</f>
        <v>0.75</v>
      </c>
      <c r="X664" s="13" t="str">
        <f>[1]РЕЕСТР!AD664</f>
        <v>контейнер ООО "Экобаланс"</v>
      </c>
      <c r="Y664" s="8" t="str">
        <f>[1]РЕЕСТР!AH664</f>
        <v>СП МКД</v>
      </c>
      <c r="Z664" s="19" t="str">
        <f>[1]РЕЕСТР!AL664</f>
        <v>МКД ул. Энгельса, 45, БУ "Клинический врачебно-физкультурный диспансер", БУ ХМАО - Югры "Ханты-Мансийский комплексный центр, социального обслуживания населения", БУ ХМАО-Югры "Региональный аналитический центр", МФЦ, ФКУ «ГБ МСЭ по Ханты-Мансийскому автономному округу - Югре» Минтруда России</v>
      </c>
    </row>
    <row r="665" spans="2:26" ht="56.25" customHeight="1" x14ac:dyDescent="0.3">
      <c r="B665" s="43">
        <f>[1]РЕЕСТР!B665</f>
        <v>614</v>
      </c>
      <c r="C665" s="44">
        <f>[1]РЕЕСТР!C665</f>
        <v>0</v>
      </c>
      <c r="D665" s="51">
        <f>[1]РЕЕСТР!D665</f>
        <v>44900</v>
      </c>
      <c r="E665" s="16">
        <f>[1]РЕЕСТР!E665</f>
        <v>0</v>
      </c>
      <c r="F665" s="52" t="str">
        <f>[1]РЕЕСТР!F665</f>
        <v>в рамках проведения инвентаризации 2022 года
не установлен</v>
      </c>
      <c r="G665" s="10">
        <f>[1]РЕЕСТР!G665</f>
        <v>0</v>
      </c>
      <c r="H665" s="10">
        <f>[1]РЕЕСТР!H665</f>
        <v>0</v>
      </c>
      <c r="I665" s="53" t="str">
        <f>[1]РЕЕСТР!I665</f>
        <v>в рамках инвентаризации 2022 года
не определена</v>
      </c>
      <c r="J665" s="9">
        <f>[1]РЕЕСТР!J665</f>
        <v>0</v>
      </c>
      <c r="K665" s="11">
        <f>[1]РЕЕСТР!K665</f>
        <v>0</v>
      </c>
      <c r="L665" s="10">
        <f>[1]РЕЕСТР!L665</f>
        <v>0</v>
      </c>
      <c r="M665" s="10">
        <f>[1]РЕЕСТР!M665</f>
        <v>0</v>
      </c>
      <c r="N665" s="12">
        <f>[1]РЕЕСТР!N665</f>
        <v>0</v>
      </c>
      <c r="O665" s="14">
        <f>[1]РЕЕСТР!O665</f>
        <v>0</v>
      </c>
      <c r="P665" s="15">
        <f>[1]РЕЕСТР!P665</f>
        <v>0</v>
      </c>
      <c r="Q665" s="13">
        <f>[1]РЕЕСТР!Q665</f>
        <v>0</v>
      </c>
      <c r="R665" s="14">
        <f>[1]РЕЕСТР!U665</f>
        <v>0</v>
      </c>
      <c r="S665" s="15">
        <f>[1]РЕЕСТР!V665</f>
        <v>0</v>
      </c>
      <c r="T665" s="13">
        <f>[1]РЕЕСТР!W665</f>
        <v>0</v>
      </c>
      <c r="U665" s="17" t="str">
        <f>[1]РЕЕСТР!AA665</f>
        <v>пластик</v>
      </c>
      <c r="V665" s="18">
        <f>[1]РЕЕСТР!AB665</f>
        <v>1</v>
      </c>
      <c r="W665" s="15">
        <f>[1]РЕЕСТР!AC665</f>
        <v>1</v>
      </c>
      <c r="X665" s="13" t="str">
        <f>[1]РЕЕСТР!AD665</f>
        <v>металлическая сетка АО "РЭС-Сервис"</v>
      </c>
      <c r="Y665" s="8">
        <f>[1]РЕЕСТР!AH665</f>
        <v>0</v>
      </c>
      <c r="Z665" s="19">
        <f>[1]РЕЕСТР!AL665</f>
        <v>0</v>
      </c>
    </row>
    <row r="666" spans="2:26" ht="47.25" customHeight="1" x14ac:dyDescent="0.3">
      <c r="B666" s="43">
        <f>[1]РЕЕСТР!B666</f>
        <v>615</v>
      </c>
      <c r="C666" s="44">
        <f>[1]РЕЕСТР!C666</f>
        <v>43556</v>
      </c>
      <c r="D666" s="51">
        <f>[1]РЕЕСТР!D666</f>
        <v>44900</v>
      </c>
      <c r="E666" s="16" t="str">
        <f>[1]РЕЕСТР!E666</f>
        <v>Энгельса 45</v>
      </c>
      <c r="F666" s="52" t="str">
        <f>[1]РЕЕСТР!F666</f>
        <v>в рамках проведения инвентаризации 2022 года
не установлен</v>
      </c>
      <c r="G666" s="10" t="str">
        <f>[1]РЕЕСТР!G666</f>
        <v>61.009025</v>
      </c>
      <c r="H666" s="10" t="str">
        <f>[1]РЕЕСТР!H666</f>
        <v>68.998935</v>
      </c>
      <c r="I666" s="53" t="str">
        <f>[1]РЕЕСТР!I666</f>
        <v>в рамках инвентаризации 2022 года
не определена</v>
      </c>
      <c r="J666" s="9" t="str">
        <f>[1]РЕЕСТР!J666</f>
        <v>ограниченный</v>
      </c>
      <c r="K666" s="11" t="str">
        <f>[1]РЕЕСТР!K666</f>
        <v>бетонная плита</v>
      </c>
      <c r="L666" s="10">
        <f>[1]РЕЕСТР!L666</f>
        <v>11.7</v>
      </c>
      <c r="M666" s="10" t="str">
        <f>[1]РЕЕСТР!M666</f>
        <v>отсутствует</v>
      </c>
      <c r="N666" s="12" t="str">
        <f>[1]РЕЕСТР!N666</f>
        <v>есть</v>
      </c>
      <c r="O666" s="14">
        <f>[1]РЕЕСТР!O666</f>
        <v>3</v>
      </c>
      <c r="P666" s="15">
        <f>[1]РЕЕСТР!P666</f>
        <v>1.1000000000000001</v>
      </c>
      <c r="Q666" s="13" t="str">
        <f>[1]РЕЕСТР!Q666</f>
        <v>пластик</v>
      </c>
      <c r="R666" s="14" t="str">
        <f>[1]РЕЕСТР!U666</f>
        <v>-</v>
      </c>
      <c r="S666" s="15" t="str">
        <f>[1]РЕЕСТР!V666</f>
        <v>-</v>
      </c>
      <c r="T666" s="13" t="str">
        <f>[1]РЕЕСТР!W666</f>
        <v>-</v>
      </c>
      <c r="U666" s="17" t="str">
        <f>[1]РЕЕСТР!AA666</f>
        <v>-</v>
      </c>
      <c r="V666" s="18" t="str">
        <f>[1]РЕЕСТР!AB666</f>
        <v>-</v>
      </c>
      <c r="W666" s="15" t="str">
        <f>[1]РЕЕСТР!AC666</f>
        <v>-</v>
      </c>
      <c r="X666" s="13" t="str">
        <f>[1]РЕЕСТР!AD666</f>
        <v>-</v>
      </c>
      <c r="Y666" s="8" t="str">
        <f>[1]РЕЕСТР!AH666</f>
        <v>ЮЛ - Автономное учреждение ХМАО-Югры "ЮграМегаспорт"</v>
      </c>
      <c r="Z666" s="19" t="str">
        <f>[1]РЕЕСТР!AL666</f>
        <v>Автономное учреждение ХМАО-Югры "ЮграМегаспорт", Гостиница Олимпийская</v>
      </c>
    </row>
    <row r="667" spans="2:26" ht="45" customHeight="1" x14ac:dyDescent="0.3">
      <c r="B667" s="43">
        <f>[1]РЕЕСТР!B667</f>
        <v>616</v>
      </c>
      <c r="C667" s="44" t="str">
        <f>[1]РЕЕСТР!C667</f>
        <v>ранее существовавшая до 01.01.2019</v>
      </c>
      <c r="D667" s="51">
        <f>[1]РЕЕСТР!D667</f>
        <v>44900</v>
      </c>
      <c r="E667" s="16" t="str">
        <f>[1]РЕЕСТР!E667</f>
        <v>Энгельса 44</v>
      </c>
      <c r="F667" s="52" t="str">
        <f>[1]РЕЕСТР!F667</f>
        <v>в рамках проведения инвентаризации 2022 года
не установлен</v>
      </c>
      <c r="G667" s="10" t="str">
        <f>[1]РЕЕСТР!G667</f>
        <v>61.005369</v>
      </c>
      <c r="H667" s="10" t="str">
        <f>[1]РЕЕСТР!H667</f>
        <v xml:space="preserve"> 69.003541</v>
      </c>
      <c r="I667" s="53" t="str">
        <f>[1]РЕЕСТР!I667</f>
        <v>в рамках инвентаризации 2022 года
не определена</v>
      </c>
      <c r="J667" s="9" t="str">
        <f>[1]РЕЕСТР!J667</f>
        <v>ограниченный</v>
      </c>
      <c r="K667" s="11" t="str">
        <f>[1]РЕЕСТР!K667</f>
        <v>бетонная плита</v>
      </c>
      <c r="L667" s="10">
        <f>[1]РЕЕСТР!L667</f>
        <v>6</v>
      </c>
      <c r="M667" s="10" t="str">
        <f>[1]РЕЕСТР!M667</f>
        <v>отсутствует</v>
      </c>
      <c r="N667" s="12" t="str">
        <f>[1]РЕЕСТР!N667</f>
        <v>есть</v>
      </c>
      <c r="O667" s="14">
        <f>[1]РЕЕСТР!O667</f>
        <v>6</v>
      </c>
      <c r="P667" s="15">
        <f>[1]РЕЕСТР!P667</f>
        <v>0.75</v>
      </c>
      <c r="Q667" s="13" t="str">
        <f>[1]РЕЕСТР!Q667</f>
        <v>металл</v>
      </c>
      <c r="R667" s="14" t="str">
        <f>[1]РЕЕСТР!U667</f>
        <v>-</v>
      </c>
      <c r="S667" s="15" t="str">
        <f>[1]РЕЕСТР!V667</f>
        <v>-</v>
      </c>
      <c r="T667" s="13" t="str">
        <f>[1]РЕЕСТР!W667</f>
        <v>-</v>
      </c>
      <c r="U667" s="17" t="str">
        <f>[1]РЕЕСТР!AA667</f>
        <v>-</v>
      </c>
      <c r="V667" s="18" t="str">
        <f>[1]РЕЕСТР!AB667</f>
        <v>-</v>
      </c>
      <c r="W667" s="15" t="str">
        <f>[1]РЕЕСТР!AC667</f>
        <v>-</v>
      </c>
      <c r="X667" s="13" t="str">
        <f>[1]РЕЕСТР!AD667</f>
        <v>-</v>
      </c>
      <c r="Y667" s="8" t="str">
        <f>[1]РЕЕСТР!AH667</f>
        <v xml:space="preserve">ИП - Змановская Н.Е.; ЮЛ - ООО "Агроторг"  </v>
      </c>
      <c r="Z667" s="19" t="str">
        <f>[1]РЕЕСТР!AL667</f>
        <v xml:space="preserve">ИП Змановская Н.Е.; ООО "Агроторг"  </v>
      </c>
    </row>
    <row r="668" spans="2:26" ht="45" customHeight="1" x14ac:dyDescent="0.3">
      <c r="B668" s="43">
        <f>[1]РЕЕСТР!B668</f>
        <v>617</v>
      </c>
      <c r="C668" s="44">
        <f>[1]РЕЕСТР!C668</f>
        <v>43818</v>
      </c>
      <c r="D668" s="51">
        <f>[1]РЕЕСТР!D668</f>
        <v>44900</v>
      </c>
      <c r="E668" s="16" t="str">
        <f>[1]РЕЕСТР!E668</f>
        <v xml:space="preserve">Энгельса 1 </v>
      </c>
      <c r="F668" s="52" t="str">
        <f>[1]РЕЕСТР!F668</f>
        <v>в рамках проведения инвентаризации 2022 года
не установлен</v>
      </c>
      <c r="G668" s="10" t="str">
        <f>[1]РЕЕСТР!G668</f>
        <v>61.003110</v>
      </c>
      <c r="H668" s="10" t="str">
        <f>[1]РЕЕСТР!H668</f>
        <v>69.017500</v>
      </c>
      <c r="I668" s="53" t="str">
        <f>[1]РЕЕСТР!I668</f>
        <v>в рамках инвентаризации 2022 года
не определена</v>
      </c>
      <c r="J668" s="9" t="str">
        <f>[1]РЕЕСТР!J668</f>
        <v>ограниченный</v>
      </c>
      <c r="K668" s="11" t="str">
        <f>[1]РЕЕСТР!K668</f>
        <v>мусороприёмная камера</v>
      </c>
      <c r="L668" s="10">
        <f>[1]РЕЕСТР!L668</f>
        <v>6</v>
      </c>
      <c r="M668" s="10" t="str">
        <f>[1]РЕЕСТР!M668</f>
        <v>отсутствует</v>
      </c>
      <c r="N668" s="12" t="str">
        <f>[1]РЕЕСТР!N668</f>
        <v>есть</v>
      </c>
      <c r="O668" s="14">
        <f>[1]РЕЕСТР!O668</f>
        <v>3</v>
      </c>
      <c r="P668" s="15">
        <f>[1]РЕЕСТР!P668</f>
        <v>1.1000000000000001</v>
      </c>
      <c r="Q668" s="13" t="str">
        <f>[1]РЕЕСТР!Q668</f>
        <v>пластик</v>
      </c>
      <c r="R668" s="14" t="str">
        <f>[1]РЕЕСТР!U668</f>
        <v>-</v>
      </c>
      <c r="S668" s="15" t="str">
        <f>[1]РЕЕСТР!V668</f>
        <v>-</v>
      </c>
      <c r="T668" s="13" t="str">
        <f>[1]РЕЕСТР!W668</f>
        <v>-</v>
      </c>
      <c r="U668" s="17" t="str">
        <f>[1]РЕЕСТР!AA668</f>
        <v>-</v>
      </c>
      <c r="V668" s="18" t="str">
        <f>[1]РЕЕСТР!AB668</f>
        <v>-</v>
      </c>
      <c r="W668" s="15" t="str">
        <f>[1]РЕЕСТР!AC668</f>
        <v>-</v>
      </c>
      <c r="X668" s="13" t="str">
        <f>[1]РЕЕСТР!AD668</f>
        <v>-</v>
      </c>
      <c r="Y668" s="8" t="str">
        <f>[1]РЕЕСТР!AH668</f>
        <v>ЮЛ - ООО "Геолекс" (ТЦ "Гостиный двор"), ПАО "Магнит"</v>
      </c>
      <c r="Z668" s="19" t="str">
        <f>[1]РЕЕСТР!AL668</f>
        <v>ООО "Геолекс" (ТЦ "Гостиный двор") ПАО "Магнит"</v>
      </c>
    </row>
    <row r="669" spans="2:26" ht="45" customHeight="1" x14ac:dyDescent="0.3">
      <c r="B669" s="43">
        <f>[1]РЕЕСТР!B669</f>
        <v>618</v>
      </c>
      <c r="C669" s="44">
        <f>[1]РЕЕСТР!C669</f>
        <v>0</v>
      </c>
      <c r="D669" s="51">
        <f>[1]РЕЕСТР!D669</f>
        <v>44900</v>
      </c>
      <c r="E669" s="16">
        <f>[1]РЕЕСТР!E669</f>
        <v>0</v>
      </c>
      <c r="F669" s="52" t="str">
        <f>[1]РЕЕСТР!F669</f>
        <v>в рамках проведения инвентаризации 2022 года
не установлен</v>
      </c>
      <c r="G669" s="10">
        <f>[1]РЕЕСТР!G669</f>
        <v>0</v>
      </c>
      <c r="H669" s="10">
        <f>[1]РЕЕСТР!H669</f>
        <v>0</v>
      </c>
      <c r="I669" s="53" t="str">
        <f>[1]РЕЕСТР!I669</f>
        <v>в рамках инвентаризации 2022 года
не определена</v>
      </c>
      <c r="J669" s="9">
        <f>[1]РЕЕСТР!J669</f>
        <v>0</v>
      </c>
      <c r="K669" s="11">
        <f>[1]РЕЕСТР!K669</f>
        <v>0</v>
      </c>
      <c r="L669" s="10">
        <f>[1]РЕЕСТР!L669</f>
        <v>0</v>
      </c>
      <c r="M669" s="10">
        <f>[1]РЕЕСТР!M669</f>
        <v>0</v>
      </c>
      <c r="N669" s="12">
        <f>[1]РЕЕСТР!N669</f>
        <v>0</v>
      </c>
      <c r="O669" s="14">
        <f>[1]РЕЕСТР!O669</f>
        <v>0</v>
      </c>
      <c r="P669" s="15">
        <f>[1]РЕЕСТР!P669</f>
        <v>0</v>
      </c>
      <c r="Q669" s="13">
        <f>[1]РЕЕСТР!Q669</f>
        <v>0</v>
      </c>
      <c r="R669" s="14">
        <f>[1]РЕЕСТР!U669</f>
        <v>0</v>
      </c>
      <c r="S669" s="15">
        <f>[1]РЕЕСТР!V669</f>
        <v>0</v>
      </c>
      <c r="T669" s="13">
        <f>[1]РЕЕСТР!W669</f>
        <v>0</v>
      </c>
      <c r="U669" s="17">
        <f>[1]РЕЕСТР!AA669</f>
        <v>0</v>
      </c>
      <c r="V669" s="18">
        <f>[1]РЕЕСТР!AB669</f>
        <v>0</v>
      </c>
      <c r="W669" s="15">
        <f>[1]РЕЕСТР!AC669</f>
        <v>0</v>
      </c>
      <c r="X669" s="13">
        <f>[1]РЕЕСТР!AD669</f>
        <v>0</v>
      </c>
      <c r="Y669" s="8">
        <f>[1]РЕЕСТР!AH669</f>
        <v>0</v>
      </c>
      <c r="Z669" s="19">
        <f>[1]РЕЕСТР!AL669</f>
        <v>0</v>
      </c>
    </row>
    <row r="670" spans="2:26" ht="56.25" customHeight="1" x14ac:dyDescent="0.3">
      <c r="B670" s="43">
        <f>[1]РЕЕСТР!B670</f>
        <v>619</v>
      </c>
      <c r="C670" s="44" t="str">
        <f>[1]РЕЕСТР!C670</f>
        <v>ранее существовавшая до 01.01.2019</v>
      </c>
      <c r="D670" s="51">
        <f>[1]РЕЕСТР!D670</f>
        <v>44900</v>
      </c>
      <c r="E670" s="16" t="str">
        <f>[1]РЕЕСТР!E670</f>
        <v>Доронина 6</v>
      </c>
      <c r="F670" s="52" t="str">
        <f>[1]РЕЕСТР!F670</f>
        <v>в рамках проведения инвентаризации 2022 года
не установлен</v>
      </c>
      <c r="G670" s="10">
        <f>[1]РЕЕСТР!G670</f>
        <v>61.005580999999999</v>
      </c>
      <c r="H670" s="10">
        <f>[1]РЕЕСТР!H670</f>
        <v>69.037036000000001</v>
      </c>
      <c r="I670" s="53" t="str">
        <f>[1]РЕЕСТР!I670</f>
        <v>в рамках инвентаризации 2022 года
не определена</v>
      </c>
      <c r="J670" s="9" t="str">
        <f>[1]РЕЕСТР!J670</f>
        <v>открытый</v>
      </c>
      <c r="K670" s="11" t="str">
        <f>[1]РЕЕСТР!K670</f>
        <v>бетонная плита</v>
      </c>
      <c r="L670" s="10">
        <f>[1]РЕЕСТР!L670</f>
        <v>10</v>
      </c>
      <c r="M670" s="10" t="str">
        <f>[1]РЕЕСТР!M670</f>
        <v>отсутствует</v>
      </c>
      <c r="N670" s="12" t="str">
        <f>[1]РЕЕСТР!N670</f>
        <v>есть</v>
      </c>
      <c r="O670" s="14">
        <f>[1]РЕЕСТР!O670</f>
        <v>3</v>
      </c>
      <c r="P670" s="15">
        <f>[1]РЕЕСТР!P670</f>
        <v>1.1000000000000001</v>
      </c>
      <c r="Q670" s="13" t="str">
        <f>[1]РЕЕСТР!Q670</f>
        <v>пластик</v>
      </c>
      <c r="R670" s="14">
        <f>[1]РЕЕСТР!U670</f>
        <v>1</v>
      </c>
      <c r="S670" s="15">
        <f>[1]РЕЕСТР!V670</f>
        <v>4</v>
      </c>
      <c r="T670" s="13" t="str">
        <f>[1]РЕЕСТР!W670</f>
        <v>отсек</v>
      </c>
      <c r="U670" s="17" t="str">
        <f>[1]РЕЕСТР!AA670</f>
        <v>бумажные отходы</v>
      </c>
      <c r="V670" s="18">
        <f>[1]РЕЕСТР!AB670</f>
        <v>1</v>
      </c>
      <c r="W670" s="15">
        <f>[1]РЕЕСТР!AC670</f>
        <v>0.75</v>
      </c>
      <c r="X670" s="13" t="str">
        <f>[1]РЕЕСТР!AD670</f>
        <v>контейнер ООО "Экобаланс"</v>
      </c>
      <c r="Y670" s="8" t="str">
        <f>[1]РЕЕСТР!AH670</f>
        <v>СП МКД</v>
      </c>
      <c r="Z670" s="19" t="str">
        <f>[1]РЕЕСТР!AL670</f>
        <v>МКД ул. Доронина, 6, ул. Доронина 8, ИЖС ул. Мира-Доронина</v>
      </c>
    </row>
    <row r="671" spans="2:26" ht="56.25" customHeight="1" x14ac:dyDescent="0.3">
      <c r="B671" s="43">
        <f>[1]РЕЕСТР!B671</f>
        <v>619</v>
      </c>
      <c r="C671" s="44">
        <f>[1]РЕЕСТР!C671</f>
        <v>0</v>
      </c>
      <c r="D671" s="51">
        <f>[1]РЕЕСТР!D671</f>
        <v>44900</v>
      </c>
      <c r="E671" s="16">
        <f>[1]РЕЕСТР!E671</f>
        <v>0</v>
      </c>
      <c r="F671" s="52" t="str">
        <f>[1]РЕЕСТР!F671</f>
        <v>в рамках проведения инвентаризации 2022 года
не установлен</v>
      </c>
      <c r="G671" s="10">
        <f>[1]РЕЕСТР!G671</f>
        <v>0</v>
      </c>
      <c r="H671" s="10">
        <f>[1]РЕЕСТР!H671</f>
        <v>0</v>
      </c>
      <c r="I671" s="53" t="str">
        <f>[1]РЕЕСТР!I671</f>
        <v>в рамках инвентаризации 2022 года
не определена</v>
      </c>
      <c r="J671" s="9">
        <f>[1]РЕЕСТР!J671</f>
        <v>0</v>
      </c>
      <c r="K671" s="11">
        <f>[1]РЕЕСТР!K671</f>
        <v>0</v>
      </c>
      <c r="L671" s="10">
        <f>[1]РЕЕСТР!L671</f>
        <v>0</v>
      </c>
      <c r="M671" s="10">
        <f>[1]РЕЕСТР!M671</f>
        <v>0</v>
      </c>
      <c r="N671" s="12">
        <f>[1]РЕЕСТР!N671</f>
        <v>0</v>
      </c>
      <c r="O671" s="14">
        <f>[1]РЕЕСТР!O671</f>
        <v>0</v>
      </c>
      <c r="P671" s="15">
        <f>[1]РЕЕСТР!P671</f>
        <v>0</v>
      </c>
      <c r="Q671" s="13">
        <f>[1]РЕЕСТР!Q671</f>
        <v>0</v>
      </c>
      <c r="R671" s="14">
        <f>[1]РЕЕСТР!U671</f>
        <v>0</v>
      </c>
      <c r="S671" s="15">
        <f>[1]РЕЕСТР!V671</f>
        <v>0</v>
      </c>
      <c r="T671" s="13">
        <f>[1]РЕЕСТР!W671</f>
        <v>0</v>
      </c>
      <c r="U671" s="17" t="str">
        <f>[1]РЕЕСТР!AA671</f>
        <v>пластик</v>
      </c>
      <c r="V671" s="18">
        <f>[1]РЕЕСТР!AB671</f>
        <v>1</v>
      </c>
      <c r="W671" s="15">
        <f>[1]РЕЕСТР!AC671</f>
        <v>1</v>
      </c>
      <c r="X671" s="13" t="str">
        <f>[1]РЕЕСТР!AD671</f>
        <v>металлическая сетка АО "РЭС-Сервис"</v>
      </c>
      <c r="Y671" s="8">
        <f>[1]РЕЕСТР!AH671</f>
        <v>0</v>
      </c>
      <c r="Z671" s="19">
        <f>[1]РЕЕСТР!AL671</f>
        <v>0</v>
      </c>
    </row>
    <row r="672" spans="2:26" ht="56.25" customHeight="1" x14ac:dyDescent="0.3">
      <c r="B672" s="43">
        <f>[1]РЕЕСТР!B672</f>
        <v>620</v>
      </c>
      <c r="C672" s="44" t="str">
        <f>[1]РЕЕСТР!C672</f>
        <v>ранее существовавшая до 01.01.2019</v>
      </c>
      <c r="D672" s="51">
        <f>[1]РЕЕСТР!D672</f>
        <v>44900</v>
      </c>
      <c r="E672" s="16" t="str">
        <f>[1]РЕЕСТР!E672</f>
        <v>Гагарина 149</v>
      </c>
      <c r="F672" s="52" t="str">
        <f>[1]РЕЕСТР!F672</f>
        <v>в рамках проведения инвентаризации 2022 года
не установлен</v>
      </c>
      <c r="G672" s="10" t="str">
        <f>[1]РЕЕСТР!G672</f>
        <v>60.985828</v>
      </c>
      <c r="H672" s="10" t="str">
        <f>[1]РЕЕСТР!H672</f>
        <v>69.039607</v>
      </c>
      <c r="I672" s="53" t="str">
        <f>[1]РЕЕСТР!I672</f>
        <v>в рамках инвентаризации 2022 года
не определена</v>
      </c>
      <c r="J672" s="9" t="str">
        <f>[1]РЕЕСТР!J672</f>
        <v>открытый</v>
      </c>
      <c r="K672" s="11" t="str">
        <f>[1]РЕЕСТР!K672</f>
        <v>бетонная плита</v>
      </c>
      <c r="L672" s="10">
        <f>[1]РЕЕСТР!L672</f>
        <v>12</v>
      </c>
      <c r="M672" s="10" t="str">
        <f>[1]РЕЕСТР!M672</f>
        <v>есть</v>
      </c>
      <c r="N672" s="12" t="str">
        <f>[1]РЕЕСТР!N672</f>
        <v>есть</v>
      </c>
      <c r="O672" s="14">
        <f>[1]РЕЕСТР!O672</f>
        <v>2</v>
      </c>
      <c r="P672" s="15">
        <f>[1]РЕЕСТР!P672</f>
        <v>1.1000000000000001</v>
      </c>
      <c r="Q672" s="13" t="str">
        <f>[1]РЕЕСТР!Q672</f>
        <v>пластик</v>
      </c>
      <c r="R672" s="14" t="str">
        <f>[1]РЕЕСТР!U672</f>
        <v>-</v>
      </c>
      <c r="S672" s="15" t="str">
        <f>[1]РЕЕСТР!V672</f>
        <v>-</v>
      </c>
      <c r="T672" s="13" t="str">
        <f>[1]РЕЕСТР!W672</f>
        <v>-</v>
      </c>
      <c r="U672" s="17" t="str">
        <f>[1]РЕЕСТР!AA672</f>
        <v>пластик</v>
      </c>
      <c r="V672" s="18">
        <f>[1]РЕЕСТР!AB672</f>
        <v>1</v>
      </c>
      <c r="W672" s="15">
        <f>[1]РЕЕСТР!AC672</f>
        <v>1</v>
      </c>
      <c r="X672" s="13" t="str">
        <f>[1]РЕЕСТР!AD672</f>
        <v>металлическая сетка АО "РЭС-Сервис"</v>
      </c>
      <c r="Y672" s="8" t="str">
        <f>[1]РЕЕСТР!AH672</f>
        <v>СП МКД</v>
      </c>
      <c r="Z672" s="19" t="str">
        <f>[1]РЕЕСТР!AL672</f>
        <v>МКД ул.Гагарина, 149</v>
      </c>
    </row>
    <row r="673" spans="2:26" ht="45" x14ac:dyDescent="0.3">
      <c r="B673" s="43">
        <f>[1]РЕЕСТР!B673</f>
        <v>621</v>
      </c>
      <c r="C673" s="44" t="str">
        <f>[1]РЕЕСТР!C673</f>
        <v>ранее существовавшая до 01.01.2019</v>
      </c>
      <c r="D673" s="51">
        <f>[1]РЕЕСТР!D673</f>
        <v>44900</v>
      </c>
      <c r="E673" s="16" t="str">
        <f>[1]РЕЕСТР!E673</f>
        <v xml:space="preserve"> Рознина  104, 104А</v>
      </c>
      <c r="F673" s="52" t="str">
        <f>[1]РЕЕСТР!F673</f>
        <v>в рамках проведения инвентаризации 2022 года
не установлен</v>
      </c>
      <c r="G673" s="10" t="str">
        <f>[1]РЕЕСТР!G673</f>
        <v>61.011783</v>
      </c>
      <c r="H673" s="10" t="str">
        <f>[1]РЕЕСТР!H673</f>
        <v>69.019467</v>
      </c>
      <c r="I673" s="53" t="str">
        <f>[1]РЕЕСТР!I673</f>
        <v>в рамках инвентаризации 2022 года
не определена</v>
      </c>
      <c r="J673" s="9" t="str">
        <f>[1]РЕЕСТР!J673</f>
        <v>открытый</v>
      </c>
      <c r="K673" s="11" t="str">
        <f>[1]РЕЕСТР!K673</f>
        <v>плитка</v>
      </c>
      <c r="L673" s="10">
        <f>[1]РЕЕСТР!L673</f>
        <v>6</v>
      </c>
      <c r="M673" s="10" t="str">
        <f>[1]РЕЕСТР!M673</f>
        <v>отсутствует</v>
      </c>
      <c r="N673" s="12" t="str">
        <f>[1]РЕЕСТР!N673</f>
        <v>есть</v>
      </c>
      <c r="O673" s="14">
        <f>[1]РЕЕСТР!O673</f>
        <v>2</v>
      </c>
      <c r="P673" s="15">
        <f>[1]РЕЕСТР!P673</f>
        <v>0.75</v>
      </c>
      <c r="Q673" s="13" t="str">
        <f>[1]РЕЕСТР!Q673</f>
        <v>металл</v>
      </c>
      <c r="R673" s="14" t="str">
        <f>[1]РЕЕСТР!U673</f>
        <v>-</v>
      </c>
      <c r="S673" s="15" t="str">
        <f>[1]РЕЕСТР!V673</f>
        <v>-</v>
      </c>
      <c r="T673" s="13" t="str">
        <f>[1]РЕЕСТР!W673</f>
        <v>-</v>
      </c>
      <c r="U673" s="17" t="str">
        <f>[1]РЕЕСТР!AA673</f>
        <v>-</v>
      </c>
      <c r="V673" s="18" t="str">
        <f>[1]РЕЕСТР!AB673</f>
        <v>-</v>
      </c>
      <c r="W673" s="15" t="str">
        <f>[1]РЕЕСТР!AC673</f>
        <v>-</v>
      </c>
      <c r="X673" s="13" t="str">
        <f>[1]РЕЕСТР!AD673</f>
        <v>-</v>
      </c>
      <c r="Y673" s="8" t="str">
        <f>[1]РЕЕСТР!AH673</f>
        <v>ЮЛ - МБУ СК "Дружба"</v>
      </c>
      <c r="Z673" s="19" t="str">
        <f>[1]РЕЕСТР!AL673</f>
        <v>МБУ СК "Дружба"</v>
      </c>
    </row>
    <row r="674" spans="2:26" ht="45" customHeight="1" x14ac:dyDescent="0.3">
      <c r="B674" s="43">
        <f>[1]РЕЕСТР!B674</f>
        <v>622</v>
      </c>
      <c r="C674" s="44" t="str">
        <f>[1]РЕЕСТР!C674</f>
        <v>ранее существовавшая до 01.01.2019</v>
      </c>
      <c r="D674" s="51">
        <f>[1]РЕЕСТР!D674</f>
        <v>44900</v>
      </c>
      <c r="E674" s="16" t="str">
        <f>[1]РЕЕСТР!E674</f>
        <v>Ягодная 9</v>
      </c>
      <c r="F674" s="52" t="str">
        <f>[1]РЕЕСТР!F674</f>
        <v>в рамках проведения инвентаризации 2022 года
не установлен</v>
      </c>
      <c r="G674" s="10" t="str">
        <f>[1]РЕЕСТР!G674</f>
        <v>61.031613</v>
      </c>
      <c r="H674" s="10" t="str">
        <f>[1]РЕЕСТР!H674</f>
        <v>69.156693</v>
      </c>
      <c r="I674" s="53" t="str">
        <f>[1]РЕЕСТР!I674</f>
        <v>в рамках инвентаризации 2022 года
не определена</v>
      </c>
      <c r="J674" s="9" t="str">
        <f>[1]РЕЕСТР!J674</f>
        <v>открытый</v>
      </c>
      <c r="K674" s="11" t="str">
        <f>[1]РЕЕСТР!K674</f>
        <v>грунт</v>
      </c>
      <c r="L674" s="10">
        <f>[1]РЕЕСТР!L674</f>
        <v>4</v>
      </c>
      <c r="M674" s="10" t="str">
        <f>[1]РЕЕСТР!M674</f>
        <v>отсутствует</v>
      </c>
      <c r="N674" s="12" t="str">
        <f>[1]РЕЕСТР!N674</f>
        <v>отсутствует</v>
      </c>
      <c r="O674" s="14">
        <f>[1]РЕЕСТР!O674</f>
        <v>2</v>
      </c>
      <c r="P674" s="15">
        <f>[1]РЕЕСТР!P674</f>
        <v>1.1000000000000001</v>
      </c>
      <c r="Q674" s="13" t="str">
        <f>[1]РЕЕСТР!Q674</f>
        <v>пластик</v>
      </c>
      <c r="R674" s="14" t="str">
        <f>[1]РЕЕСТР!U674</f>
        <v>-</v>
      </c>
      <c r="S674" s="15" t="str">
        <f>[1]РЕЕСТР!V674</f>
        <v>-</v>
      </c>
      <c r="T674" s="13" t="str">
        <f>[1]РЕЕСТР!W674</f>
        <v>-</v>
      </c>
      <c r="U674" s="17" t="str">
        <f>[1]РЕЕСТР!AA674</f>
        <v>-</v>
      </c>
      <c r="V674" s="18" t="str">
        <f>[1]РЕЕСТР!AB674</f>
        <v>-</v>
      </c>
      <c r="W674" s="15" t="str">
        <f>[1]РЕЕСТР!AC674</f>
        <v>-</v>
      </c>
      <c r="X674" s="13" t="str">
        <f>[1]РЕЕСТР!AD674</f>
        <v>-</v>
      </c>
      <c r="Y674" s="8" t="str">
        <f>[1]РЕЕСТР!AH674</f>
        <v>МО - Администрация города Ханты-Мансийска</v>
      </c>
      <c r="Z674" s="19" t="str">
        <f>[1]РЕЕСТР!AL674</f>
        <v>ИЖС ул. Ягодная</v>
      </c>
    </row>
    <row r="675" spans="2:26" ht="45" customHeight="1" x14ac:dyDescent="0.3">
      <c r="B675" s="43">
        <f>[1]РЕЕСТР!B675</f>
        <v>623</v>
      </c>
      <c r="C675" s="44" t="str">
        <f>[1]РЕЕСТР!C675</f>
        <v>ранее существовавшая до 01.01.2019</v>
      </c>
      <c r="D675" s="51">
        <f>[1]РЕЕСТР!D675</f>
        <v>44900</v>
      </c>
      <c r="E675" s="16" t="str">
        <f>[1]РЕЕСТР!E675</f>
        <v xml:space="preserve"> Пристанская 4</v>
      </c>
      <c r="F675" s="52" t="str">
        <f>[1]РЕЕСТР!F675</f>
        <v>в рамках проведения инвентаризации 2022 года
не установлен</v>
      </c>
      <c r="G675" s="10" t="str">
        <f>[1]РЕЕСТР!G675</f>
        <v>60.966406</v>
      </c>
      <c r="H675" s="10" t="str">
        <f>[1]РЕЕСТР!H675</f>
        <v>69.048714</v>
      </c>
      <c r="I675" s="53" t="str">
        <f>[1]РЕЕСТР!I675</f>
        <v>в рамках инвентаризации 2022 года
не определена</v>
      </c>
      <c r="J675" s="9" t="str">
        <f>[1]РЕЕСТР!J675</f>
        <v>ограниченный</v>
      </c>
      <c r="K675" s="11" t="str">
        <f>[1]РЕЕСТР!K675</f>
        <v>бетонная плита</v>
      </c>
      <c r="L675" s="10">
        <f>[1]РЕЕСТР!L675</f>
        <v>10</v>
      </c>
      <c r="M675" s="10" t="str">
        <f>[1]РЕЕСТР!M675</f>
        <v>отсутствует</v>
      </c>
      <c r="N675" s="12" t="str">
        <f>[1]РЕЕСТР!N675</f>
        <v>есть</v>
      </c>
      <c r="O675" s="14">
        <f>[1]РЕЕСТР!O675</f>
        <v>2</v>
      </c>
      <c r="P675" s="15">
        <f>[1]РЕЕСТР!P675</f>
        <v>1.1000000000000001</v>
      </c>
      <c r="Q675" s="13" t="str">
        <f>[1]РЕЕСТР!Q675</f>
        <v>пластик</v>
      </c>
      <c r="R675" s="14" t="str">
        <f>[1]РЕЕСТР!U675</f>
        <v>-</v>
      </c>
      <c r="S675" s="15" t="str">
        <f>[1]РЕЕСТР!V675</f>
        <v>-</v>
      </c>
      <c r="T675" s="13" t="str">
        <f>[1]РЕЕСТР!W675</f>
        <v>-</v>
      </c>
      <c r="U675" s="17" t="str">
        <f>[1]РЕЕСТР!AA675</f>
        <v>-</v>
      </c>
      <c r="V675" s="18" t="str">
        <f>[1]РЕЕСТР!AB675</f>
        <v>-</v>
      </c>
      <c r="W675" s="15" t="str">
        <f>[1]РЕЕСТР!AC675</f>
        <v>-</v>
      </c>
      <c r="X675" s="13" t="str">
        <f>[1]РЕЕСТР!AD675</f>
        <v>-</v>
      </c>
      <c r="Y675" s="8" t="str">
        <f>[1]РЕЕСТР!AH675</f>
        <v>ЮЛ - АО "Северречфлот", ЮЛ - ООО "Север"</v>
      </c>
      <c r="Z675" s="19" t="str">
        <f>[1]РЕЕСТР!AL675</f>
        <v>АО "Северречфлот", ООО "Север"</v>
      </c>
    </row>
    <row r="676" spans="2:26" ht="45" customHeight="1" x14ac:dyDescent="0.3">
      <c r="B676" s="43">
        <f>[1]РЕЕСТР!B676</f>
        <v>624</v>
      </c>
      <c r="C676" s="44">
        <f>[1]РЕЕСТР!C676</f>
        <v>43627</v>
      </c>
      <c r="D676" s="51">
        <f>[1]РЕЕСТР!D676</f>
        <v>44900</v>
      </c>
      <c r="E676" s="16" t="str">
        <f>[1]РЕЕСТР!E676</f>
        <v xml:space="preserve"> Свердлова 27</v>
      </c>
      <c r="F676" s="52" t="str">
        <f>[1]РЕЕСТР!F676</f>
        <v>в рамках проведения инвентаризации 2022 года
не установлен</v>
      </c>
      <c r="G676" s="10" t="str">
        <f>[1]РЕЕСТР!G676</f>
        <v xml:space="preserve">61.011159 </v>
      </c>
      <c r="H676" s="10" t="str">
        <f>[1]РЕЕСТР!H676</f>
        <v>69.024957</v>
      </c>
      <c r="I676" s="53" t="str">
        <f>[1]РЕЕСТР!I676</f>
        <v>в рамках инвентаризации 2022 года
не определена</v>
      </c>
      <c r="J676" s="9" t="str">
        <f>[1]РЕЕСТР!J676</f>
        <v>ограниченный</v>
      </c>
      <c r="K676" s="11" t="str">
        <f>[1]РЕЕСТР!K676</f>
        <v>бетонная плита</v>
      </c>
      <c r="L676" s="10">
        <f>[1]РЕЕСТР!L676</f>
        <v>8.1999999999999993</v>
      </c>
      <c r="M676" s="10" t="str">
        <f>[1]РЕЕСТР!M676</f>
        <v>отсутствует</v>
      </c>
      <c r="N676" s="12" t="str">
        <f>[1]РЕЕСТР!N676</f>
        <v>есть</v>
      </c>
      <c r="O676" s="14">
        <f>[1]РЕЕСТР!O676</f>
        <v>2</v>
      </c>
      <c r="P676" s="15">
        <f>[1]РЕЕСТР!P676</f>
        <v>1.1000000000000001</v>
      </c>
      <c r="Q676" s="13" t="str">
        <f>[1]РЕЕСТР!Q676</f>
        <v>пластик</v>
      </c>
      <c r="R676" s="14" t="str">
        <f>[1]РЕЕСТР!U676</f>
        <v>-</v>
      </c>
      <c r="S676" s="15" t="str">
        <f>[1]РЕЕСТР!V676</f>
        <v>-</v>
      </c>
      <c r="T676" s="13" t="str">
        <f>[1]РЕЕСТР!W676</f>
        <v>-</v>
      </c>
      <c r="U676" s="17" t="str">
        <f>[1]РЕЕСТР!AA676</f>
        <v>-</v>
      </c>
      <c r="V676" s="18" t="str">
        <f>[1]РЕЕСТР!AB676</f>
        <v>-</v>
      </c>
      <c r="W676" s="15" t="str">
        <f>[1]РЕЕСТР!AC676</f>
        <v>-</v>
      </c>
      <c r="X676" s="13" t="str">
        <f>[1]РЕЕСТР!AD676</f>
        <v>-</v>
      </c>
      <c r="Y676" s="8" t="str">
        <f>[1]РЕЕСТР!AH676</f>
        <v>ЮЛ - Муниципальное бюджетное общеобразовательное учреждение "Средняя общеобразовательная школа №5"</v>
      </c>
      <c r="Z676" s="19" t="str">
        <f>[1]РЕЕСТР!AL676</f>
        <v xml:space="preserve"> МБОУ "СОШ №5"</v>
      </c>
    </row>
    <row r="677" spans="2:26" ht="45" x14ac:dyDescent="0.3">
      <c r="B677" s="43">
        <f>[1]РЕЕСТР!B677</f>
        <v>625</v>
      </c>
      <c r="C677" s="44" t="str">
        <f>[1]РЕЕСТР!C677</f>
        <v>ранее существовавшая до 01.01.2019</v>
      </c>
      <c r="D677" s="51">
        <f>[1]РЕЕСТР!D677</f>
        <v>44900</v>
      </c>
      <c r="E677" s="16" t="str">
        <f>[1]РЕЕСТР!E677</f>
        <v xml:space="preserve"> Рознина  35</v>
      </c>
      <c r="F677" s="52" t="str">
        <f>[1]РЕЕСТР!F677</f>
        <v>в рамках проведения инвентаризации 2022 года
не установлен</v>
      </c>
      <c r="G677" s="10" t="str">
        <f>[1]РЕЕСТР!G677</f>
        <v xml:space="preserve">61.001824 </v>
      </c>
      <c r="H677" s="10" t="str">
        <f>[1]РЕЕСТР!H677</f>
        <v>69.002012</v>
      </c>
      <c r="I677" s="53" t="str">
        <f>[1]РЕЕСТР!I677</f>
        <v>в рамках инвентаризации 2022 года
не определена</v>
      </c>
      <c r="J677" s="9" t="str">
        <f>[1]РЕЕСТР!J677</f>
        <v>ограниченный</v>
      </c>
      <c r="K677" s="11" t="str">
        <f>[1]РЕЕСТР!K677</f>
        <v>бетонная плита</v>
      </c>
      <c r="L677" s="10">
        <f>[1]РЕЕСТР!L677</f>
        <v>6</v>
      </c>
      <c r="M677" s="10" t="str">
        <f>[1]РЕЕСТР!M677</f>
        <v>отсутствует</v>
      </c>
      <c r="N677" s="12" t="str">
        <f>[1]РЕЕСТР!N677</f>
        <v>отсутствует</v>
      </c>
      <c r="O677" s="14">
        <f>[1]РЕЕСТР!O677</f>
        <v>4</v>
      </c>
      <c r="P677" s="15">
        <f>[1]РЕЕСТР!P677</f>
        <v>0.75</v>
      </c>
      <c r="Q677" s="13" t="str">
        <f>[1]РЕЕСТР!Q677</f>
        <v>металл</v>
      </c>
      <c r="R677" s="14" t="str">
        <f>[1]РЕЕСТР!U677</f>
        <v>-</v>
      </c>
      <c r="S677" s="15" t="str">
        <f>[1]РЕЕСТР!V677</f>
        <v>-</v>
      </c>
      <c r="T677" s="13" t="str">
        <f>[1]РЕЕСТР!W677</f>
        <v>-</v>
      </c>
      <c r="U677" s="17" t="str">
        <f>[1]РЕЕСТР!AA677</f>
        <v>-</v>
      </c>
      <c r="V677" s="18" t="str">
        <f>[1]РЕЕСТР!AB677</f>
        <v>-</v>
      </c>
      <c r="W677" s="15" t="str">
        <f>[1]РЕЕСТР!AC677</f>
        <v>-</v>
      </c>
      <c r="X677" s="13" t="str">
        <f>[1]РЕЕСТР!AD677</f>
        <v>-</v>
      </c>
      <c r="Y677" s="8" t="str">
        <f>[1]РЕЕСТР!AH677</f>
        <v>ЮЛ - МБОУ СОШ №6,  БУ "Межшкольный Учебный Комбинат"</v>
      </c>
      <c r="Z677" s="19" t="str">
        <f>[1]РЕЕСТР!AL677</f>
        <v>МБОУ "СОШ №6", БУ "МУК"</v>
      </c>
    </row>
    <row r="678" spans="2:26" ht="45" customHeight="1" x14ac:dyDescent="0.3">
      <c r="B678" s="43">
        <f>[1]РЕЕСТР!B678</f>
        <v>626</v>
      </c>
      <c r="C678" s="44" t="str">
        <f>[1]РЕЕСТР!C678</f>
        <v>ранее существовавшая до 01.01.2019</v>
      </c>
      <c r="D678" s="51">
        <f>[1]РЕЕСТР!D678</f>
        <v>44900</v>
      </c>
      <c r="E678" s="16" t="str">
        <f>[1]РЕЕСТР!E678</f>
        <v xml:space="preserve"> Коминтерна 10</v>
      </c>
      <c r="F678" s="52" t="str">
        <f>[1]РЕЕСТР!F678</f>
        <v>в рамках проведения инвентаризации 2022 года
не установлен</v>
      </c>
      <c r="G678" s="10" t="str">
        <f>[1]РЕЕСТР!G678</f>
        <v>61.002499</v>
      </c>
      <c r="H678" s="10" t="str">
        <f>[1]РЕЕСТР!H678</f>
        <v>69.011449</v>
      </c>
      <c r="I678" s="53" t="str">
        <f>[1]РЕЕСТР!I678</f>
        <v>в рамках инвентаризации 2022 года
не определена</v>
      </c>
      <c r="J678" s="9" t="str">
        <f>[1]РЕЕСТР!J678</f>
        <v>ограниченный</v>
      </c>
      <c r="K678" s="11" t="str">
        <f>[1]РЕЕСТР!K678</f>
        <v>бетонная плита</v>
      </c>
      <c r="L678" s="10">
        <f>[1]РЕЕСТР!L678</f>
        <v>6</v>
      </c>
      <c r="M678" s="10" t="str">
        <f>[1]РЕЕСТР!M678</f>
        <v>отсутствует</v>
      </c>
      <c r="N678" s="12" t="str">
        <f>[1]РЕЕСТР!N678</f>
        <v>есть</v>
      </c>
      <c r="O678" s="14">
        <f>[1]РЕЕСТР!O678</f>
        <v>2</v>
      </c>
      <c r="P678" s="15">
        <f>[1]РЕЕСТР!P678</f>
        <v>1.1000000000000001</v>
      </c>
      <c r="Q678" s="13" t="str">
        <f>[1]РЕЕСТР!Q678</f>
        <v>пластик</v>
      </c>
      <c r="R678" s="14" t="str">
        <f>[1]РЕЕСТР!U678</f>
        <v>-</v>
      </c>
      <c r="S678" s="15" t="str">
        <f>[1]РЕЕСТР!V678</f>
        <v>-</v>
      </c>
      <c r="T678" s="13" t="str">
        <f>[1]РЕЕСТР!W678</f>
        <v>-</v>
      </c>
      <c r="U678" s="17" t="str">
        <f>[1]РЕЕСТР!AA678</f>
        <v>-</v>
      </c>
      <c r="V678" s="18" t="str">
        <f>[1]РЕЕСТР!AB678</f>
        <v>-</v>
      </c>
      <c r="W678" s="15" t="str">
        <f>[1]РЕЕСТР!AC678</f>
        <v>-</v>
      </c>
      <c r="X678" s="13" t="str">
        <f>[1]РЕЕСТР!AD678</f>
        <v>-</v>
      </c>
      <c r="Y678" s="8" t="str">
        <f>[1]РЕЕСТР!AH678</f>
        <v>ЮЛ - МБДОУ д/с №11 "Радуга"</v>
      </c>
      <c r="Z678" s="19" t="str">
        <f>[1]РЕЕСТР!AL678</f>
        <v>МБДОУ д/с №11 "Радуга"</v>
      </c>
    </row>
    <row r="679" spans="2:26" ht="45" customHeight="1" x14ac:dyDescent="0.3">
      <c r="B679" s="43">
        <f>[1]РЕЕСТР!B679</f>
        <v>627</v>
      </c>
      <c r="C679" s="44">
        <f>[1]РЕЕСТР!C679</f>
        <v>0</v>
      </c>
      <c r="D679" s="51">
        <f>[1]РЕЕСТР!D679</f>
        <v>44900</v>
      </c>
      <c r="E679" s="16">
        <f>[1]РЕЕСТР!E679</f>
        <v>0</v>
      </c>
      <c r="F679" s="52" t="str">
        <f>[1]РЕЕСТР!F679</f>
        <v>в рамках проведения инвентаризации 2022 года
не установлен</v>
      </c>
      <c r="G679" s="10">
        <f>[1]РЕЕСТР!G679</f>
        <v>0</v>
      </c>
      <c r="H679" s="10">
        <f>[1]РЕЕСТР!H679</f>
        <v>0</v>
      </c>
      <c r="I679" s="53" t="str">
        <f>[1]РЕЕСТР!I679</f>
        <v>в рамках инвентаризации 2022 года
не определена</v>
      </c>
      <c r="J679" s="9">
        <f>[1]РЕЕСТР!J679</f>
        <v>0</v>
      </c>
      <c r="K679" s="11">
        <f>[1]РЕЕСТР!K679</f>
        <v>0</v>
      </c>
      <c r="L679" s="10">
        <f>[1]РЕЕСТР!L679</f>
        <v>0</v>
      </c>
      <c r="M679" s="10">
        <f>[1]РЕЕСТР!M679</f>
        <v>0</v>
      </c>
      <c r="N679" s="12">
        <f>[1]РЕЕСТР!N679</f>
        <v>0</v>
      </c>
      <c r="O679" s="14">
        <f>[1]РЕЕСТР!O679</f>
        <v>0</v>
      </c>
      <c r="P679" s="15">
        <f>[1]РЕЕСТР!P679</f>
        <v>0</v>
      </c>
      <c r="Q679" s="13">
        <f>[1]РЕЕСТР!Q679</f>
        <v>0</v>
      </c>
      <c r="R679" s="14">
        <f>[1]РЕЕСТР!U679</f>
        <v>0</v>
      </c>
      <c r="S679" s="15">
        <f>[1]РЕЕСТР!V679</f>
        <v>0</v>
      </c>
      <c r="T679" s="13">
        <f>[1]РЕЕСТР!W679</f>
        <v>0</v>
      </c>
      <c r="U679" s="17">
        <f>[1]РЕЕСТР!AA679</f>
        <v>0</v>
      </c>
      <c r="V679" s="18">
        <f>[1]РЕЕСТР!AB679</f>
        <v>0</v>
      </c>
      <c r="W679" s="15">
        <f>[1]РЕЕСТР!AC679</f>
        <v>0</v>
      </c>
      <c r="X679" s="13">
        <f>[1]РЕЕСТР!AD679</f>
        <v>0</v>
      </c>
      <c r="Y679" s="8">
        <f>[1]РЕЕСТР!AH679</f>
        <v>0</v>
      </c>
      <c r="Z679" s="19">
        <f>[1]РЕЕСТР!AL679</f>
        <v>0</v>
      </c>
    </row>
    <row r="680" spans="2:26" ht="45" customHeight="1" x14ac:dyDescent="0.3">
      <c r="B680" s="43">
        <f>[1]РЕЕСТР!B680</f>
        <v>628</v>
      </c>
      <c r="C680" s="44" t="str">
        <f>[1]РЕЕСТР!C680</f>
        <v>ранее существовавшая до 01.01.2019</v>
      </c>
      <c r="D680" s="51">
        <f>[1]РЕЕСТР!D680</f>
        <v>44900</v>
      </c>
      <c r="E680" s="16" t="str">
        <f>[1]РЕЕСТР!E680</f>
        <v xml:space="preserve"> Павлика Морозова 13</v>
      </c>
      <c r="F680" s="52" t="str">
        <f>[1]РЕЕСТР!F680</f>
        <v>в рамках проведения инвентаризации 2022 года
не установлен</v>
      </c>
      <c r="G680" s="10" t="str">
        <f>[1]РЕЕСТР!G680</f>
        <v xml:space="preserve">61.010782 </v>
      </c>
      <c r="H680" s="10" t="str">
        <f>[1]РЕЕСТР!H680</f>
        <v>69.013608</v>
      </c>
      <c r="I680" s="53" t="str">
        <f>[1]РЕЕСТР!I680</f>
        <v>в рамках инвентаризации 2022 года
не определена</v>
      </c>
      <c r="J680" s="9" t="str">
        <f>[1]РЕЕСТР!J680</f>
        <v>ограниченный</v>
      </c>
      <c r="K680" s="11" t="str">
        <f>[1]РЕЕСТР!K680</f>
        <v>бетонная плита</v>
      </c>
      <c r="L680" s="10">
        <f>[1]РЕЕСТР!L680</f>
        <v>6</v>
      </c>
      <c r="M680" s="10" t="str">
        <f>[1]РЕЕСТР!M680</f>
        <v>отсутствует</v>
      </c>
      <c r="N680" s="12" t="str">
        <f>[1]РЕЕСТР!N680</f>
        <v>отсутствует</v>
      </c>
      <c r="O680" s="14">
        <f>[1]РЕЕСТР!O680</f>
        <v>1</v>
      </c>
      <c r="P680" s="15">
        <f>[1]РЕЕСТР!P680</f>
        <v>1.1000000000000001</v>
      </c>
      <c r="Q680" s="13" t="str">
        <f>[1]РЕЕСТР!Q680</f>
        <v>пластик</v>
      </c>
      <c r="R680" s="14" t="str">
        <f>[1]РЕЕСТР!U680</f>
        <v>-</v>
      </c>
      <c r="S680" s="15" t="str">
        <f>[1]РЕЕСТР!V680</f>
        <v>-</v>
      </c>
      <c r="T680" s="13" t="str">
        <f>[1]РЕЕСТР!W680</f>
        <v>-</v>
      </c>
      <c r="U680" s="17" t="str">
        <f>[1]РЕЕСТР!AA680</f>
        <v>-</v>
      </c>
      <c r="V680" s="18" t="str">
        <f>[1]РЕЕСТР!AB680</f>
        <v>-</v>
      </c>
      <c r="W680" s="15" t="str">
        <f>[1]РЕЕСТР!AC680</f>
        <v>-</v>
      </c>
      <c r="X680" s="13" t="str">
        <f>[1]РЕЕСТР!AD680</f>
        <v>-</v>
      </c>
      <c r="Y680" s="8" t="str">
        <f>[1]РЕЕСТР!AH680</f>
        <v>ЮЛ - Станция юных натуралистов</v>
      </c>
      <c r="Z680" s="19" t="str">
        <f>[1]РЕЕСТР!AL680</f>
        <v>Станция юных натуралистов</v>
      </c>
    </row>
    <row r="681" spans="2:26" ht="45" x14ac:dyDescent="0.3">
      <c r="B681" s="43">
        <f>[1]РЕЕСТР!B681</f>
        <v>629</v>
      </c>
      <c r="C681" s="44" t="str">
        <f>[1]РЕЕСТР!C681</f>
        <v>ранее существовавшая до 01.01.2019</v>
      </c>
      <c r="D681" s="51">
        <f>[1]РЕЕСТР!D681</f>
        <v>44900</v>
      </c>
      <c r="E681" s="16" t="str">
        <f>[1]РЕЕСТР!E681</f>
        <v xml:space="preserve"> Рознина 70</v>
      </c>
      <c r="F681" s="52" t="str">
        <f>[1]РЕЕСТР!F681</f>
        <v>в рамках проведения инвентаризации 2022 года
не установлен</v>
      </c>
      <c r="G681" s="10" t="str">
        <f>[1]РЕЕСТР!G681</f>
        <v xml:space="preserve">61.007558 </v>
      </c>
      <c r="H681" s="10" t="str">
        <f>[1]РЕЕСТР!H681</f>
        <v>69.008059</v>
      </c>
      <c r="I681" s="53" t="str">
        <f>[1]РЕЕСТР!I681</f>
        <v>в рамках инвентаризации 2022 года
не определена</v>
      </c>
      <c r="J681" s="9" t="str">
        <f>[1]РЕЕСТР!J681</f>
        <v>ограниченный</v>
      </c>
      <c r="K681" s="11" t="str">
        <f>[1]РЕЕСТР!K681</f>
        <v>бетонная плита</v>
      </c>
      <c r="L681" s="10">
        <f>[1]РЕЕСТР!L681</f>
        <v>6</v>
      </c>
      <c r="M681" s="10" t="str">
        <f>[1]РЕЕСТР!M681</f>
        <v>отсутствует</v>
      </c>
      <c r="N681" s="12" t="str">
        <f>[1]РЕЕСТР!N681</f>
        <v>отсутствует</v>
      </c>
      <c r="O681" s="14">
        <f>[1]РЕЕСТР!O681</f>
        <v>2</v>
      </c>
      <c r="P681" s="15">
        <f>[1]РЕЕСТР!P681</f>
        <v>1.1000000000000001</v>
      </c>
      <c r="Q681" s="13" t="str">
        <f>[1]РЕЕСТР!Q681</f>
        <v>пластик</v>
      </c>
      <c r="R681" s="14" t="str">
        <f>[1]РЕЕСТР!U681</f>
        <v>-</v>
      </c>
      <c r="S681" s="15" t="str">
        <f>[1]РЕЕСТР!V681</f>
        <v>-</v>
      </c>
      <c r="T681" s="13" t="str">
        <f>[1]РЕЕСТР!W681</f>
        <v>-</v>
      </c>
      <c r="U681" s="17" t="str">
        <f>[1]РЕЕСТР!AA681</f>
        <v>-</v>
      </c>
      <c r="V681" s="18" t="str">
        <f>[1]РЕЕСТР!AB681</f>
        <v>-</v>
      </c>
      <c r="W681" s="15" t="str">
        <f>[1]РЕЕСТР!AC681</f>
        <v>-</v>
      </c>
      <c r="X681" s="13" t="str">
        <f>[1]РЕЕСТР!AD681</f>
        <v>-</v>
      </c>
      <c r="Y681" s="8" t="str">
        <f>[1]РЕЕСТР!AH681</f>
        <v>ЮЛ - Д/С № 1 "Колокольчик"</v>
      </c>
      <c r="Z681" s="19" t="str">
        <f>[1]РЕЕСТР!AL681</f>
        <v xml:space="preserve"> Д/С № 1 "Колокольчик"</v>
      </c>
    </row>
    <row r="682" spans="2:26" ht="45" customHeight="1" x14ac:dyDescent="0.3">
      <c r="B682" s="43">
        <f>[1]РЕЕСТР!B682</f>
        <v>630</v>
      </c>
      <c r="C682" s="44" t="str">
        <f>[1]РЕЕСТР!C682</f>
        <v>ранее существовавшая до 01.01.2019</v>
      </c>
      <c r="D682" s="51">
        <f>[1]РЕЕСТР!D682</f>
        <v>44900</v>
      </c>
      <c r="E682" s="16" t="str">
        <f>[1]РЕЕСТР!E682</f>
        <v xml:space="preserve"> Сирина 72</v>
      </c>
      <c r="F682" s="52" t="str">
        <f>[1]РЕЕСТР!F682</f>
        <v>в рамках проведения инвентаризации 2022 года
не установлен</v>
      </c>
      <c r="G682" s="10" t="str">
        <f>[1]РЕЕСТР!G682</f>
        <v xml:space="preserve">61.005410 </v>
      </c>
      <c r="H682" s="10" t="str">
        <f>[1]РЕЕСТР!H682</f>
        <v>68.996322</v>
      </c>
      <c r="I682" s="53" t="str">
        <f>[1]РЕЕСТР!I682</f>
        <v>в рамках инвентаризации 2022 года
не определена</v>
      </c>
      <c r="J682" s="9" t="str">
        <f>[1]РЕЕСТР!J682</f>
        <v>ограниченный</v>
      </c>
      <c r="K682" s="11" t="str">
        <f>[1]РЕЕСТР!K682</f>
        <v>бетонная плита</v>
      </c>
      <c r="L682" s="10">
        <f>[1]РЕЕСТР!L682</f>
        <v>10</v>
      </c>
      <c r="M682" s="10" t="str">
        <f>[1]РЕЕСТР!M682</f>
        <v>отсутствует</v>
      </c>
      <c r="N682" s="12" t="str">
        <f>[1]РЕЕСТР!N682</f>
        <v>есть</v>
      </c>
      <c r="O682" s="14">
        <f>[1]РЕЕСТР!O682</f>
        <v>2</v>
      </c>
      <c r="P682" s="15">
        <f>[1]РЕЕСТР!P682</f>
        <v>1.1000000000000001</v>
      </c>
      <c r="Q682" s="13" t="str">
        <f>[1]РЕЕСТР!Q682</f>
        <v>пластик</v>
      </c>
      <c r="R682" s="14" t="str">
        <f>[1]РЕЕСТР!U682</f>
        <v>-</v>
      </c>
      <c r="S682" s="15" t="str">
        <f>[1]РЕЕСТР!V682</f>
        <v>-</v>
      </c>
      <c r="T682" s="13" t="str">
        <f>[1]РЕЕСТР!W682</f>
        <v>-</v>
      </c>
      <c r="U682" s="17" t="str">
        <f>[1]РЕЕСТР!AA682</f>
        <v>-</v>
      </c>
      <c r="V682" s="18" t="str">
        <f>[1]РЕЕСТР!AB682</f>
        <v>-</v>
      </c>
      <c r="W682" s="15" t="str">
        <f>[1]РЕЕСТР!AC682</f>
        <v>-</v>
      </c>
      <c r="X682" s="13" t="str">
        <f>[1]РЕЕСТР!AD682</f>
        <v>-</v>
      </c>
      <c r="Y682" s="8" t="str">
        <f>[1]РЕЕСТР!AH682</f>
        <v>ЮЛ -ДС № 6 "Ласточка"</v>
      </c>
      <c r="Z682" s="19" t="str">
        <f>[1]РЕЕСТР!AL682</f>
        <v>ДС № 6 "Ласточка"</v>
      </c>
    </row>
    <row r="683" spans="2:26" ht="45" customHeight="1" x14ac:dyDescent="0.3">
      <c r="B683" s="43">
        <f>[1]РЕЕСТР!B683</f>
        <v>631</v>
      </c>
      <c r="C683" s="44" t="str">
        <f>[1]РЕЕСТР!C683</f>
        <v>ранее существовавшая до 01.01.2019</v>
      </c>
      <c r="D683" s="51">
        <f>[1]РЕЕСТР!D683</f>
        <v>44900</v>
      </c>
      <c r="E683" s="16" t="str">
        <f>[1]РЕЕСТР!E683</f>
        <v xml:space="preserve"> Калинина 1</v>
      </c>
      <c r="F683" s="52" t="str">
        <f>[1]РЕЕСТР!F683</f>
        <v>в рамках проведения инвентаризации 2022 года
не установлен</v>
      </c>
      <c r="G683" s="10" t="str">
        <f>[1]РЕЕСТР!G683</f>
        <v>60.999948</v>
      </c>
      <c r="H683" s="10" t="str">
        <f>[1]РЕЕСТР!H683</f>
        <v>69.032357</v>
      </c>
      <c r="I683" s="53" t="str">
        <f>[1]РЕЕСТР!I683</f>
        <v>в рамках инвентаризации 2022 года
не определена</v>
      </c>
      <c r="J683" s="9" t="str">
        <f>[1]РЕЕСТР!J683</f>
        <v>ограниченный</v>
      </c>
      <c r="K683" s="11" t="str">
        <f>[1]РЕЕСТР!K683</f>
        <v>асфальт</v>
      </c>
      <c r="L683" s="10">
        <f>[1]РЕЕСТР!L683</f>
        <v>4</v>
      </c>
      <c r="M683" s="10" t="str">
        <f>[1]РЕЕСТР!M683</f>
        <v>отсутствует</v>
      </c>
      <c r="N683" s="12" t="str">
        <f>[1]РЕЕСТР!N683</f>
        <v>отсутствует</v>
      </c>
      <c r="O683" s="14">
        <f>[1]РЕЕСТР!O683</f>
        <v>2</v>
      </c>
      <c r="P683" s="15">
        <f>[1]РЕЕСТР!P683</f>
        <v>0.75</v>
      </c>
      <c r="Q683" s="13" t="str">
        <f>[1]РЕЕСТР!Q683</f>
        <v>металл</v>
      </c>
      <c r="R683" s="14" t="str">
        <f>[1]РЕЕСТР!U683</f>
        <v>-</v>
      </c>
      <c r="S683" s="15" t="str">
        <f>[1]РЕЕСТР!V683</f>
        <v>-</v>
      </c>
      <c r="T683" s="13" t="str">
        <f>[1]РЕЕСТР!W683</f>
        <v>-</v>
      </c>
      <c r="U683" s="17" t="str">
        <f>[1]РЕЕСТР!AA683</f>
        <v>-</v>
      </c>
      <c r="V683" s="18" t="str">
        <f>[1]РЕЕСТР!AB683</f>
        <v>-</v>
      </c>
      <c r="W683" s="15" t="str">
        <f>[1]РЕЕСТР!AC683</f>
        <v>-</v>
      </c>
      <c r="X683" s="13" t="str">
        <f>[1]РЕЕСТР!AD683</f>
        <v>-</v>
      </c>
      <c r="Y683" s="8" t="str">
        <f>[1]РЕЕСТР!AH683</f>
        <v>ЮЛ - МБОУ "Центр ДО Патриот"-Тир</v>
      </c>
      <c r="Z683" s="19" t="str">
        <f>[1]РЕЕСТР!AL683</f>
        <v xml:space="preserve">  МБОУ "Центр ДО Патриот"-Тир</v>
      </c>
    </row>
    <row r="684" spans="2:26" ht="45" customHeight="1" x14ac:dyDescent="0.3">
      <c r="B684" s="43">
        <f>[1]РЕЕСТР!B684</f>
        <v>632</v>
      </c>
      <c r="C684" s="44">
        <f>[1]РЕЕСТР!C684</f>
        <v>0</v>
      </c>
      <c r="D684" s="51">
        <f>[1]РЕЕСТР!D684</f>
        <v>44900</v>
      </c>
      <c r="E684" s="16">
        <f>[1]РЕЕСТР!E684</f>
        <v>0</v>
      </c>
      <c r="F684" s="52" t="str">
        <f>[1]РЕЕСТР!F684</f>
        <v>в рамках проведения инвентаризации 2022 года
не установлен</v>
      </c>
      <c r="G684" s="10">
        <f>[1]РЕЕСТР!G684</f>
        <v>0</v>
      </c>
      <c r="H684" s="10">
        <f>[1]РЕЕСТР!H684</f>
        <v>0</v>
      </c>
      <c r="I684" s="53" t="str">
        <f>[1]РЕЕСТР!I684</f>
        <v>в рамках инвентаризации 2022 года
не определена</v>
      </c>
      <c r="J684" s="9">
        <f>[1]РЕЕСТР!J684</f>
        <v>0</v>
      </c>
      <c r="K684" s="11">
        <f>[1]РЕЕСТР!K684</f>
        <v>0</v>
      </c>
      <c r="L684" s="10">
        <f>[1]РЕЕСТР!L684</f>
        <v>0</v>
      </c>
      <c r="M684" s="10">
        <f>[1]РЕЕСТР!M684</f>
        <v>0</v>
      </c>
      <c r="N684" s="12">
        <f>[1]РЕЕСТР!N684</f>
        <v>0</v>
      </c>
      <c r="O684" s="14">
        <f>[1]РЕЕСТР!O684</f>
        <v>0</v>
      </c>
      <c r="P684" s="15">
        <f>[1]РЕЕСТР!P684</f>
        <v>0</v>
      </c>
      <c r="Q684" s="13">
        <f>[1]РЕЕСТР!Q684</f>
        <v>0</v>
      </c>
      <c r="R684" s="14">
        <f>[1]РЕЕСТР!U684</f>
        <v>0</v>
      </c>
      <c r="S684" s="15">
        <f>[1]РЕЕСТР!V684</f>
        <v>0</v>
      </c>
      <c r="T684" s="13">
        <f>[1]РЕЕСТР!W684</f>
        <v>0</v>
      </c>
      <c r="U684" s="17">
        <f>[1]РЕЕСТР!AA684</f>
        <v>0</v>
      </c>
      <c r="V684" s="18">
        <f>[1]РЕЕСТР!AB684</f>
        <v>0</v>
      </c>
      <c r="W684" s="15">
        <f>[1]РЕЕСТР!AC684</f>
        <v>0</v>
      </c>
      <c r="X684" s="13">
        <f>[1]РЕЕСТР!AD684</f>
        <v>0</v>
      </c>
      <c r="Y684" s="8">
        <f>[1]РЕЕСТР!AH684</f>
        <v>0</v>
      </c>
      <c r="Z684" s="19">
        <f>[1]РЕЕСТР!AL684</f>
        <v>0</v>
      </c>
    </row>
    <row r="685" spans="2:26" ht="45" x14ac:dyDescent="0.3">
      <c r="B685" s="43">
        <f>[1]РЕЕСТР!B685</f>
        <v>633</v>
      </c>
      <c r="C685" s="44" t="str">
        <f>[1]РЕЕСТР!C685</f>
        <v>ранее существовавшая до 01.01.2019</v>
      </c>
      <c r="D685" s="51">
        <f>[1]РЕЕСТР!D685</f>
        <v>44900</v>
      </c>
      <c r="E685" s="16" t="str">
        <f>[1]РЕЕСТР!E685</f>
        <v xml:space="preserve"> Рознина 18</v>
      </c>
      <c r="F685" s="52" t="str">
        <f>[1]РЕЕСТР!F685</f>
        <v>в рамках проведения инвентаризации 2022 года
не установлен</v>
      </c>
      <c r="G685" s="10" t="str">
        <f>[1]РЕЕСТР!G685</f>
        <v>61.000450</v>
      </c>
      <c r="H685" s="10" t="str">
        <f>[1]РЕЕСТР!H685</f>
        <v>68.998059</v>
      </c>
      <c r="I685" s="53" t="str">
        <f>[1]РЕЕСТР!I685</f>
        <v>в рамках инвентаризации 2022 года
не определена</v>
      </c>
      <c r="J685" s="9" t="str">
        <f>[1]РЕЕСТР!J685</f>
        <v>ограниченный</v>
      </c>
      <c r="K685" s="11" t="str">
        <f>[1]РЕЕСТР!K685</f>
        <v>грунт</v>
      </c>
      <c r="L685" s="10">
        <f>[1]РЕЕСТР!L685</f>
        <v>4</v>
      </c>
      <c r="M685" s="10" t="str">
        <f>[1]РЕЕСТР!M685</f>
        <v>отсутствует</v>
      </c>
      <c r="N685" s="12" t="str">
        <f>[1]РЕЕСТР!N685</f>
        <v>отсутствует</v>
      </c>
      <c r="O685" s="14">
        <f>[1]РЕЕСТР!O685</f>
        <v>1</v>
      </c>
      <c r="P685" s="15">
        <f>[1]РЕЕСТР!P685</f>
        <v>0.75</v>
      </c>
      <c r="Q685" s="13" t="str">
        <f>[1]РЕЕСТР!Q685</f>
        <v>металл</v>
      </c>
      <c r="R685" s="14" t="str">
        <f>[1]РЕЕСТР!U685</f>
        <v>-</v>
      </c>
      <c r="S685" s="15" t="str">
        <f>[1]РЕЕСТР!V685</f>
        <v>-</v>
      </c>
      <c r="T685" s="13" t="str">
        <f>[1]РЕЕСТР!W685</f>
        <v>-</v>
      </c>
      <c r="U685" s="17" t="str">
        <f>[1]РЕЕСТР!AA685</f>
        <v>-</v>
      </c>
      <c r="V685" s="18" t="str">
        <f>[1]РЕЕСТР!AB685</f>
        <v>-</v>
      </c>
      <c r="W685" s="15" t="str">
        <f>[1]РЕЕСТР!AC685</f>
        <v>-</v>
      </c>
      <c r="X685" s="13" t="str">
        <f>[1]РЕЕСТР!AD685</f>
        <v>-</v>
      </c>
      <c r="Y685" s="8" t="str">
        <f>[1]РЕЕСТР!AH685</f>
        <v>ЮЛ - БУ "Межшкольный Учебный Комбинат"</v>
      </c>
      <c r="Z685" s="19" t="str">
        <f>[1]РЕЕСТР!AL685</f>
        <v xml:space="preserve">БУ "Межшкольный Учебный Комбинат" </v>
      </c>
    </row>
    <row r="686" spans="2:26" ht="45" customHeight="1" x14ac:dyDescent="0.3">
      <c r="B686" s="43">
        <f>[1]РЕЕСТР!B686</f>
        <v>634</v>
      </c>
      <c r="C686" s="44" t="str">
        <f>[1]РЕЕСТР!C686</f>
        <v>ранее существовавшая до 01.01.2019</v>
      </c>
      <c r="D686" s="51">
        <f>[1]РЕЕСТР!D686</f>
        <v>44900</v>
      </c>
      <c r="E686" s="16" t="str">
        <f>[1]РЕЕСТР!E686</f>
        <v xml:space="preserve"> Дзержинского 7</v>
      </c>
      <c r="F686" s="52" t="str">
        <f>[1]РЕЕСТР!F686</f>
        <v>в рамках проведения инвентаризации 2022 года
не установлен</v>
      </c>
      <c r="G686" s="10" t="str">
        <f>[1]РЕЕСТР!G686</f>
        <v>61.004146</v>
      </c>
      <c r="H686" s="10" t="str">
        <f>[1]РЕЕСТР!H686</f>
        <v>69.025324</v>
      </c>
      <c r="I686" s="53" t="str">
        <f>[1]РЕЕСТР!I686</f>
        <v>в рамках инвентаризации 2022 года
не определена</v>
      </c>
      <c r="J686" s="9" t="str">
        <f>[1]РЕЕСТР!J686</f>
        <v>открытый</v>
      </c>
      <c r="K686" s="11" t="str">
        <f>[1]РЕЕСТР!K686</f>
        <v>плитка</v>
      </c>
      <c r="L686" s="10">
        <f>[1]РЕЕСТР!L686</f>
        <v>10</v>
      </c>
      <c r="M686" s="10" t="str">
        <f>[1]РЕЕСТР!M686</f>
        <v>отсутствует</v>
      </c>
      <c r="N686" s="12" t="str">
        <f>[1]РЕЕСТР!N686</f>
        <v>отсутствует</v>
      </c>
      <c r="O686" s="14">
        <f>[1]РЕЕСТР!O686</f>
        <v>3</v>
      </c>
      <c r="P686" s="15">
        <f>[1]РЕЕСТР!P686</f>
        <v>1.1000000000000001</v>
      </c>
      <c r="Q686" s="13" t="str">
        <f>[1]РЕЕСТР!Q686</f>
        <v>пластик</v>
      </c>
      <c r="R686" s="14" t="str">
        <f>[1]РЕЕСТР!U686</f>
        <v>-</v>
      </c>
      <c r="S686" s="15" t="str">
        <f>[1]РЕЕСТР!V686</f>
        <v>-</v>
      </c>
      <c r="T686" s="13" t="str">
        <f>[1]РЕЕСТР!W686</f>
        <v>-</v>
      </c>
      <c r="U686" s="17" t="str">
        <f>[1]РЕЕСТР!AA686</f>
        <v>-</v>
      </c>
      <c r="V686" s="18" t="str">
        <f>[1]РЕЕСТР!AB686</f>
        <v>-</v>
      </c>
      <c r="W686" s="15" t="str">
        <f>[1]РЕЕСТР!AC686</f>
        <v>-</v>
      </c>
      <c r="X686" s="13" t="str">
        <f>[1]РЕЕСТР!AD686</f>
        <v>-</v>
      </c>
      <c r="Y686" s="8" t="str">
        <f>[1]РЕЕСТР!AH686</f>
        <v>ЮЛ - МБУ КДЦ "Октябрь", ООО "Автотрейд" (кафе "Good Food")</v>
      </c>
      <c r="Z686" s="19" t="str">
        <f>[1]РЕЕСТР!AL686</f>
        <v>МБУ КДЦ "Октябрь", ООО "Автотрейд" (кафе "Good Food")</v>
      </c>
    </row>
    <row r="687" spans="2:26" ht="45" customHeight="1" x14ac:dyDescent="0.3">
      <c r="B687" s="43">
        <f>[1]РЕЕСТР!B687</f>
        <v>634</v>
      </c>
      <c r="C687" s="44">
        <f>[1]РЕЕСТР!C687</f>
        <v>0</v>
      </c>
      <c r="D687" s="51">
        <f>[1]РЕЕСТР!D687</f>
        <v>44900</v>
      </c>
      <c r="E687" s="16">
        <f>[1]РЕЕСТР!E687</f>
        <v>0</v>
      </c>
      <c r="F687" s="52" t="str">
        <f>[1]РЕЕСТР!F687</f>
        <v>в рамках проведения инвентаризации 2022 года
не установлен</v>
      </c>
      <c r="G687" s="10">
        <f>[1]РЕЕСТР!G687</f>
        <v>0</v>
      </c>
      <c r="H687" s="10">
        <f>[1]РЕЕСТР!H687</f>
        <v>0</v>
      </c>
      <c r="I687" s="53" t="str">
        <f>[1]РЕЕСТР!I687</f>
        <v>в рамках инвентаризации 2022 года
не определена</v>
      </c>
      <c r="J687" s="9">
        <f>[1]РЕЕСТР!J687</f>
        <v>0</v>
      </c>
      <c r="K687" s="11">
        <f>[1]РЕЕСТР!K687</f>
        <v>0</v>
      </c>
      <c r="L687" s="10">
        <f>[1]РЕЕСТР!L687</f>
        <v>0</v>
      </c>
      <c r="M687" s="10">
        <f>[1]РЕЕСТР!M687</f>
        <v>0</v>
      </c>
      <c r="N687" s="12">
        <f>[1]РЕЕСТР!N687</f>
        <v>0</v>
      </c>
      <c r="O687" s="14">
        <f>[1]РЕЕСТР!O687</f>
        <v>2</v>
      </c>
      <c r="P687" s="15">
        <f>[1]РЕЕСТР!P687</f>
        <v>1</v>
      </c>
      <c r="Q687" s="13" t="str">
        <f>[1]РЕЕСТР!Q687</f>
        <v>металл</v>
      </c>
      <c r="R687" s="14">
        <f>[1]РЕЕСТР!U687</f>
        <v>0</v>
      </c>
      <c r="S687" s="15">
        <f>[1]РЕЕСТР!V687</f>
        <v>0</v>
      </c>
      <c r="T687" s="13">
        <f>[1]РЕЕСТР!W687</f>
        <v>0</v>
      </c>
      <c r="U687" s="17">
        <f>[1]РЕЕСТР!AA687</f>
        <v>0</v>
      </c>
      <c r="V687" s="18">
        <f>[1]РЕЕСТР!AB687</f>
        <v>0</v>
      </c>
      <c r="W687" s="15">
        <f>[1]РЕЕСТР!AC687</f>
        <v>0</v>
      </c>
      <c r="X687" s="13">
        <f>[1]РЕЕСТР!AD687</f>
        <v>0</v>
      </c>
      <c r="Y687" s="8">
        <f>[1]РЕЕСТР!AH687</f>
        <v>0</v>
      </c>
      <c r="Z687" s="19">
        <f>[1]РЕЕСТР!AL687</f>
        <v>0</v>
      </c>
    </row>
    <row r="688" spans="2:26" ht="45" customHeight="1" x14ac:dyDescent="0.3">
      <c r="B688" s="43">
        <f>[1]РЕЕСТР!B688</f>
        <v>635</v>
      </c>
      <c r="C688" s="44" t="str">
        <f>[1]РЕЕСТР!C688</f>
        <v>ранее существовавшая до 01.01.2019</v>
      </c>
      <c r="D688" s="51">
        <f>[1]РЕЕСТР!D688</f>
        <v>44900</v>
      </c>
      <c r="E688" s="16" t="str">
        <f>[1]РЕЕСТР!E688</f>
        <v>Дзержинского 23</v>
      </c>
      <c r="F688" s="52" t="str">
        <f>[1]РЕЕСТР!F688</f>
        <v>в рамках проведения инвентаризации 2022 года
не установлен</v>
      </c>
      <c r="G688" s="10" t="str">
        <f>[1]РЕЕСТР!G688</f>
        <v xml:space="preserve">61.008868 </v>
      </c>
      <c r="H688" s="10" t="str">
        <f>[1]РЕЕСТР!H688</f>
        <v>69.019916</v>
      </c>
      <c r="I688" s="53" t="str">
        <f>[1]РЕЕСТР!I688</f>
        <v>в рамках инвентаризации 2022 года
не определена</v>
      </c>
      <c r="J688" s="9" t="str">
        <f>[1]РЕЕСТР!J688</f>
        <v>ограниченный</v>
      </c>
      <c r="K688" s="11" t="str">
        <f>[1]РЕЕСТР!K688</f>
        <v>асфальт</v>
      </c>
      <c r="L688" s="10">
        <f>[1]РЕЕСТР!L688</f>
        <v>4</v>
      </c>
      <c r="M688" s="10" t="str">
        <f>[1]РЕЕСТР!M688</f>
        <v>отсутствует</v>
      </c>
      <c r="N688" s="12" t="str">
        <f>[1]РЕЕСТР!N688</f>
        <v>отсутствует</v>
      </c>
      <c r="O688" s="14">
        <f>[1]РЕЕСТР!O688</f>
        <v>2</v>
      </c>
      <c r="P688" s="15">
        <f>[1]РЕЕСТР!P688</f>
        <v>0.75</v>
      </c>
      <c r="Q688" s="13" t="str">
        <f>[1]РЕЕСТР!Q688</f>
        <v>металл</v>
      </c>
      <c r="R688" s="14" t="str">
        <f>[1]РЕЕСТР!U688</f>
        <v>-</v>
      </c>
      <c r="S688" s="15" t="str">
        <f>[1]РЕЕСТР!V688</f>
        <v>-</v>
      </c>
      <c r="T688" s="13" t="str">
        <f>[1]РЕЕСТР!W688</f>
        <v>-</v>
      </c>
      <c r="U688" s="17" t="str">
        <f>[1]РЕЕСТР!AA688</f>
        <v>-</v>
      </c>
      <c r="V688" s="18" t="str">
        <f>[1]РЕЕСТР!AB688</f>
        <v>-</v>
      </c>
      <c r="W688" s="15" t="str">
        <f>[1]РЕЕСТР!AC688</f>
        <v>-</v>
      </c>
      <c r="X688" s="13" t="str">
        <f>[1]РЕЕСТР!AD688</f>
        <v>-</v>
      </c>
      <c r="Y688" s="8" t="str">
        <f>[1]РЕЕСТР!AH688</f>
        <v>ЮЛ - Городская баня №1 (МП ЖКУ)</v>
      </c>
      <c r="Z688" s="19" t="str">
        <f>[1]РЕЕСТР!AL688</f>
        <v>Городская баня №1 (МП ЖКУ)</v>
      </c>
    </row>
    <row r="689" spans="2:26" ht="45" customHeight="1" x14ac:dyDescent="0.3">
      <c r="B689" s="43">
        <f>[1]РЕЕСТР!B689</f>
        <v>636</v>
      </c>
      <c r="C689" s="44" t="str">
        <f>[1]РЕЕСТР!C689</f>
        <v>ранее существовавшая до 01.01.2019</v>
      </c>
      <c r="D689" s="51">
        <f>[1]РЕЕСТР!D689</f>
        <v>44900</v>
      </c>
      <c r="E689" s="16" t="str">
        <f>[1]РЕЕСТР!E689</f>
        <v xml:space="preserve"> Ломоносова 38</v>
      </c>
      <c r="F689" s="52" t="str">
        <f>[1]РЕЕСТР!F689</f>
        <v>в рамках проведения инвентаризации 2022 года
не установлен</v>
      </c>
      <c r="G689" s="10" t="str">
        <f>[1]РЕЕСТР!G689</f>
        <v xml:space="preserve">61.036723 </v>
      </c>
      <c r="H689" s="10" t="str">
        <f>[1]РЕЕСТР!H689</f>
        <v>69.062683</v>
      </c>
      <c r="I689" s="53" t="str">
        <f>[1]РЕЕСТР!I689</f>
        <v>в рамках инвентаризации 2022 года
не определена</v>
      </c>
      <c r="J689" s="9" t="str">
        <f>[1]РЕЕСТР!J689</f>
        <v>ограниченный</v>
      </c>
      <c r="K689" s="11" t="str">
        <f>[1]РЕЕСТР!K689</f>
        <v>бетонная плита</v>
      </c>
      <c r="L689" s="10">
        <f>[1]РЕЕСТР!L689</f>
        <v>10</v>
      </c>
      <c r="M689" s="10" t="str">
        <f>[1]РЕЕСТР!M689</f>
        <v>отсутствует</v>
      </c>
      <c r="N689" s="12" t="str">
        <f>[1]РЕЕСТР!N689</f>
        <v>есть</v>
      </c>
      <c r="O689" s="14">
        <f>[1]РЕЕСТР!O689</f>
        <v>3</v>
      </c>
      <c r="P689" s="15">
        <f>[1]РЕЕСТР!P689</f>
        <v>1.1000000000000001</v>
      </c>
      <c r="Q689" s="13" t="str">
        <f>[1]РЕЕСТР!Q689</f>
        <v>пластик</v>
      </c>
      <c r="R689" s="14" t="str">
        <f>[1]РЕЕСТР!U689</f>
        <v>-</v>
      </c>
      <c r="S689" s="15" t="str">
        <f>[1]РЕЕСТР!V689</f>
        <v>-</v>
      </c>
      <c r="T689" s="13" t="str">
        <f>[1]РЕЕСТР!W689</f>
        <v>-</v>
      </c>
      <c r="U689" s="17" t="str">
        <f>[1]РЕЕСТР!AA689</f>
        <v>-</v>
      </c>
      <c r="V689" s="18" t="str">
        <f>[1]РЕЕСТР!AB689</f>
        <v>-</v>
      </c>
      <c r="W689" s="15" t="str">
        <f>[1]РЕЕСТР!AC689</f>
        <v>-</v>
      </c>
      <c r="X689" s="13" t="str">
        <f>[1]РЕЕСТР!AD689</f>
        <v>-</v>
      </c>
      <c r="Y689" s="8" t="str">
        <f>[1]РЕЕСТР!AH689</f>
        <v>ЮЛ - Д/С №17 "Незнайка"</v>
      </c>
      <c r="Z689" s="19" t="str">
        <f>[1]РЕЕСТР!AL689</f>
        <v>Д/С №17 "Незнайка"</v>
      </c>
    </row>
    <row r="690" spans="2:26" ht="56.25" customHeight="1" x14ac:dyDescent="0.3">
      <c r="B690" s="43">
        <f>[1]РЕЕСТР!B690</f>
        <v>637</v>
      </c>
      <c r="C690" s="44" t="str">
        <f>[1]РЕЕСТР!C690</f>
        <v>ранее существовавшая до 01.01.2019</v>
      </c>
      <c r="D690" s="51">
        <f>[1]РЕЕСТР!D690</f>
        <v>44900</v>
      </c>
      <c r="E690" s="16" t="str">
        <f>[1]РЕЕСТР!E690</f>
        <v>Комсомольская 18</v>
      </c>
      <c r="F690" s="52" t="str">
        <f>[1]РЕЕСТР!F690</f>
        <v>в рамках проведения инвентаризации 2022 года
не установлен</v>
      </c>
      <c r="G690" s="10" t="str">
        <f>[1]РЕЕСТР!G690</f>
        <v xml:space="preserve">61.003538 </v>
      </c>
      <c r="H690" s="10" t="str">
        <f>[1]РЕЕСТР!H690</f>
        <v>69.012222</v>
      </c>
      <c r="I690" s="53" t="str">
        <f>[1]РЕЕСТР!I690</f>
        <v>в рамках инвентаризации 2022 года
не определена</v>
      </c>
      <c r="J690" s="9" t="str">
        <f>[1]РЕЕСТР!J690</f>
        <v>открытый</v>
      </c>
      <c r="K690" s="11" t="str">
        <f>[1]РЕЕСТР!K690</f>
        <v>бетонная плита</v>
      </c>
      <c r="L690" s="10">
        <f>[1]РЕЕСТР!L690</f>
        <v>12</v>
      </c>
      <c r="M690" s="10" t="str">
        <f>[1]РЕЕСТР!M690</f>
        <v>есть</v>
      </c>
      <c r="N690" s="12" t="str">
        <f>[1]РЕЕСТР!N690</f>
        <v>есть</v>
      </c>
      <c r="O690" s="14">
        <f>[1]РЕЕСТР!O690</f>
        <v>3</v>
      </c>
      <c r="P690" s="15">
        <f>[1]РЕЕСТР!P690</f>
        <v>1.1000000000000001</v>
      </c>
      <c r="Q690" s="13" t="str">
        <f>[1]РЕЕСТР!Q690</f>
        <v>пластик</v>
      </c>
      <c r="R690" s="14">
        <f>[1]РЕЕСТР!U690</f>
        <v>1</v>
      </c>
      <c r="S690" s="15">
        <f>[1]РЕЕСТР!V690</f>
        <v>4</v>
      </c>
      <c r="T690" s="13" t="str">
        <f>[1]РЕЕСТР!W690</f>
        <v>отсек</v>
      </c>
      <c r="U690" s="17" t="str">
        <f>[1]РЕЕСТР!AA690</f>
        <v>1, 2 класс опасности</v>
      </c>
      <c r="V690" s="18">
        <f>[1]РЕЕСТР!AB690</f>
        <v>1</v>
      </c>
      <c r="W690" s="15">
        <f>[1]РЕЕСТР!AC690</f>
        <v>0.3</v>
      </c>
      <c r="X690" s="13" t="str">
        <f>[1]РЕЕСТР!AD690</f>
        <v>металлический контейнер (3 секции)</v>
      </c>
      <c r="Y690" s="8" t="str">
        <f>[1]РЕЕСТР!AH690</f>
        <v>МО - Администрация города Ханты-Мансийска</v>
      </c>
      <c r="Z690" s="19" t="str">
        <f>[1]РЕЕСТР!AL690</f>
        <v>ИЖС ул. Комсомольская, 18</v>
      </c>
    </row>
    <row r="691" spans="2:26" ht="45" customHeight="1" x14ac:dyDescent="0.3">
      <c r="B691" s="43">
        <f>[1]РЕЕСТР!B691</f>
        <v>638</v>
      </c>
      <c r="C691" s="44" t="str">
        <f>[1]РЕЕСТР!C691</f>
        <v>ранее существовавшая до 01.01.2019</v>
      </c>
      <c r="D691" s="51">
        <f>[1]РЕЕСТР!D691</f>
        <v>44900</v>
      </c>
      <c r="E691" s="16" t="str">
        <f>[1]РЕЕСТР!E691</f>
        <v>Комсомольская 32</v>
      </c>
      <c r="F691" s="52" t="str">
        <f>[1]РЕЕСТР!F691</f>
        <v>в рамках проведения инвентаризации 2022 года
не установлен</v>
      </c>
      <c r="G691" s="10" t="str">
        <f>[1]РЕЕСТР!G691</f>
        <v>61.005735</v>
      </c>
      <c r="H691" s="10" t="str">
        <f>[1]РЕЕСТР!H691</f>
        <v>69.014195</v>
      </c>
      <c r="I691" s="53" t="str">
        <f>[1]РЕЕСТР!I691</f>
        <v>в рамках инвентаризации 2022 года
не определена</v>
      </c>
      <c r="J691" s="9" t="str">
        <f>[1]РЕЕСТР!J691</f>
        <v>ограниченный</v>
      </c>
      <c r="K691" s="11" t="str">
        <f>[1]РЕЕСТР!K691</f>
        <v>бетонная плита</v>
      </c>
      <c r="L691" s="10">
        <f>[1]РЕЕСТР!L691</f>
        <v>6</v>
      </c>
      <c r="M691" s="10" t="str">
        <f>[1]РЕЕСТР!M691</f>
        <v>отсутствует</v>
      </c>
      <c r="N691" s="12" t="str">
        <f>[1]РЕЕСТР!N691</f>
        <v>отсутствует</v>
      </c>
      <c r="O691" s="14">
        <f>[1]РЕЕСТР!O691</f>
        <v>3</v>
      </c>
      <c r="P691" s="15">
        <f>[1]РЕЕСТР!P691</f>
        <v>0.75</v>
      </c>
      <c r="Q691" s="13" t="str">
        <f>[1]РЕЕСТР!Q691</f>
        <v>металл</v>
      </c>
      <c r="R691" s="14" t="str">
        <f>[1]РЕЕСТР!U691</f>
        <v>-</v>
      </c>
      <c r="S691" s="15" t="str">
        <f>[1]РЕЕСТР!V691</f>
        <v>-</v>
      </c>
      <c r="T691" s="13" t="str">
        <f>[1]РЕЕСТР!W691</f>
        <v>-</v>
      </c>
      <c r="U691" s="17" t="str">
        <f>[1]РЕЕСТР!AA691</f>
        <v>-</v>
      </c>
      <c r="V691" s="18" t="str">
        <f>[1]РЕЕСТР!AB691</f>
        <v>-</v>
      </c>
      <c r="W691" s="15" t="str">
        <f>[1]РЕЕСТР!AC691</f>
        <v>-</v>
      </c>
      <c r="X691" s="13" t="str">
        <f>[1]РЕЕСТР!AD691</f>
        <v>-</v>
      </c>
      <c r="Y691" s="8" t="str">
        <f>[1]РЕЕСТР!AH691</f>
        <v>ЮЛ - ООО "Бизнес отель"</v>
      </c>
      <c r="Z691" s="19" t="str">
        <f>[1]РЕЕСТР!AL691</f>
        <v>ООО Бизнес отель</v>
      </c>
    </row>
    <row r="692" spans="2:26" ht="45" customHeight="1" x14ac:dyDescent="0.3">
      <c r="B692" s="43">
        <f>[1]РЕЕСТР!B692</f>
        <v>639</v>
      </c>
      <c r="C692" s="44" t="str">
        <f>[1]РЕЕСТР!C692</f>
        <v>ранее существовавшая до 01.01.2019</v>
      </c>
      <c r="D692" s="51">
        <f>[1]РЕЕСТР!D692</f>
        <v>44900</v>
      </c>
      <c r="E692" s="16" t="str">
        <f>[1]РЕЕСТР!E692</f>
        <v>Комсомольская 61</v>
      </c>
      <c r="F692" s="52" t="str">
        <f>[1]РЕЕСТР!F692</f>
        <v>в рамках проведения инвентаризации 2022 года
не установлен</v>
      </c>
      <c r="G692" s="10" t="str">
        <f>[1]РЕЕСТР!G692</f>
        <v xml:space="preserve">61.007946 </v>
      </c>
      <c r="H692" s="10" t="str">
        <f>[1]РЕЕСТР!H692</f>
        <v>69.023088</v>
      </c>
      <c r="I692" s="53" t="str">
        <f>[1]РЕЕСТР!I692</f>
        <v>в рамках инвентаризации 2022 года
не определена</v>
      </c>
      <c r="J692" s="9" t="str">
        <f>[1]РЕЕСТР!J692</f>
        <v>ограниченный</v>
      </c>
      <c r="K692" s="11" t="str">
        <f>[1]РЕЕСТР!K692</f>
        <v>бетонная плита</v>
      </c>
      <c r="L692" s="10">
        <f>[1]РЕЕСТР!L692</f>
        <v>6</v>
      </c>
      <c r="M692" s="10" t="str">
        <f>[1]РЕЕСТР!M692</f>
        <v>есть</v>
      </c>
      <c r="N692" s="12" t="str">
        <f>[1]РЕЕСТР!N692</f>
        <v>есть</v>
      </c>
      <c r="O692" s="14">
        <f>[1]РЕЕСТР!O692</f>
        <v>2</v>
      </c>
      <c r="P692" s="15">
        <f>[1]РЕЕСТР!P692</f>
        <v>0.75</v>
      </c>
      <c r="Q692" s="13" t="str">
        <f>[1]РЕЕСТР!Q692</f>
        <v>металл</v>
      </c>
      <c r="R692" s="14" t="str">
        <f>[1]РЕЕСТР!U692</f>
        <v>-</v>
      </c>
      <c r="S692" s="15" t="str">
        <f>[1]РЕЕСТР!V692</f>
        <v>-</v>
      </c>
      <c r="T692" s="13" t="str">
        <f>[1]РЕЕСТР!W692</f>
        <v>-</v>
      </c>
      <c r="U692" s="17" t="str">
        <f>[1]РЕЕСТР!AA692</f>
        <v>-</v>
      </c>
      <c r="V692" s="18" t="str">
        <f>[1]РЕЕСТР!AB692</f>
        <v>-</v>
      </c>
      <c r="W692" s="15" t="str">
        <f>[1]РЕЕСТР!AC692</f>
        <v>-</v>
      </c>
      <c r="X692" s="13" t="str">
        <f>[1]РЕЕСТР!AD692</f>
        <v>-</v>
      </c>
      <c r="Y692" s="8" t="str">
        <f>[1]РЕЕСТР!AH692</f>
        <v>ЮЛ - ОА "ГСК Югория"</v>
      </c>
      <c r="Z692" s="19" t="str">
        <f>[1]РЕЕСТР!AL692</f>
        <v>ОА "ГСК Югория"</v>
      </c>
    </row>
    <row r="693" spans="2:26" ht="78.75" customHeight="1" x14ac:dyDescent="0.3">
      <c r="B693" s="43">
        <f>[1]РЕЕСТР!B693</f>
        <v>640</v>
      </c>
      <c r="C693" s="44">
        <f>[1]РЕЕСТР!C693</f>
        <v>43538</v>
      </c>
      <c r="D693" s="51">
        <f>[1]РЕЕСТР!D693</f>
        <v>45029</v>
      </c>
      <c r="E693" s="16" t="str">
        <f>[1]РЕЕСТР!E693</f>
        <v xml:space="preserve"> Комсомольская 40</v>
      </c>
      <c r="F693" s="52" t="str">
        <f>[1]РЕЕСТР!F693</f>
        <v>в рамках проведения инвентаризации 2022 года
не установлен</v>
      </c>
      <c r="G693" s="10" t="str">
        <f>[1]РЕЕСТР!G693</f>
        <v xml:space="preserve">61.007812 </v>
      </c>
      <c r="H693" s="10" t="str">
        <f>[1]РЕЕСТР!H693</f>
        <v>69.018273</v>
      </c>
      <c r="I693" s="53" t="str">
        <f>[1]РЕЕСТР!I693</f>
        <v>в рамках инвентаризации 2022 года
не определена</v>
      </c>
      <c r="J693" s="9" t="str">
        <f>[1]РЕЕСТР!J693</f>
        <v>ограниченный</v>
      </c>
      <c r="K693" s="11" t="str">
        <f>[1]РЕЕСТР!K693</f>
        <v>бетонная плита</v>
      </c>
      <c r="L693" s="10">
        <f>[1]РЕЕСТР!L693</f>
        <v>11.6</v>
      </c>
      <c r="M693" s="10" t="str">
        <f>[1]РЕЕСТР!M693</f>
        <v>отсутствует</v>
      </c>
      <c r="N693" s="12" t="str">
        <f>[1]РЕЕСТР!N693</f>
        <v>есть</v>
      </c>
      <c r="O693" s="14">
        <f>[1]РЕЕСТР!O693</f>
        <v>3</v>
      </c>
      <c r="P693" s="15">
        <f>[1]РЕЕСТР!P693</f>
        <v>0.66</v>
      </c>
      <c r="Q693" s="13" t="str">
        <f>[1]РЕЕСТР!Q693</f>
        <v>пластик</v>
      </c>
      <c r="R693" s="14" t="str">
        <f>[1]РЕЕСТР!U693</f>
        <v>-</v>
      </c>
      <c r="S693" s="15" t="str">
        <f>[1]РЕЕСТР!V693</f>
        <v>-</v>
      </c>
      <c r="T693" s="13" t="str">
        <f>[1]РЕЕСТР!W693</f>
        <v>-</v>
      </c>
      <c r="U693" s="17" t="str">
        <f>[1]РЕЕСТР!AA693</f>
        <v>-</v>
      </c>
      <c r="V693" s="18" t="str">
        <f>[1]РЕЕСТР!AB693</f>
        <v>-</v>
      </c>
      <c r="W693" s="15" t="str">
        <f>[1]РЕЕСТР!AC693</f>
        <v>-</v>
      </c>
      <c r="X693" s="13" t="str">
        <f>[1]РЕЕСТР!AD693</f>
        <v>-</v>
      </c>
      <c r="Y693" s="8" t="str">
        <f>[1]РЕЕСТР!AH693</f>
        <v>ЮЛ - Муниципальное бюджетное общеобразовательное учреждение "Средняя общеобразовательная школа № 1 имени Сазонова Юрия Георгиевича"</v>
      </c>
      <c r="Z693" s="19" t="str">
        <f>[1]РЕЕСТР!AL693</f>
        <v>Муниципальное бюджетное общеобразовательное учреждение "Средняя общеобразовательная школа № 1 имени Сазонова Юрия Георгиевича"</v>
      </c>
    </row>
    <row r="694" spans="2:26" ht="45" customHeight="1" x14ac:dyDescent="0.3">
      <c r="B694" s="43">
        <f>[1]РЕЕСТР!B694</f>
        <v>641</v>
      </c>
      <c r="C694" s="44" t="str">
        <f>[1]РЕЕСТР!C694</f>
        <v>ранее существовавшая до 01.01.2019</v>
      </c>
      <c r="D694" s="51">
        <f>[1]РЕЕСТР!D694</f>
        <v>44900</v>
      </c>
      <c r="E694" s="16" t="str">
        <f>[1]РЕЕСТР!E694</f>
        <v xml:space="preserve"> Калинина 24</v>
      </c>
      <c r="F694" s="52" t="str">
        <f>[1]РЕЕСТР!F694</f>
        <v>в рамках проведения инвентаризации 2022 года
не установлен</v>
      </c>
      <c r="G694" s="10" t="str">
        <f>[1]РЕЕСТР!G694</f>
        <v>61.004448</v>
      </c>
      <c r="H694" s="10" t="str">
        <f>[1]РЕЕСТР!H694</f>
        <v>69.032305</v>
      </c>
      <c r="I694" s="53" t="str">
        <f>[1]РЕЕСТР!I694</f>
        <v>в рамках инвентаризации 2022 года
не определена</v>
      </c>
      <c r="J694" s="9" t="str">
        <f>[1]РЕЕСТР!J694</f>
        <v>ограниченный</v>
      </c>
      <c r="K694" s="11" t="str">
        <f>[1]РЕЕСТР!K694</f>
        <v>бетонная плита</v>
      </c>
      <c r="L694" s="10">
        <f>[1]РЕЕСТР!L694</f>
        <v>10</v>
      </c>
      <c r="M694" s="10" t="str">
        <f>[1]РЕЕСТР!M694</f>
        <v>отсутствует</v>
      </c>
      <c r="N694" s="12" t="str">
        <f>[1]РЕЕСТР!N694</f>
        <v>есть</v>
      </c>
      <c r="O694" s="14">
        <f>[1]РЕЕСТР!O694</f>
        <v>4</v>
      </c>
      <c r="P694" s="15">
        <f>[1]РЕЕСТР!P694</f>
        <v>0.66</v>
      </c>
      <c r="Q694" s="13" t="str">
        <f>[1]РЕЕСТР!Q694</f>
        <v>пластик</v>
      </c>
      <c r="R694" s="14" t="str">
        <f>[1]РЕЕСТР!U694</f>
        <v>-</v>
      </c>
      <c r="S694" s="15" t="str">
        <f>[1]РЕЕСТР!V694</f>
        <v>-</v>
      </c>
      <c r="T694" s="13" t="str">
        <f>[1]РЕЕСТР!W694</f>
        <v>-</v>
      </c>
      <c r="U694" s="17" t="str">
        <f>[1]РЕЕСТР!AA694</f>
        <v>-</v>
      </c>
      <c r="V694" s="18" t="str">
        <f>[1]РЕЕСТР!AB694</f>
        <v>-</v>
      </c>
      <c r="W694" s="15" t="str">
        <f>[1]РЕЕСТР!AC694</f>
        <v>-</v>
      </c>
      <c r="X694" s="13" t="str">
        <f>[1]РЕЕСТР!AD694</f>
        <v>-</v>
      </c>
      <c r="Y694" s="8" t="str">
        <f>[1]РЕЕСТР!AH694</f>
        <v>ЮЛ - МБОУ СОШ №3</v>
      </c>
      <c r="Z694" s="19" t="str">
        <f>[1]РЕЕСТР!AL694</f>
        <v>МБОУ СОШ №3</v>
      </c>
    </row>
    <row r="695" spans="2:26" ht="45" customHeight="1" x14ac:dyDescent="0.3">
      <c r="B695" s="43">
        <f>[1]РЕЕСТР!B695</f>
        <v>642</v>
      </c>
      <c r="C695" s="44" t="str">
        <f>[1]РЕЕСТР!C695</f>
        <v>ранее существовавшая до 01.01.2019</v>
      </c>
      <c r="D695" s="51">
        <f>[1]РЕЕСТР!D695</f>
        <v>44900</v>
      </c>
      <c r="E695" s="16" t="str">
        <f>[1]РЕЕСТР!E695</f>
        <v>Рассветная 2</v>
      </c>
      <c r="F695" s="52" t="str">
        <f>[1]РЕЕСТР!F695</f>
        <v>в рамках проведения инвентаризации 2022 года
не установлен</v>
      </c>
      <c r="G695" s="10" t="str">
        <f>[1]РЕЕСТР!G695</f>
        <v xml:space="preserve">61.025530 </v>
      </c>
      <c r="H695" s="10" t="str">
        <f>[1]РЕЕСТР!H695</f>
        <v>69.150767</v>
      </c>
      <c r="I695" s="53" t="str">
        <f>[1]РЕЕСТР!I695</f>
        <v>в рамках инвентаризации 2022 года
не определена</v>
      </c>
      <c r="J695" s="9" t="str">
        <f>[1]РЕЕСТР!J695</f>
        <v>ограниченный</v>
      </c>
      <c r="K695" s="11" t="str">
        <f>[1]РЕЕСТР!K695</f>
        <v>бетонная плита</v>
      </c>
      <c r="L695" s="10">
        <f>[1]РЕЕСТР!L695</f>
        <v>10</v>
      </c>
      <c r="M695" s="10" t="str">
        <f>[1]РЕЕСТР!M695</f>
        <v>отсутствует</v>
      </c>
      <c r="N695" s="12" t="str">
        <f>[1]РЕЕСТР!N695</f>
        <v>есть</v>
      </c>
      <c r="O695" s="14">
        <f>[1]РЕЕСТР!O695</f>
        <v>2</v>
      </c>
      <c r="P695" s="15">
        <f>[1]РЕЕСТР!P695</f>
        <v>1.1000000000000001</v>
      </c>
      <c r="Q695" s="13" t="str">
        <f>[1]РЕЕСТР!Q695</f>
        <v>пластик</v>
      </c>
      <c r="R695" s="14" t="str">
        <f>[1]РЕЕСТР!U695</f>
        <v>-</v>
      </c>
      <c r="S695" s="15" t="str">
        <f>[1]РЕЕСТР!V695</f>
        <v>-</v>
      </c>
      <c r="T695" s="13" t="str">
        <f>[1]РЕЕСТР!W695</f>
        <v>-</v>
      </c>
      <c r="U695" s="17" t="str">
        <f>[1]РЕЕСТР!AA695</f>
        <v>-</v>
      </c>
      <c r="V695" s="18" t="str">
        <f>[1]РЕЕСТР!AB695</f>
        <v>-</v>
      </c>
      <c r="W695" s="15" t="str">
        <f>[1]РЕЕСТР!AC695</f>
        <v>-</v>
      </c>
      <c r="X695" s="13" t="str">
        <f>[1]РЕЕСТР!AD695</f>
        <v>-</v>
      </c>
      <c r="Y695" s="8" t="str">
        <f>[1]РЕЕСТР!AH695</f>
        <v>ЮЛ - Д/С № 9 "Одуванчик"</v>
      </c>
      <c r="Z695" s="19" t="str">
        <f>[1]РЕЕСТР!AL695</f>
        <v xml:space="preserve"> Д/С № 9 "Одуванчик"</v>
      </c>
    </row>
    <row r="696" spans="2:26" ht="94.5" customHeight="1" x14ac:dyDescent="0.3">
      <c r="B696" s="43">
        <f>[1]РЕЕСТР!B696</f>
        <v>643</v>
      </c>
      <c r="C696" s="44" t="str">
        <f>[1]РЕЕСТР!C696</f>
        <v>ранее существовавшая до 01.01.2019</v>
      </c>
      <c r="D696" s="51">
        <f>[1]РЕЕСТР!D696</f>
        <v>44900</v>
      </c>
      <c r="E696" s="16" t="str">
        <f>[1]РЕЕСТР!E696</f>
        <v xml:space="preserve"> Калинина 26 </v>
      </c>
      <c r="F696" s="52" t="str">
        <f>[1]РЕЕСТР!F696</f>
        <v>в рамках проведения инвентаризации 2022 года
не установлен</v>
      </c>
      <c r="G696" s="10" t="str">
        <f>[1]РЕЕСТР!G696</f>
        <v xml:space="preserve">61.004957 </v>
      </c>
      <c r="H696" s="10" t="str">
        <f>[1]РЕЕСТР!H696</f>
        <v>69.032832</v>
      </c>
      <c r="I696" s="53" t="str">
        <f>[1]РЕЕСТР!I696</f>
        <v>в рамках инвентаризации 2022 года
не определена</v>
      </c>
      <c r="J696" s="9" t="str">
        <f>[1]РЕЕСТР!J696</f>
        <v>открытый</v>
      </c>
      <c r="K696" s="11" t="str">
        <f>[1]РЕЕСТР!K696</f>
        <v>контейнер заглубленного типа</v>
      </c>
      <c r="L696" s="10">
        <f>[1]РЕЕСТР!L696</f>
        <v>4</v>
      </c>
      <c r="M696" s="10" t="str">
        <f>[1]РЕЕСТР!M696</f>
        <v>отсутствует</v>
      </c>
      <c r="N696" s="12" t="str">
        <f>[1]РЕЕСТР!N696</f>
        <v>есть</v>
      </c>
      <c r="O696" s="14">
        <f>[1]РЕЕСТР!O696</f>
        <v>1</v>
      </c>
      <c r="P696" s="15">
        <f>[1]РЕЕСТР!P696</f>
        <v>3</v>
      </c>
      <c r="Q696" s="13" t="str">
        <f>[1]РЕЕСТР!Q696</f>
        <v>пластик</v>
      </c>
      <c r="R696" s="14" t="str">
        <f>[1]РЕЕСТР!U696</f>
        <v>-</v>
      </c>
      <c r="S696" s="15" t="str">
        <f>[1]РЕЕСТР!V696</f>
        <v>-</v>
      </c>
      <c r="T696" s="13" t="str">
        <f>[1]РЕЕСТР!W696</f>
        <v>-</v>
      </c>
      <c r="U696" s="17" t="str">
        <f>[1]РЕЕСТР!AA696</f>
        <v>-</v>
      </c>
      <c r="V696" s="18" t="str">
        <f>[1]РЕЕСТР!AB696</f>
        <v>-</v>
      </c>
      <c r="W696" s="15" t="str">
        <f>[1]РЕЕСТР!AC696</f>
        <v>-</v>
      </c>
      <c r="X696" s="13" t="str">
        <f>[1]РЕЕСТР!AD696</f>
        <v>-</v>
      </c>
      <c r="Y696" s="8" t="str">
        <f>[1]РЕЕСТР!AH696</f>
        <v>МО - Администрация города Ханты-Мансийска</v>
      </c>
      <c r="Z696" s="19" t="str">
        <f>[1]РЕЕСТР!AL696</f>
        <v>МКД  ул. Калинина, 26, МКУ Служба муниципального заказа в ЖКХ,  БУ ХМАО-Югры "Ханты-Мансийский комплексный центр социального обслуживания населения"</v>
      </c>
    </row>
    <row r="697" spans="2:26" ht="45" customHeight="1" x14ac:dyDescent="0.3">
      <c r="B697" s="43">
        <f>[1]РЕЕСТР!B697</f>
        <v>644</v>
      </c>
      <c r="C697" s="44" t="str">
        <f>[1]РЕЕСТР!C697</f>
        <v>ранее существовавшая до 01.01.2019</v>
      </c>
      <c r="D697" s="51">
        <f>[1]РЕЕСТР!D697</f>
        <v>44900</v>
      </c>
      <c r="E697" s="16" t="str">
        <f>[1]РЕЕСТР!E697</f>
        <v xml:space="preserve"> Рябиновая 22</v>
      </c>
      <c r="F697" s="52" t="str">
        <f>[1]РЕЕСТР!F697</f>
        <v>в рамках проведения инвентаризации 2022 года
не установлен</v>
      </c>
      <c r="G697" s="10" t="str">
        <f>[1]РЕЕСТР!G697</f>
        <v xml:space="preserve">60.985717 </v>
      </c>
      <c r="H697" s="10" t="str">
        <f>[1]РЕЕСТР!H697</f>
        <v>69.045947</v>
      </c>
      <c r="I697" s="53" t="str">
        <f>[1]РЕЕСТР!I697</f>
        <v>в рамках инвентаризации 2022 года
не определена</v>
      </c>
      <c r="J697" s="9" t="str">
        <f>[1]РЕЕСТР!J697</f>
        <v>ограниченный</v>
      </c>
      <c r="K697" s="11" t="str">
        <f>[1]РЕЕСТР!K697</f>
        <v>бетонная плита</v>
      </c>
      <c r="L697" s="10">
        <f>[1]РЕЕСТР!L697</f>
        <v>8</v>
      </c>
      <c r="M697" s="10" t="str">
        <f>[1]РЕЕСТР!M697</f>
        <v>отсутствует</v>
      </c>
      <c r="N697" s="12" t="str">
        <f>[1]РЕЕСТР!N697</f>
        <v>есть</v>
      </c>
      <c r="O697" s="14">
        <f>[1]РЕЕСТР!O697</f>
        <v>2</v>
      </c>
      <c r="P697" s="15">
        <f>[1]РЕЕСТР!P697</f>
        <v>1.1000000000000001</v>
      </c>
      <c r="Q697" s="13" t="str">
        <f>[1]РЕЕСТР!Q697</f>
        <v>пластик</v>
      </c>
      <c r="R697" s="14" t="str">
        <f>[1]РЕЕСТР!U697</f>
        <v>-</v>
      </c>
      <c r="S697" s="15" t="str">
        <f>[1]РЕЕСТР!V697</f>
        <v>-</v>
      </c>
      <c r="T697" s="13" t="str">
        <f>[1]РЕЕСТР!W697</f>
        <v>-</v>
      </c>
      <c r="U697" s="17" t="str">
        <f>[1]РЕЕСТР!AA697</f>
        <v>-</v>
      </c>
      <c r="V697" s="18" t="str">
        <f>[1]РЕЕСТР!AB697</f>
        <v>-</v>
      </c>
      <c r="W697" s="15" t="str">
        <f>[1]РЕЕСТР!AC697</f>
        <v>-</v>
      </c>
      <c r="X697" s="13" t="str">
        <f>[1]РЕЕСТР!AD697</f>
        <v>-</v>
      </c>
      <c r="Y697" s="8" t="str">
        <f>[1]РЕЕСТР!AH697</f>
        <v>ЮЛ - Д/С № 15 "Страна чудес"</v>
      </c>
      <c r="Z697" s="19" t="str">
        <f>[1]РЕЕСТР!AL697</f>
        <v>Д/С № 15 "Страна чудес"</v>
      </c>
    </row>
    <row r="698" spans="2:26" ht="45" customHeight="1" x14ac:dyDescent="0.3">
      <c r="B698" s="43">
        <f>[1]РЕЕСТР!B698</f>
        <v>645</v>
      </c>
      <c r="C698" s="44">
        <f>[1]РЕЕСТР!C698</f>
        <v>44579</v>
      </c>
      <c r="D698" s="51">
        <f>[1]РЕЕСТР!D698</f>
        <v>44900</v>
      </c>
      <c r="E698" s="16" t="str">
        <f>[1]РЕЕСТР!E698</f>
        <v>Сутормина 27</v>
      </c>
      <c r="F698" s="52" t="str">
        <f>[1]РЕЕСТР!F698</f>
        <v>в рамках проведения инвентаризации 2022 года
не установлен</v>
      </c>
      <c r="G698" s="10">
        <f>[1]РЕЕСТР!G698</f>
        <v>60.982103000000002</v>
      </c>
      <c r="H698" s="10">
        <f>[1]РЕЕСТР!H698</f>
        <v>69.056766999999994</v>
      </c>
      <c r="I698" s="53" t="str">
        <f>[1]РЕЕСТР!I698</f>
        <v>в рамках инвентаризации 2022 года
не определена</v>
      </c>
      <c r="J698" s="9" t="str">
        <f>[1]РЕЕСТР!J698</f>
        <v>-</v>
      </c>
      <c r="K698" s="11" t="str">
        <f>[1]РЕЕСТР!K698</f>
        <v>бетонная плита</v>
      </c>
      <c r="L698" s="10">
        <f>[1]РЕЕСТР!L698</f>
        <v>8</v>
      </c>
      <c r="M698" s="10" t="str">
        <f>[1]РЕЕСТР!M698</f>
        <v>-</v>
      </c>
      <c r="N698" s="12" t="str">
        <f>[1]РЕЕСТР!N698</f>
        <v>-</v>
      </c>
      <c r="O698" s="14" t="str">
        <f>[1]РЕЕСТР!O698</f>
        <v>-</v>
      </c>
      <c r="P698" s="15" t="str">
        <f>[1]РЕЕСТР!P698</f>
        <v>-</v>
      </c>
      <c r="Q698" s="13" t="str">
        <f>[1]РЕЕСТР!Q698</f>
        <v>-</v>
      </c>
      <c r="R698" s="14" t="str">
        <f>[1]РЕЕСТР!U698</f>
        <v>-</v>
      </c>
      <c r="S698" s="15" t="str">
        <f>[1]РЕЕСТР!V698</f>
        <v>-</v>
      </c>
      <c r="T698" s="13" t="str">
        <f>[1]РЕЕСТР!W698</f>
        <v>-</v>
      </c>
      <c r="U698" s="17" t="str">
        <f>[1]РЕЕСТР!AA698</f>
        <v>-</v>
      </c>
      <c r="V698" s="18" t="str">
        <f>[1]РЕЕСТР!AB698</f>
        <v>-</v>
      </c>
      <c r="W698" s="15" t="str">
        <f>[1]РЕЕСТР!AC698</f>
        <v>-</v>
      </c>
      <c r="X698" s="13" t="str">
        <f>[1]РЕЕСТР!AD698</f>
        <v>-</v>
      </c>
      <c r="Y698" s="8" t="str">
        <f>[1]РЕЕСТР!AH698</f>
        <v>ФЛ - Синилов Андрей Николаевич</v>
      </c>
      <c r="Z698" s="19" t="str">
        <f>[1]РЕЕСТР!AL698</f>
        <v>Жители гостиницы ул. Сутормина, 27</v>
      </c>
    </row>
    <row r="699" spans="2:26" ht="47.25" customHeight="1" x14ac:dyDescent="0.3">
      <c r="B699" s="43">
        <f>[1]РЕЕСТР!B699</f>
        <v>646</v>
      </c>
      <c r="C699" s="44" t="str">
        <f>[1]РЕЕСТР!C699</f>
        <v>ранее существовавшая до 01.01.2019</v>
      </c>
      <c r="D699" s="51">
        <f>[1]РЕЕСТР!D699</f>
        <v>44900</v>
      </c>
      <c r="E699" s="16" t="str">
        <f>[1]РЕЕСТР!E699</f>
        <v xml:space="preserve"> Мичурина 2/1</v>
      </c>
      <c r="F699" s="52" t="str">
        <f>[1]РЕЕСТР!F699</f>
        <v>в рамках проведения инвентаризации 2022 года
не установлен</v>
      </c>
      <c r="G699" s="10" t="str">
        <f>[1]РЕЕСТР!G699</f>
        <v>60.968143</v>
      </c>
      <c r="H699" s="10" t="str">
        <f>[1]РЕЕСТР!H699</f>
        <v>69.057397</v>
      </c>
      <c r="I699" s="53" t="str">
        <f>[1]РЕЕСТР!I699</f>
        <v>в рамках инвентаризации 2022 года
не определена</v>
      </c>
      <c r="J699" s="9" t="str">
        <f>[1]РЕЕСТР!J699</f>
        <v>ограниченный</v>
      </c>
      <c r="K699" s="11" t="str">
        <f>[1]РЕЕСТР!K699</f>
        <v>асфальт</v>
      </c>
      <c r="L699" s="10">
        <f>[1]РЕЕСТР!L699</f>
        <v>6</v>
      </c>
      <c r="M699" s="10" t="str">
        <f>[1]РЕЕСТР!M699</f>
        <v>отсутствует</v>
      </c>
      <c r="N699" s="12" t="str">
        <f>[1]РЕЕСТР!N699</f>
        <v>отсутствует</v>
      </c>
      <c r="O699" s="14">
        <f>[1]РЕЕСТР!O699</f>
        <v>4</v>
      </c>
      <c r="P699" s="15">
        <f>[1]РЕЕСТР!P699</f>
        <v>1.1000000000000001</v>
      </c>
      <c r="Q699" s="13" t="str">
        <f>[1]РЕЕСТР!Q699</f>
        <v>пластик</v>
      </c>
      <c r="R699" s="14" t="str">
        <f>[1]РЕЕСТР!U699</f>
        <v>-</v>
      </c>
      <c r="S699" s="15" t="str">
        <f>[1]РЕЕСТР!V699</f>
        <v>-</v>
      </c>
      <c r="T699" s="13" t="str">
        <f>[1]РЕЕСТР!W699</f>
        <v>-</v>
      </c>
      <c r="U699" s="17" t="str">
        <f>[1]РЕЕСТР!AA699</f>
        <v>-</v>
      </c>
      <c r="V699" s="18" t="str">
        <f>[1]РЕЕСТР!AB699</f>
        <v>-</v>
      </c>
      <c r="W699" s="15" t="str">
        <f>[1]РЕЕСТР!AC699</f>
        <v>-</v>
      </c>
      <c r="X699" s="13" t="str">
        <f>[1]РЕЕСТР!AD699</f>
        <v>-</v>
      </c>
      <c r="Y699" s="8" t="str">
        <f>[1]РЕЕСТР!AH699</f>
        <v>ЮЛ - Д/С № 18 "Улыбка", Центр развития творчества детей и юношества</v>
      </c>
      <c r="Z699" s="19" t="str">
        <f>[1]РЕЕСТР!AL699</f>
        <v>Д/С № 18 "Улыбка", Центр развития творчества детей и юношества</v>
      </c>
    </row>
    <row r="700" spans="2:26" ht="45" customHeight="1" x14ac:dyDescent="0.3">
      <c r="B700" s="43">
        <f>[1]РЕЕСТР!B700</f>
        <v>647</v>
      </c>
      <c r="C700" s="44">
        <f>[1]РЕЕСТР!C700</f>
        <v>0</v>
      </c>
      <c r="D700" s="51">
        <f>[1]РЕЕСТР!D700</f>
        <v>44900</v>
      </c>
      <c r="E700" s="16">
        <f>[1]РЕЕСТР!E700</f>
        <v>0</v>
      </c>
      <c r="F700" s="52" t="str">
        <f>[1]РЕЕСТР!F700</f>
        <v>в рамках проведения инвентаризации 2022 года
не установлен</v>
      </c>
      <c r="G700" s="10">
        <f>[1]РЕЕСТР!G700</f>
        <v>0</v>
      </c>
      <c r="H700" s="10">
        <f>[1]РЕЕСТР!H700</f>
        <v>0</v>
      </c>
      <c r="I700" s="53" t="str">
        <f>[1]РЕЕСТР!I700</f>
        <v>в рамках инвентаризации 2022 года
не определена</v>
      </c>
      <c r="J700" s="9">
        <f>[1]РЕЕСТР!J700</f>
        <v>0</v>
      </c>
      <c r="K700" s="11">
        <f>[1]РЕЕСТР!K700</f>
        <v>0</v>
      </c>
      <c r="L700" s="10">
        <f>[1]РЕЕСТР!L700</f>
        <v>0</v>
      </c>
      <c r="M700" s="10">
        <f>[1]РЕЕСТР!M700</f>
        <v>0</v>
      </c>
      <c r="N700" s="12">
        <f>[1]РЕЕСТР!N700</f>
        <v>0</v>
      </c>
      <c r="O700" s="14">
        <f>[1]РЕЕСТР!O700</f>
        <v>0</v>
      </c>
      <c r="P700" s="15">
        <f>[1]РЕЕСТР!P700</f>
        <v>0</v>
      </c>
      <c r="Q700" s="13">
        <f>[1]РЕЕСТР!Q700</f>
        <v>0</v>
      </c>
      <c r="R700" s="14">
        <f>[1]РЕЕСТР!U700</f>
        <v>0</v>
      </c>
      <c r="S700" s="15">
        <f>[1]РЕЕСТР!V700</f>
        <v>0</v>
      </c>
      <c r="T700" s="13">
        <f>[1]РЕЕСТР!W700</f>
        <v>0</v>
      </c>
      <c r="U700" s="17">
        <f>[1]РЕЕСТР!AA700</f>
        <v>0</v>
      </c>
      <c r="V700" s="18">
        <f>[1]РЕЕСТР!AB700</f>
        <v>0</v>
      </c>
      <c r="W700" s="15">
        <f>[1]РЕЕСТР!AC700</f>
        <v>0</v>
      </c>
      <c r="X700" s="13">
        <f>[1]РЕЕСТР!AD700</f>
        <v>0</v>
      </c>
      <c r="Y700" s="8">
        <f>[1]РЕЕСТР!AH700</f>
        <v>0</v>
      </c>
      <c r="Z700" s="19">
        <f>[1]РЕЕСТР!AL700</f>
        <v>0</v>
      </c>
    </row>
    <row r="701" spans="2:26" ht="45" customHeight="1" x14ac:dyDescent="0.3">
      <c r="B701" s="43">
        <f>[1]РЕЕСТР!B701</f>
        <v>648</v>
      </c>
      <c r="C701" s="44">
        <f>[1]РЕЕСТР!C701</f>
        <v>0</v>
      </c>
      <c r="D701" s="51">
        <f>[1]РЕЕСТР!D701</f>
        <v>44900</v>
      </c>
      <c r="E701" s="16">
        <f>[1]РЕЕСТР!E701</f>
        <v>0</v>
      </c>
      <c r="F701" s="52" t="str">
        <f>[1]РЕЕСТР!F701</f>
        <v>в рамках проведения инвентаризации 2022 года
не установлен</v>
      </c>
      <c r="G701" s="10">
        <f>[1]РЕЕСТР!G701</f>
        <v>0</v>
      </c>
      <c r="H701" s="10">
        <f>[1]РЕЕСТР!H701</f>
        <v>0</v>
      </c>
      <c r="I701" s="53" t="str">
        <f>[1]РЕЕСТР!I701</f>
        <v>в рамках инвентаризации 2022 года
не определена</v>
      </c>
      <c r="J701" s="9">
        <f>[1]РЕЕСТР!J701</f>
        <v>0</v>
      </c>
      <c r="K701" s="11">
        <f>[1]РЕЕСТР!K701</f>
        <v>0</v>
      </c>
      <c r="L701" s="10">
        <f>[1]РЕЕСТР!L701</f>
        <v>0</v>
      </c>
      <c r="M701" s="10">
        <f>[1]РЕЕСТР!M701</f>
        <v>0</v>
      </c>
      <c r="N701" s="12">
        <f>[1]РЕЕСТР!N701</f>
        <v>0</v>
      </c>
      <c r="O701" s="14">
        <f>[1]РЕЕСТР!O701</f>
        <v>0</v>
      </c>
      <c r="P701" s="15">
        <f>[1]РЕЕСТР!P701</f>
        <v>0</v>
      </c>
      <c r="Q701" s="13">
        <f>[1]РЕЕСТР!Q701</f>
        <v>0</v>
      </c>
      <c r="R701" s="14">
        <f>[1]РЕЕСТР!U701</f>
        <v>0</v>
      </c>
      <c r="S701" s="15">
        <f>[1]РЕЕСТР!V701</f>
        <v>0</v>
      </c>
      <c r="T701" s="13">
        <f>[1]РЕЕСТР!W701</f>
        <v>0</v>
      </c>
      <c r="U701" s="17">
        <f>[1]РЕЕСТР!AA701</f>
        <v>0</v>
      </c>
      <c r="V701" s="18">
        <f>[1]РЕЕСТР!AB701</f>
        <v>0</v>
      </c>
      <c r="W701" s="15">
        <f>[1]РЕЕСТР!AC701</f>
        <v>0</v>
      </c>
      <c r="X701" s="13">
        <f>[1]РЕЕСТР!AD701</f>
        <v>0</v>
      </c>
      <c r="Y701" s="8">
        <f>[1]РЕЕСТР!AH701</f>
        <v>0</v>
      </c>
      <c r="Z701" s="19">
        <f>[1]РЕЕСТР!AL701</f>
        <v>0</v>
      </c>
    </row>
    <row r="702" spans="2:26" ht="45" customHeight="1" x14ac:dyDescent="0.3">
      <c r="B702" s="43">
        <f>[1]РЕЕСТР!B702</f>
        <v>649</v>
      </c>
      <c r="C702" s="44" t="str">
        <f>[1]РЕЕСТР!C702</f>
        <v>ранее существовавшая до 01.01.2019</v>
      </c>
      <c r="D702" s="51">
        <f>[1]РЕЕСТР!D702</f>
        <v>44900</v>
      </c>
      <c r="E702" s="16" t="str">
        <f>[1]РЕЕСТР!E702</f>
        <v xml:space="preserve"> Березовская 21</v>
      </c>
      <c r="F702" s="52" t="str">
        <f>[1]РЕЕСТР!F702</f>
        <v>в рамках проведения инвентаризации 2022 года
не установлен</v>
      </c>
      <c r="G702" s="10" t="str">
        <f>[1]РЕЕСТР!G702</f>
        <v xml:space="preserve">60.982251 </v>
      </c>
      <c r="H702" s="10" t="str">
        <f>[1]РЕЕСТР!H702</f>
        <v>69.050165</v>
      </c>
      <c r="I702" s="53" t="str">
        <f>[1]РЕЕСТР!I702</f>
        <v>в рамках инвентаризации 2022 года
не определена</v>
      </c>
      <c r="J702" s="9" t="str">
        <f>[1]РЕЕСТР!J702</f>
        <v>ограниченный</v>
      </c>
      <c r="K702" s="11" t="str">
        <f>[1]РЕЕСТР!K702</f>
        <v>бетонная плита</v>
      </c>
      <c r="L702" s="10">
        <f>[1]РЕЕСТР!L702</f>
        <v>6</v>
      </c>
      <c r="M702" s="10" t="str">
        <f>[1]РЕЕСТР!M702</f>
        <v>отсутствует</v>
      </c>
      <c r="N702" s="12" t="str">
        <f>[1]РЕЕСТР!N702</f>
        <v>есть</v>
      </c>
      <c r="O702" s="14">
        <f>[1]РЕЕСТР!O702</f>
        <v>3</v>
      </c>
      <c r="P702" s="15">
        <f>[1]РЕЕСТР!P702</f>
        <v>0.66</v>
      </c>
      <c r="Q702" s="13" t="str">
        <f>[1]РЕЕСТР!Q702</f>
        <v>пластик</v>
      </c>
      <c r="R702" s="14" t="str">
        <f>[1]РЕЕСТР!U702</f>
        <v>-</v>
      </c>
      <c r="S702" s="15" t="str">
        <f>[1]РЕЕСТР!V702</f>
        <v>-</v>
      </c>
      <c r="T702" s="13" t="str">
        <f>[1]РЕЕСТР!W702</f>
        <v>-</v>
      </c>
      <c r="U702" s="17" t="str">
        <f>[1]РЕЕСТР!AA702</f>
        <v>-</v>
      </c>
      <c r="V702" s="18" t="str">
        <f>[1]РЕЕСТР!AB702</f>
        <v>-</v>
      </c>
      <c r="W702" s="15" t="str">
        <f>[1]РЕЕСТР!AC702</f>
        <v>-</v>
      </c>
      <c r="X702" s="13" t="str">
        <f>[1]РЕЕСТР!AD702</f>
        <v>-</v>
      </c>
      <c r="Y702" s="8" t="str">
        <f>[1]РЕЕСТР!AH702</f>
        <v>ЮЛ - МАДОУ д/с №22 "Планета детства"</v>
      </c>
      <c r="Z702" s="19" t="str">
        <f>[1]РЕЕСТР!AL702</f>
        <v>МАДОУ д/с №22 "Планета детства"</v>
      </c>
    </row>
    <row r="703" spans="2:26" ht="45" customHeight="1" x14ac:dyDescent="0.3">
      <c r="B703" s="43">
        <f>[1]РЕЕСТР!B703</f>
        <v>650</v>
      </c>
      <c r="C703" s="44" t="str">
        <f>[1]РЕЕСТР!C703</f>
        <v>ранее существовавшая до 01.01.2019</v>
      </c>
      <c r="D703" s="51">
        <f>[1]РЕЕСТР!D703</f>
        <v>44900</v>
      </c>
      <c r="E703" s="16" t="str">
        <f>[1]РЕЕСТР!E703</f>
        <v xml:space="preserve"> Гагарина 133а</v>
      </c>
      <c r="F703" s="52" t="str">
        <f>[1]РЕЕСТР!F703</f>
        <v>в рамках проведения инвентаризации 2022 года
не установлен</v>
      </c>
      <c r="G703" s="10" t="str">
        <f>[1]РЕЕСТР!G703</f>
        <v xml:space="preserve">60.987421 </v>
      </c>
      <c r="H703" s="10" t="str">
        <f>[1]РЕЕСТР!H703</f>
        <v>69.036091</v>
      </c>
      <c r="I703" s="53" t="str">
        <f>[1]РЕЕСТР!I703</f>
        <v>в рамках инвентаризации 2022 года
не определена</v>
      </c>
      <c r="J703" s="9" t="str">
        <f>[1]РЕЕСТР!J703</f>
        <v>ограниченный</v>
      </c>
      <c r="K703" s="11" t="str">
        <f>[1]РЕЕСТР!K703</f>
        <v>плитка</v>
      </c>
      <c r="L703" s="10">
        <f>[1]РЕЕСТР!L703</f>
        <v>6</v>
      </c>
      <c r="M703" s="10" t="str">
        <f>[1]РЕЕСТР!M703</f>
        <v>отсутствует</v>
      </c>
      <c r="N703" s="12" t="str">
        <f>[1]РЕЕСТР!N703</f>
        <v>отсутствует</v>
      </c>
      <c r="O703" s="14">
        <f>[1]РЕЕСТР!O703</f>
        <v>3</v>
      </c>
      <c r="P703" s="15">
        <f>[1]РЕЕСТР!P703</f>
        <v>0.66</v>
      </c>
      <c r="Q703" s="13" t="str">
        <f>[1]РЕЕСТР!Q703</f>
        <v>пластик</v>
      </c>
      <c r="R703" s="14" t="str">
        <f>[1]РЕЕСТР!U703</f>
        <v>-</v>
      </c>
      <c r="S703" s="15" t="str">
        <f>[1]РЕЕСТР!V703</f>
        <v>-</v>
      </c>
      <c r="T703" s="13" t="str">
        <f>[1]РЕЕСТР!W703</f>
        <v>-</v>
      </c>
      <c r="U703" s="17" t="str">
        <f>[1]РЕЕСТР!AA703</f>
        <v>-</v>
      </c>
      <c r="V703" s="18" t="str">
        <f>[1]РЕЕСТР!AB703</f>
        <v>-</v>
      </c>
      <c r="W703" s="15" t="str">
        <f>[1]РЕЕСТР!AC703</f>
        <v>-</v>
      </c>
      <c r="X703" s="13" t="str">
        <f>[1]РЕЕСТР!AD703</f>
        <v>-</v>
      </c>
      <c r="Y703" s="8" t="str">
        <f>[1]РЕЕСТР!AH703</f>
        <v>ЮЛ - МБОУ СОШ №8</v>
      </c>
      <c r="Z703" s="19" t="str">
        <f>[1]РЕЕСТР!AL703</f>
        <v>МБОУ СОШ №8</v>
      </c>
    </row>
    <row r="704" spans="2:26" ht="45" customHeight="1" x14ac:dyDescent="0.3">
      <c r="B704" s="43">
        <f>[1]РЕЕСТР!B704</f>
        <v>651</v>
      </c>
      <c r="C704" s="44" t="str">
        <f>[1]РЕЕСТР!C704</f>
        <v>ранее существовавшая до 01.01.2019</v>
      </c>
      <c r="D704" s="51">
        <f>[1]РЕЕСТР!D704</f>
        <v>44900</v>
      </c>
      <c r="E704" s="16" t="str">
        <f>[1]РЕЕСТР!E704</f>
        <v xml:space="preserve"> Гагарина 17,9</v>
      </c>
      <c r="F704" s="52" t="str">
        <f>[1]РЕЕСТР!F704</f>
        <v>в рамках проведения инвентаризации 2022 года
не установлен</v>
      </c>
      <c r="G704" s="10" t="str">
        <f>[1]РЕЕСТР!G704</f>
        <v xml:space="preserve">60.998184 </v>
      </c>
      <c r="H704" s="10" t="str">
        <f>[1]РЕЕСТР!H704</f>
        <v>69.025783</v>
      </c>
      <c r="I704" s="53" t="str">
        <f>[1]РЕЕСТР!I704</f>
        <v>в рамках инвентаризации 2022 года
не определена</v>
      </c>
      <c r="J704" s="9" t="str">
        <f>[1]РЕЕСТР!J704</f>
        <v>ограниченный</v>
      </c>
      <c r="K704" s="11" t="str">
        <f>[1]РЕЕСТР!K704</f>
        <v>плитка</v>
      </c>
      <c r="L704" s="10">
        <f>[1]РЕЕСТР!L704</f>
        <v>6</v>
      </c>
      <c r="M704" s="10" t="str">
        <f>[1]РЕЕСТР!M704</f>
        <v>отсутствует</v>
      </c>
      <c r="N704" s="12" t="str">
        <f>[1]РЕЕСТР!N704</f>
        <v>отсутствует</v>
      </c>
      <c r="O704" s="14">
        <f>[1]РЕЕСТР!O704</f>
        <v>2</v>
      </c>
      <c r="P704" s="15">
        <f>[1]РЕЕСТР!P704</f>
        <v>1</v>
      </c>
      <c r="Q704" s="13" t="str">
        <f>[1]РЕЕСТР!Q704</f>
        <v>металл</v>
      </c>
      <c r="R704" s="14" t="str">
        <f>[1]РЕЕСТР!U704</f>
        <v>-</v>
      </c>
      <c r="S704" s="15" t="str">
        <f>[1]РЕЕСТР!V704</f>
        <v>-</v>
      </c>
      <c r="T704" s="13" t="str">
        <f>[1]РЕЕСТР!W704</f>
        <v>-</v>
      </c>
      <c r="U704" s="17" t="str">
        <f>[1]РЕЕСТР!AA704</f>
        <v>-</v>
      </c>
      <c r="V704" s="18" t="str">
        <f>[1]РЕЕСТР!AB704</f>
        <v>-</v>
      </c>
      <c r="W704" s="15" t="str">
        <f>[1]РЕЕСТР!AC704</f>
        <v>-</v>
      </c>
      <c r="X704" s="13" t="str">
        <f>[1]РЕЕСТР!AD704</f>
        <v>-</v>
      </c>
      <c r="Y704" s="8" t="str">
        <f>[1]РЕЕСТР!AH704</f>
        <v>ЮЛ - МБОУ "СОШ №8", РО Ханты-Мансийская Епархия</v>
      </c>
      <c r="Z704" s="19" t="str">
        <f>[1]РЕЕСТР!AL704</f>
        <v>МБОУ "СОШ №8" и  РО Ханты-Мансийская Епархия</v>
      </c>
    </row>
    <row r="705" spans="2:26" ht="45" customHeight="1" x14ac:dyDescent="0.3">
      <c r="B705" s="43">
        <f>[1]РЕЕСТР!B705</f>
        <v>652</v>
      </c>
      <c r="C705" s="44" t="str">
        <f>[1]РЕЕСТР!C705</f>
        <v>ранее существовавшая до 01.01.2019</v>
      </c>
      <c r="D705" s="51">
        <f>[1]РЕЕСТР!D705</f>
        <v>44900</v>
      </c>
      <c r="E705" s="16" t="str">
        <f>[1]РЕЕСТР!E705</f>
        <v xml:space="preserve"> Островского 37</v>
      </c>
      <c r="F705" s="52" t="str">
        <f>[1]РЕЕСТР!F705</f>
        <v>в рамках проведения инвентаризации 2022 года
не установлен</v>
      </c>
      <c r="G705" s="10" t="str">
        <f>[1]РЕЕСТР!G705</f>
        <v>61.001287</v>
      </c>
      <c r="H705" s="10" t="str">
        <f>[1]РЕЕСТР!H705</f>
        <v>69.035980</v>
      </c>
      <c r="I705" s="53" t="str">
        <f>[1]РЕЕСТР!I705</f>
        <v>в рамках инвентаризации 2022 года
не определена</v>
      </c>
      <c r="J705" s="9" t="str">
        <f>[1]РЕЕСТР!J705</f>
        <v>ограниченный</v>
      </c>
      <c r="K705" s="11" t="str">
        <f>[1]РЕЕСТР!K705</f>
        <v>асфальт</v>
      </c>
      <c r="L705" s="10">
        <f>[1]РЕЕСТР!L705</f>
        <v>8</v>
      </c>
      <c r="M705" s="10" t="str">
        <f>[1]РЕЕСТР!M705</f>
        <v>отсутствует</v>
      </c>
      <c r="N705" s="12" t="str">
        <f>[1]РЕЕСТР!N705</f>
        <v>есть</v>
      </c>
      <c r="O705" s="14">
        <f>[1]РЕЕСТР!O705</f>
        <v>2</v>
      </c>
      <c r="P705" s="15">
        <f>[1]РЕЕСТР!P705</f>
        <v>1.1000000000000001</v>
      </c>
      <c r="Q705" s="13" t="str">
        <f>[1]РЕЕСТР!Q705</f>
        <v>пластик</v>
      </c>
      <c r="R705" s="14" t="str">
        <f>[1]РЕЕСТР!U705</f>
        <v>-</v>
      </c>
      <c r="S705" s="15" t="str">
        <f>[1]РЕЕСТР!V705</f>
        <v>-</v>
      </c>
      <c r="T705" s="13" t="str">
        <f>[1]РЕЕСТР!W705</f>
        <v>-</v>
      </c>
      <c r="U705" s="17" t="str">
        <f>[1]РЕЕСТР!AA705</f>
        <v>-</v>
      </c>
      <c r="V705" s="18" t="str">
        <f>[1]РЕЕСТР!AB705</f>
        <v>-</v>
      </c>
      <c r="W705" s="15" t="str">
        <f>[1]РЕЕСТР!AC705</f>
        <v>-</v>
      </c>
      <c r="X705" s="13" t="str">
        <f>[1]РЕЕСТР!AD705</f>
        <v>-</v>
      </c>
      <c r="Y705" s="8" t="str">
        <f>[1]РЕЕСТР!AH705</f>
        <v>ЮЛ - МБДОУ д/с №8 "Солнышко"</v>
      </c>
      <c r="Z705" s="19" t="str">
        <f>[1]РЕЕСТР!AL705</f>
        <v xml:space="preserve"> МБДОУ д/с №8 "Солнышко"</v>
      </c>
    </row>
    <row r="706" spans="2:26" ht="45" customHeight="1" x14ac:dyDescent="0.3">
      <c r="B706" s="43">
        <f>[1]РЕЕСТР!B706</f>
        <v>653</v>
      </c>
      <c r="C706" s="44" t="str">
        <f>[1]РЕЕСТР!C706</f>
        <v>ранее существовавшая до 01.01.2019</v>
      </c>
      <c r="D706" s="51">
        <f>[1]РЕЕСТР!D706</f>
        <v>44900</v>
      </c>
      <c r="E706" s="16" t="str">
        <f>[1]РЕЕСТР!E706</f>
        <v xml:space="preserve"> Гагарина 94</v>
      </c>
      <c r="F706" s="52" t="str">
        <f>[1]РЕЕСТР!F706</f>
        <v>в рамках проведения инвентаризации 2022 года
не установлен</v>
      </c>
      <c r="G706" s="10" t="str">
        <f>[1]РЕЕСТР!G706</f>
        <v>60.990645</v>
      </c>
      <c r="H706" s="10" t="str">
        <f>[1]РЕЕСТР!H706</f>
        <v>69.022642</v>
      </c>
      <c r="I706" s="53" t="str">
        <f>[1]РЕЕСТР!I706</f>
        <v>в рамках инвентаризации 2022 года
не определена</v>
      </c>
      <c r="J706" s="9" t="str">
        <f>[1]РЕЕСТР!J706</f>
        <v>ограниченный</v>
      </c>
      <c r="K706" s="11" t="str">
        <f>[1]РЕЕСТР!K706</f>
        <v>бетонная плита</v>
      </c>
      <c r="L706" s="10">
        <f>[1]РЕЕСТР!L706</f>
        <v>10</v>
      </c>
      <c r="M706" s="10" t="str">
        <f>[1]РЕЕСТР!M706</f>
        <v>отсутствует</v>
      </c>
      <c r="N706" s="12" t="str">
        <f>[1]РЕЕСТР!N706</f>
        <v>есть</v>
      </c>
      <c r="O706" s="14">
        <f>[1]РЕЕСТР!O706</f>
        <v>3</v>
      </c>
      <c r="P706" s="15">
        <f>[1]РЕЕСТР!P706</f>
        <v>0.66</v>
      </c>
      <c r="Q706" s="13" t="str">
        <f>[1]РЕЕСТР!Q706</f>
        <v>пластик</v>
      </c>
      <c r="R706" s="14" t="str">
        <f>[1]РЕЕСТР!U706</f>
        <v>-</v>
      </c>
      <c r="S706" s="15" t="str">
        <f>[1]РЕЕСТР!V706</f>
        <v>-</v>
      </c>
      <c r="T706" s="13" t="str">
        <f>[1]РЕЕСТР!W706</f>
        <v>-</v>
      </c>
      <c r="U706" s="17" t="str">
        <f>[1]РЕЕСТР!AA706</f>
        <v>-</v>
      </c>
      <c r="V706" s="18" t="str">
        <f>[1]РЕЕСТР!AB706</f>
        <v>-</v>
      </c>
      <c r="W706" s="15" t="str">
        <f>[1]РЕЕСТР!AC706</f>
        <v>-</v>
      </c>
      <c r="X706" s="13" t="str">
        <f>[1]РЕЕСТР!AD706</f>
        <v>-</v>
      </c>
      <c r="Y706" s="8" t="str">
        <f>[1]РЕЕСТР!AH706</f>
        <v>ЮЛ - МБДОУ д/с № 2 "Дюймовочка"</v>
      </c>
      <c r="Z706" s="19" t="str">
        <f>[1]РЕЕСТР!AL706</f>
        <v>МБДОУ д/с № 2 "Дюймовочка"</v>
      </c>
    </row>
    <row r="707" spans="2:26" ht="45" customHeight="1" x14ac:dyDescent="0.3">
      <c r="B707" s="43">
        <f>[1]РЕЕСТР!B707</f>
        <v>654</v>
      </c>
      <c r="C707" s="44" t="str">
        <f>[1]РЕЕСТР!C707</f>
        <v>ранее существовавшая до 01.01.2019</v>
      </c>
      <c r="D707" s="51">
        <f>[1]РЕЕСТР!D707</f>
        <v>44900</v>
      </c>
      <c r="E707" s="16" t="str">
        <f>[1]РЕЕСТР!E707</f>
        <v xml:space="preserve"> Гагарина 44</v>
      </c>
      <c r="F707" s="52" t="str">
        <f>[1]РЕЕСТР!F707</f>
        <v>в рамках проведения инвентаризации 2022 года
не установлен</v>
      </c>
      <c r="G707" s="10" t="str">
        <f>[1]РЕЕСТР!G707</f>
        <v>60.995936</v>
      </c>
      <c r="H707" s="10" t="str">
        <f>[1]РЕЕСТР!H707</f>
        <v>69.024027</v>
      </c>
      <c r="I707" s="53" t="str">
        <f>[1]РЕЕСТР!I707</f>
        <v>в рамках инвентаризации 2022 года
не определена</v>
      </c>
      <c r="J707" s="9" t="str">
        <f>[1]РЕЕСТР!J707</f>
        <v>ограниченный</v>
      </c>
      <c r="K707" s="11" t="str">
        <f>[1]РЕЕСТР!K707</f>
        <v>бетонная плита</v>
      </c>
      <c r="L707" s="10">
        <f>[1]РЕЕСТР!L707</f>
        <v>6</v>
      </c>
      <c r="M707" s="10" t="str">
        <f>[1]РЕЕСТР!M707</f>
        <v>отсутствует</v>
      </c>
      <c r="N707" s="12" t="str">
        <f>[1]РЕЕСТР!N707</f>
        <v>отсутствует</v>
      </c>
      <c r="O707" s="14">
        <f>[1]РЕЕСТР!O707</f>
        <v>2</v>
      </c>
      <c r="P707" s="15">
        <f>[1]РЕЕСТР!P707</f>
        <v>0.66</v>
      </c>
      <c r="Q707" s="13" t="str">
        <f>[1]РЕЕСТР!Q707</f>
        <v>пластик</v>
      </c>
      <c r="R707" s="14" t="str">
        <f>[1]РЕЕСТР!U707</f>
        <v>-</v>
      </c>
      <c r="S707" s="15" t="str">
        <f>[1]РЕЕСТР!V707</f>
        <v>-</v>
      </c>
      <c r="T707" s="13" t="str">
        <f>[1]РЕЕСТР!W707</f>
        <v>-</v>
      </c>
      <c r="U707" s="17" t="str">
        <f>[1]РЕЕСТР!AA707</f>
        <v>-</v>
      </c>
      <c r="V707" s="18" t="str">
        <f>[1]РЕЕСТР!AB707</f>
        <v>-</v>
      </c>
      <c r="W707" s="15" t="str">
        <f>[1]РЕЕСТР!AC707</f>
        <v>-</v>
      </c>
      <c r="X707" s="13" t="str">
        <f>[1]РЕЕСТР!AD707</f>
        <v>-</v>
      </c>
      <c r="Y707" s="8" t="str">
        <f>[1]РЕЕСТР!AH707</f>
        <v>ЮЛ - Административное здание МБУ "УЭСЗ"</v>
      </c>
      <c r="Z707" s="19" t="str">
        <f>[1]РЕЕСТР!AL707</f>
        <v>Административное здание МБУ "УЭСЗ"</v>
      </c>
    </row>
    <row r="708" spans="2:26" ht="45" customHeight="1" x14ac:dyDescent="0.3">
      <c r="B708" s="43">
        <f>[1]РЕЕСТР!B708</f>
        <v>655</v>
      </c>
      <c r="C708" s="44" t="str">
        <f>[1]РЕЕСТР!C708</f>
        <v>ранее существовавшая до 01.01.2019</v>
      </c>
      <c r="D708" s="51">
        <f>[1]РЕЕСТР!D708</f>
        <v>44900</v>
      </c>
      <c r="E708" s="16" t="str">
        <f>[1]РЕЕСТР!E708</f>
        <v xml:space="preserve"> Рябиновая 1</v>
      </c>
      <c r="F708" s="52" t="str">
        <f>[1]РЕЕСТР!F708</f>
        <v>в рамках проведения инвентаризации 2022 года
не установлен</v>
      </c>
      <c r="G708" s="10" t="str">
        <f>[1]РЕЕСТР!G708</f>
        <v>60.989192</v>
      </c>
      <c r="H708" s="10" t="str">
        <f>[1]РЕЕСТР!H708</f>
        <v>69.035972</v>
      </c>
      <c r="I708" s="53" t="str">
        <f>[1]РЕЕСТР!I708</f>
        <v>в рамках инвентаризации 2022 года
не определена</v>
      </c>
      <c r="J708" s="9" t="str">
        <f>[1]РЕЕСТР!J708</f>
        <v>ограниченный</v>
      </c>
      <c r="K708" s="11" t="str">
        <f>[1]РЕЕСТР!K708</f>
        <v>грунт</v>
      </c>
      <c r="L708" s="10">
        <f>[1]РЕЕСТР!L708</f>
        <v>2</v>
      </c>
      <c r="M708" s="10" t="str">
        <f>[1]РЕЕСТР!M708</f>
        <v>отсутствует</v>
      </c>
      <c r="N708" s="12" t="str">
        <f>[1]РЕЕСТР!N708</f>
        <v>отсутствует</v>
      </c>
      <c r="O708" s="14">
        <f>[1]РЕЕСТР!O708</f>
        <v>1</v>
      </c>
      <c r="P708" s="15">
        <f>[1]РЕЕСТР!P708</f>
        <v>0.75</v>
      </c>
      <c r="Q708" s="13" t="str">
        <f>[1]РЕЕСТР!Q708</f>
        <v>металл</v>
      </c>
      <c r="R708" s="14" t="str">
        <f>[1]РЕЕСТР!U708</f>
        <v>-</v>
      </c>
      <c r="S708" s="15" t="str">
        <f>[1]РЕЕСТР!V708</f>
        <v>-</v>
      </c>
      <c r="T708" s="13" t="str">
        <f>[1]РЕЕСТР!W708</f>
        <v>-</v>
      </c>
      <c r="U708" s="17" t="str">
        <f>[1]РЕЕСТР!AA708</f>
        <v>-</v>
      </c>
      <c r="V708" s="18" t="str">
        <f>[1]РЕЕСТР!AB708</f>
        <v>-</v>
      </c>
      <c r="W708" s="15" t="str">
        <f>[1]РЕЕСТР!AC708</f>
        <v>-</v>
      </c>
      <c r="X708" s="13" t="str">
        <f>[1]РЕЕСТР!AD708</f>
        <v>-</v>
      </c>
      <c r="Y708" s="8" t="str">
        <f>[1]РЕЕСТР!AH708</f>
        <v>ЮЛ - МКУ "Управление логистики"</v>
      </c>
      <c r="Z708" s="19" t="str">
        <f>[1]РЕЕСТР!AL708</f>
        <v>МКУ "Управление логистики"</v>
      </c>
    </row>
    <row r="709" spans="2:26" ht="47.25" customHeight="1" x14ac:dyDescent="0.3">
      <c r="B709" s="43">
        <f>[1]РЕЕСТР!B709</f>
        <v>656</v>
      </c>
      <c r="C709" s="44" t="str">
        <f>[1]РЕЕСТР!C709</f>
        <v>ранее существовавшая до 01.01.2019</v>
      </c>
      <c r="D709" s="51">
        <f>[1]РЕЕСТР!D709</f>
        <v>44900</v>
      </c>
      <c r="E709" s="16" t="str">
        <f>[1]РЕЕСТР!E709</f>
        <v xml:space="preserve"> Первооткрывателей 1</v>
      </c>
      <c r="F709" s="52" t="str">
        <f>[1]РЕЕСТР!F709</f>
        <v>в рамках проведения инвентаризации 2022 года
не установлен</v>
      </c>
      <c r="G709" s="10" t="str">
        <f>[1]РЕЕСТР!G709</f>
        <v>60.972578</v>
      </c>
      <c r="H709" s="10" t="str">
        <f>[1]РЕЕСТР!H709</f>
        <v>69.057216</v>
      </c>
      <c r="I709" s="53" t="str">
        <f>[1]РЕЕСТР!I709</f>
        <v>в рамках инвентаризации 2022 года
не определена</v>
      </c>
      <c r="J709" s="9" t="str">
        <f>[1]РЕЕСТР!J709</f>
        <v>ограниченный</v>
      </c>
      <c r="K709" s="11" t="str">
        <f>[1]РЕЕСТР!K709</f>
        <v>плитка</v>
      </c>
      <c r="L709" s="10">
        <f>[1]РЕЕСТР!L709</f>
        <v>2</v>
      </c>
      <c r="M709" s="10" t="str">
        <f>[1]РЕЕСТР!M709</f>
        <v>отсутствует</v>
      </c>
      <c r="N709" s="12" t="str">
        <f>[1]РЕЕСТР!N709</f>
        <v>отсутствует</v>
      </c>
      <c r="O709" s="14">
        <f>[1]РЕЕСТР!O709</f>
        <v>1</v>
      </c>
      <c r="P709" s="15">
        <f>[1]РЕЕСТР!P709</f>
        <v>0.66</v>
      </c>
      <c r="Q709" s="13" t="str">
        <f>[1]РЕЕСТР!Q709</f>
        <v>пластик</v>
      </c>
      <c r="R709" s="14" t="str">
        <f>[1]РЕЕСТР!U709</f>
        <v>-</v>
      </c>
      <c r="S709" s="15" t="str">
        <f>[1]РЕЕСТР!V709</f>
        <v>-</v>
      </c>
      <c r="T709" s="13" t="str">
        <f>[1]РЕЕСТР!W709</f>
        <v>-</v>
      </c>
      <c r="U709" s="17" t="str">
        <f>[1]РЕЕСТР!AA709</f>
        <v>-</v>
      </c>
      <c r="V709" s="18" t="str">
        <f>[1]РЕЕСТР!AB709</f>
        <v>-</v>
      </c>
      <c r="W709" s="15" t="str">
        <f>[1]РЕЕСТР!AC709</f>
        <v>-</v>
      </c>
      <c r="X709" s="13" t="str">
        <f>[1]РЕЕСТР!AD709</f>
        <v>-</v>
      </c>
      <c r="Y709" s="8" t="str">
        <f>[1]РЕЕСТР!AH709</f>
        <v>ЮЛ - ЦРТДиЮ</v>
      </c>
      <c r="Z709" s="19" t="str">
        <f>[1]РЕЕСТР!AL709</f>
        <v>ЦРТДиЮ</v>
      </c>
    </row>
    <row r="710" spans="2:26" ht="45" customHeight="1" x14ac:dyDescent="0.3">
      <c r="B710" s="43">
        <f>[1]РЕЕСТР!B710</f>
        <v>657</v>
      </c>
      <c r="C710" s="44" t="str">
        <f>[1]РЕЕСТР!C710</f>
        <v>ранее существовавшая до 01.01.2019</v>
      </c>
      <c r="D710" s="51">
        <f>[1]РЕЕСТР!D710</f>
        <v>44900</v>
      </c>
      <c r="E710" s="16" t="str">
        <f>[1]РЕЕСТР!E710</f>
        <v xml:space="preserve"> Анны Коньковой 8</v>
      </c>
      <c r="F710" s="52" t="str">
        <f>[1]РЕЕСТР!F710</f>
        <v>в рамках проведения инвентаризации 2022 года
не установлен</v>
      </c>
      <c r="G710" s="10" t="str">
        <f>[1]РЕЕСТР!G710</f>
        <v xml:space="preserve">60.969729 </v>
      </c>
      <c r="H710" s="10" t="str">
        <f>[1]РЕЕСТР!H710</f>
        <v>69.024628</v>
      </c>
      <c r="I710" s="53" t="str">
        <f>[1]РЕЕСТР!I710</f>
        <v>в рамках инвентаризации 2022 года
не определена</v>
      </c>
      <c r="J710" s="9" t="str">
        <f>[1]РЕЕСТР!J710</f>
        <v>ограниченный</v>
      </c>
      <c r="K710" s="11" t="str">
        <f>[1]РЕЕСТР!K710</f>
        <v>бетонная плита</v>
      </c>
      <c r="L710" s="10">
        <f>[1]РЕЕСТР!L710</f>
        <v>6</v>
      </c>
      <c r="M710" s="10" t="str">
        <f>[1]РЕЕСТР!M710</f>
        <v>отсутствует</v>
      </c>
      <c r="N710" s="12" t="str">
        <f>[1]РЕЕСТР!N710</f>
        <v>есть</v>
      </c>
      <c r="O710" s="14">
        <f>[1]РЕЕСТР!O710</f>
        <v>2</v>
      </c>
      <c r="P710" s="15">
        <f>[1]РЕЕСТР!P710</f>
        <v>1.1000000000000001</v>
      </c>
      <c r="Q710" s="13" t="str">
        <f>[1]РЕЕСТР!Q710</f>
        <v>пластик</v>
      </c>
      <c r="R710" s="14" t="str">
        <f>[1]РЕЕСТР!U710</f>
        <v>-</v>
      </c>
      <c r="S710" s="15" t="str">
        <f>[1]РЕЕСТР!V710</f>
        <v>-</v>
      </c>
      <c r="T710" s="13" t="str">
        <f>[1]РЕЕСТР!W710</f>
        <v>-</v>
      </c>
      <c r="U710" s="17" t="str">
        <f>[1]РЕЕСТР!AA710</f>
        <v>-</v>
      </c>
      <c r="V710" s="18" t="str">
        <f>[1]РЕЕСТР!AB710</f>
        <v>-</v>
      </c>
      <c r="W710" s="15" t="str">
        <f>[1]РЕЕСТР!AC710</f>
        <v>-</v>
      </c>
      <c r="X710" s="13" t="str">
        <f>[1]РЕЕСТР!AD710</f>
        <v>-</v>
      </c>
      <c r="Y710" s="8" t="str">
        <f>[1]РЕЕСТР!AH710</f>
        <v>ЮЛ - МБОУ СОШ №4</v>
      </c>
      <c r="Z710" s="19" t="str">
        <f>[1]РЕЕСТР!AL710</f>
        <v>МБОУ СОШ №4</v>
      </c>
    </row>
    <row r="711" spans="2:26" ht="45" customHeight="1" x14ac:dyDescent="0.3">
      <c r="B711" s="43">
        <f>[1]РЕЕСТР!B711</f>
        <v>658</v>
      </c>
      <c r="C711" s="44" t="str">
        <f>[1]РЕЕСТР!C711</f>
        <v>ранее существовавшая до 01.01.2019</v>
      </c>
      <c r="D711" s="51">
        <f>[1]РЕЕСТР!D711</f>
        <v>44900</v>
      </c>
      <c r="E711" s="16" t="str">
        <f>[1]РЕЕСТР!E711</f>
        <v xml:space="preserve">Луговая  9 </v>
      </c>
      <c r="F711" s="52" t="str">
        <f>[1]РЕЕСТР!F711</f>
        <v>в рамках проведения инвентаризации 2022 года
не установлен</v>
      </c>
      <c r="G711" s="10" t="str">
        <f>[1]РЕЕСТР!G711</f>
        <v>60.968722</v>
      </c>
      <c r="H711" s="10" t="str">
        <f>[1]РЕЕСТР!H711</f>
        <v>69.039826</v>
      </c>
      <c r="I711" s="53" t="str">
        <f>[1]РЕЕСТР!I711</f>
        <v>в рамках инвентаризации 2022 года
не определена</v>
      </c>
      <c r="J711" s="9" t="str">
        <f>[1]РЕЕСТР!J711</f>
        <v>открытый</v>
      </c>
      <c r="K711" s="11" t="str">
        <f>[1]РЕЕСТР!K711</f>
        <v>бетонная плита</v>
      </c>
      <c r="L711" s="10">
        <f>[1]РЕЕСТР!L711</f>
        <v>12</v>
      </c>
      <c r="M711" s="10" t="str">
        <f>[1]РЕЕСТР!M711</f>
        <v>есть</v>
      </c>
      <c r="N711" s="12" t="str">
        <f>[1]РЕЕСТР!N711</f>
        <v>есть</v>
      </c>
      <c r="O711" s="14">
        <f>[1]РЕЕСТР!O711</f>
        <v>1</v>
      </c>
      <c r="P711" s="15">
        <f>[1]РЕЕСТР!P711</f>
        <v>1.1000000000000001</v>
      </c>
      <c r="Q711" s="13" t="str">
        <f>[1]РЕЕСТР!Q711</f>
        <v>пластик</v>
      </c>
      <c r="R711" s="14">
        <f>[1]РЕЕСТР!U711</f>
        <v>1</v>
      </c>
      <c r="S711" s="15">
        <f>[1]РЕЕСТР!V711</f>
        <v>4</v>
      </c>
      <c r="T711" s="13" t="str">
        <f>[1]РЕЕСТР!W711</f>
        <v>отсек</v>
      </c>
      <c r="U711" s="17" t="str">
        <f>[1]РЕЕСТР!AA711</f>
        <v>-</v>
      </c>
      <c r="V711" s="18" t="str">
        <f>[1]РЕЕСТР!AB711</f>
        <v>-</v>
      </c>
      <c r="W711" s="15" t="str">
        <f>[1]РЕЕСТР!AC711</f>
        <v>-</v>
      </c>
      <c r="X711" s="13" t="str">
        <f>[1]РЕЕСТР!AD711</f>
        <v>-</v>
      </c>
      <c r="Y711" s="8" t="str">
        <f>[1]РЕЕСТР!AH711</f>
        <v>МО - Администрация города Ханты-Мансийска</v>
      </c>
      <c r="Z711" s="19" t="str">
        <f>[1]РЕЕСТР!AL711</f>
        <v>МКД ул. Луговая,9</v>
      </c>
    </row>
    <row r="712" spans="2:26" ht="47.25" customHeight="1" x14ac:dyDescent="0.3">
      <c r="B712" s="43">
        <f>[1]РЕЕСТР!B712</f>
        <v>659</v>
      </c>
      <c r="C712" s="44">
        <f>[1]РЕЕСТР!C712</f>
        <v>43531</v>
      </c>
      <c r="D712" s="51">
        <f>[1]РЕЕСТР!D712</f>
        <v>44900</v>
      </c>
      <c r="E712" s="16" t="str">
        <f>[1]РЕЕСТР!E712</f>
        <v xml:space="preserve"> Луговая 15</v>
      </c>
      <c r="F712" s="52" t="str">
        <f>[1]РЕЕСТР!F712</f>
        <v>в рамках проведения инвентаризации 2022 года
не установлен</v>
      </c>
      <c r="G712" s="10" t="str">
        <f>[1]РЕЕСТР!G712</f>
        <v xml:space="preserve">60.969157 </v>
      </c>
      <c r="H712" s="10" t="str">
        <f>[1]РЕЕСТР!H712</f>
        <v>69.037724</v>
      </c>
      <c r="I712" s="53" t="str">
        <f>[1]РЕЕСТР!I712</f>
        <v>в рамках инвентаризации 2022 года
не определена</v>
      </c>
      <c r="J712" s="9" t="str">
        <f>[1]РЕЕСТР!J712</f>
        <v>ограниченный</v>
      </c>
      <c r="K712" s="11" t="str">
        <f>[1]РЕЕСТР!K712</f>
        <v>бетонная плита</v>
      </c>
      <c r="L712" s="10">
        <f>[1]РЕЕСТР!L712</f>
        <v>4</v>
      </c>
      <c r="M712" s="10" t="str">
        <f>[1]РЕЕСТР!M712</f>
        <v>отсутствует</v>
      </c>
      <c r="N712" s="12" t="str">
        <f>[1]РЕЕСТР!N712</f>
        <v>отсутствует</v>
      </c>
      <c r="O712" s="14">
        <f>[1]РЕЕСТР!O712</f>
        <v>2</v>
      </c>
      <c r="P712" s="15">
        <f>[1]РЕЕСТР!P712</f>
        <v>1.1000000000000001</v>
      </c>
      <c r="Q712" s="13" t="str">
        <f>[1]РЕЕСТР!Q712</f>
        <v>пластик</v>
      </c>
      <c r="R712" s="14" t="str">
        <f>[1]РЕЕСТР!U712</f>
        <v>-</v>
      </c>
      <c r="S712" s="15" t="str">
        <f>[1]РЕЕСТР!V712</f>
        <v>-</v>
      </c>
      <c r="T712" s="13" t="str">
        <f>[1]РЕЕСТР!W712</f>
        <v>-</v>
      </c>
      <c r="U712" s="17" t="str">
        <f>[1]РЕЕСТР!AA712</f>
        <v>-</v>
      </c>
      <c r="V712" s="18" t="str">
        <f>[1]РЕЕСТР!AB712</f>
        <v>-</v>
      </c>
      <c r="W712" s="15" t="str">
        <f>[1]РЕЕСТР!AC712</f>
        <v>-</v>
      </c>
      <c r="X712" s="13" t="str">
        <f>[1]РЕЕСТР!AD712</f>
        <v>-</v>
      </c>
      <c r="Y712" s="8" t="str">
        <f>[1]РЕЕСТР!AH712</f>
        <v>ЮЛ - Муниципальное бюджетное  учреждение "Средняя общеобразовательная школа № 2"</v>
      </c>
      <c r="Z712" s="19" t="str">
        <f>[1]РЕЕСТР!AL712</f>
        <v xml:space="preserve"> Муниципальное бюджетное  учреждение "Средняя общеобразовательная школа № 2 ". </v>
      </c>
    </row>
    <row r="713" spans="2:26" ht="45" customHeight="1" x14ac:dyDescent="0.3">
      <c r="B713" s="43">
        <f>[1]РЕЕСТР!B713</f>
        <v>660</v>
      </c>
      <c r="C713" s="44" t="str">
        <f>[1]РЕЕСТР!C713</f>
        <v>ранее существовавшая до 01.01.2019</v>
      </c>
      <c r="D713" s="51">
        <f>[1]РЕЕСТР!D713</f>
        <v>44900</v>
      </c>
      <c r="E713" s="16" t="str">
        <f>[1]РЕЕСТР!E713</f>
        <v xml:space="preserve"> Ямская 6</v>
      </c>
      <c r="F713" s="52" t="str">
        <f>[1]РЕЕСТР!F713</f>
        <v>в рамках проведения инвентаризации 2022 года
не установлен</v>
      </c>
      <c r="G713" s="10" t="str">
        <f>[1]РЕЕСТР!G713</f>
        <v xml:space="preserve">60.973928 </v>
      </c>
      <c r="H713" s="10" t="str">
        <f>[1]РЕЕСТР!H713</f>
        <v>69.024663</v>
      </c>
      <c r="I713" s="53" t="str">
        <f>[1]РЕЕСТР!I713</f>
        <v>в рамках инвентаризации 2022 года
не определена</v>
      </c>
      <c r="J713" s="9" t="str">
        <f>[1]РЕЕСТР!J713</f>
        <v>ограниченный</v>
      </c>
      <c r="K713" s="11" t="str">
        <f>[1]РЕЕСТР!K713</f>
        <v>плитка</v>
      </c>
      <c r="L713" s="10">
        <f>[1]РЕЕСТР!L713</f>
        <v>4</v>
      </c>
      <c r="M713" s="10" t="str">
        <f>[1]РЕЕСТР!M713</f>
        <v>отсутствует</v>
      </c>
      <c r="N713" s="12" t="str">
        <f>[1]РЕЕСТР!N713</f>
        <v>отсутствует</v>
      </c>
      <c r="O713" s="14">
        <f>[1]РЕЕСТР!O713</f>
        <v>2</v>
      </c>
      <c r="P713" s="15">
        <f>[1]РЕЕСТР!P713</f>
        <v>1.1000000000000001</v>
      </c>
      <c r="Q713" s="13" t="str">
        <f>[1]РЕЕСТР!Q713</f>
        <v>пластик</v>
      </c>
      <c r="R713" s="14" t="str">
        <f>[1]РЕЕСТР!U713</f>
        <v>-</v>
      </c>
      <c r="S713" s="15" t="str">
        <f>[1]РЕЕСТР!V713</f>
        <v>-</v>
      </c>
      <c r="T713" s="13" t="str">
        <f>[1]РЕЕСТР!W713</f>
        <v>-</v>
      </c>
      <c r="U713" s="17" t="str">
        <f>[1]РЕЕСТР!AA713</f>
        <v>-</v>
      </c>
      <c r="V713" s="18" t="str">
        <f>[1]РЕЕСТР!AB713</f>
        <v>-</v>
      </c>
      <c r="W713" s="15" t="str">
        <f>[1]РЕЕСТР!AC713</f>
        <v>-</v>
      </c>
      <c r="X713" s="13" t="str">
        <f>[1]РЕЕСТР!AD713</f>
        <v>-</v>
      </c>
      <c r="Y713" s="8" t="str">
        <f>[1]РЕЕСТР!AH713</f>
        <v>ЮЛ - МБОУ Гимназия №1</v>
      </c>
      <c r="Z713" s="19" t="str">
        <f>[1]РЕЕСТР!AL713</f>
        <v>МБОУ Гимназия №1</v>
      </c>
    </row>
    <row r="714" spans="2:26" ht="45" customHeight="1" x14ac:dyDescent="0.3">
      <c r="B714" s="43">
        <f>[1]РЕЕСТР!B714</f>
        <v>661</v>
      </c>
      <c r="C714" s="44" t="str">
        <f>[1]РЕЕСТР!C714</f>
        <v>ранее существовавшая до 01.01.2019</v>
      </c>
      <c r="D714" s="51">
        <f>[1]РЕЕСТР!D714</f>
        <v>44900</v>
      </c>
      <c r="E714" s="16" t="str">
        <f>[1]РЕЕСТР!E714</f>
        <v xml:space="preserve"> Ямская 8</v>
      </c>
      <c r="F714" s="52" t="str">
        <f>[1]РЕЕСТР!F714</f>
        <v>в рамках проведения инвентаризации 2022 года
не установлен</v>
      </c>
      <c r="G714" s="10" t="str">
        <f>[1]РЕЕСТР!G714</f>
        <v xml:space="preserve">60.974831 </v>
      </c>
      <c r="H714" s="10" t="str">
        <f>[1]РЕЕСТР!H714</f>
        <v>69.023218</v>
      </c>
      <c r="I714" s="53" t="str">
        <f>[1]РЕЕСТР!I714</f>
        <v>в рамках инвентаризации 2022 года
не определена</v>
      </c>
      <c r="J714" s="9" t="str">
        <f>[1]РЕЕСТР!J714</f>
        <v>ограниченный</v>
      </c>
      <c r="K714" s="11" t="str">
        <f>[1]РЕЕСТР!K714</f>
        <v>бетонная плита</v>
      </c>
      <c r="L714" s="10">
        <f>[1]РЕЕСТР!L714</f>
        <v>10</v>
      </c>
      <c r="M714" s="10" t="str">
        <f>[1]РЕЕСТР!M714</f>
        <v>отсутствует</v>
      </c>
      <c r="N714" s="12" t="str">
        <f>[1]РЕЕСТР!N714</f>
        <v>есть</v>
      </c>
      <c r="O714" s="14">
        <f>[1]РЕЕСТР!O714</f>
        <v>1</v>
      </c>
      <c r="P714" s="15">
        <f>[1]РЕЕСТР!P714</f>
        <v>1.1000000000000001</v>
      </c>
      <c r="Q714" s="13" t="str">
        <f>[1]РЕЕСТР!Q714</f>
        <v>пластик</v>
      </c>
      <c r="R714" s="14" t="str">
        <f>[1]РЕЕСТР!U714</f>
        <v>-</v>
      </c>
      <c r="S714" s="15" t="str">
        <f>[1]РЕЕСТР!V714</f>
        <v>-</v>
      </c>
      <c r="T714" s="13" t="str">
        <f>[1]РЕЕСТР!W714</f>
        <v>-</v>
      </c>
      <c r="U714" s="17" t="str">
        <f>[1]РЕЕСТР!AA714</f>
        <v>-</v>
      </c>
      <c r="V714" s="18" t="str">
        <f>[1]РЕЕСТР!AB714</f>
        <v>-</v>
      </c>
      <c r="W714" s="15" t="str">
        <f>[1]РЕЕСТР!AC714</f>
        <v>-</v>
      </c>
      <c r="X714" s="13" t="str">
        <f>[1]РЕЕСТР!AD714</f>
        <v>-</v>
      </c>
      <c r="Y714" s="8" t="str">
        <f>[1]РЕЕСТР!AH714</f>
        <v>ЮЛ - МБДОУ д/с №14 "Березка"</v>
      </c>
      <c r="Z714" s="19" t="str">
        <f>[1]РЕЕСТР!AL714</f>
        <v>МБДОУ д/с №14 "Березка"</v>
      </c>
    </row>
    <row r="715" spans="2:26" ht="45" customHeight="1" x14ac:dyDescent="0.3">
      <c r="B715" s="43">
        <f>[1]РЕЕСТР!B715</f>
        <v>662</v>
      </c>
      <c r="C715" s="44" t="str">
        <f>[1]РЕЕСТР!C715</f>
        <v>ранее существовавшая до 01.01.2019</v>
      </c>
      <c r="D715" s="51">
        <f>[1]РЕЕСТР!D715</f>
        <v>44900</v>
      </c>
      <c r="E715" s="16" t="str">
        <f>[1]РЕЕСТР!E715</f>
        <v xml:space="preserve"> Объездная 55</v>
      </c>
      <c r="F715" s="52" t="str">
        <f>[1]РЕЕСТР!F715</f>
        <v>в рамках проведения инвентаризации 2022 года
не установлен</v>
      </c>
      <c r="G715" s="10" t="str">
        <f>[1]РЕЕСТР!G715</f>
        <v xml:space="preserve">60.971739 </v>
      </c>
      <c r="H715" s="10" t="str">
        <f>[1]РЕЕСТР!H715</f>
        <v>69.018700</v>
      </c>
      <c r="I715" s="53" t="str">
        <f>[1]РЕЕСТР!I715</f>
        <v>в рамках инвентаризации 2022 года
не определена</v>
      </c>
      <c r="J715" s="9" t="str">
        <f>[1]РЕЕСТР!J715</f>
        <v>ограниченный</v>
      </c>
      <c r="K715" s="11" t="str">
        <f>[1]РЕЕСТР!K715</f>
        <v>бетонная плита</v>
      </c>
      <c r="L715" s="10">
        <f>[1]РЕЕСТР!L715</f>
        <v>8</v>
      </c>
      <c r="M715" s="10" t="str">
        <f>[1]РЕЕСТР!M715</f>
        <v>отсутствует</v>
      </c>
      <c r="N715" s="12" t="str">
        <f>[1]РЕЕСТР!N715</f>
        <v>есть</v>
      </c>
      <c r="O715" s="14">
        <f>[1]РЕЕСТР!O715</f>
        <v>1</v>
      </c>
      <c r="P715" s="15">
        <f>[1]РЕЕСТР!P715</f>
        <v>1.1000000000000001</v>
      </c>
      <c r="Q715" s="13" t="str">
        <f>[1]РЕЕСТР!Q715</f>
        <v>пластик</v>
      </c>
      <c r="R715" s="14" t="str">
        <f>[1]РЕЕСТР!U715</f>
        <v>-</v>
      </c>
      <c r="S715" s="15" t="str">
        <f>[1]РЕЕСТР!V715</f>
        <v>-</v>
      </c>
      <c r="T715" s="13" t="str">
        <f>[1]РЕЕСТР!W715</f>
        <v>-</v>
      </c>
      <c r="U715" s="17" t="str">
        <f>[1]РЕЕСТР!AA715</f>
        <v>-</v>
      </c>
      <c r="V715" s="18" t="str">
        <f>[1]РЕЕСТР!AB715</f>
        <v>-</v>
      </c>
      <c r="W715" s="15" t="str">
        <f>[1]РЕЕСТР!AC715</f>
        <v>-</v>
      </c>
      <c r="X715" s="13" t="str">
        <f>[1]РЕЕСТР!AD715</f>
        <v>-</v>
      </c>
      <c r="Y715" s="8" t="str">
        <f>[1]РЕЕСТР!AH715</f>
        <v>ЮЛ - МБДОУ д/с №20 "Сказка"</v>
      </c>
      <c r="Z715" s="19" t="str">
        <f>[1]РЕЕСТР!AL715</f>
        <v>МБДОУ д/с №20 "Сказка"</v>
      </c>
    </row>
    <row r="716" spans="2:26" ht="45" customHeight="1" x14ac:dyDescent="0.3">
      <c r="B716" s="43">
        <f>[1]РЕЕСТР!B716</f>
        <v>663</v>
      </c>
      <c r="C716" s="44" t="str">
        <f>[1]РЕЕСТР!C716</f>
        <v>ранее существовавшая до 01.01.2019</v>
      </c>
      <c r="D716" s="51">
        <f>[1]РЕЕСТР!D716</f>
        <v>44900</v>
      </c>
      <c r="E716" s="16" t="str">
        <f>[1]РЕЕСТР!E716</f>
        <v xml:space="preserve"> Комсомольская 30а</v>
      </c>
      <c r="F716" s="52" t="str">
        <f>[1]РЕЕСТР!F716</f>
        <v>в рамках проведения инвентаризации 2022 года
не установлен</v>
      </c>
      <c r="G716" s="10" t="str">
        <f>[1]РЕЕСТР!G716</f>
        <v xml:space="preserve">61.006033 </v>
      </c>
      <c r="H716" s="10" t="str">
        <f>[1]РЕЕСТР!H716</f>
        <v>69.013328</v>
      </c>
      <c r="I716" s="53" t="str">
        <f>[1]РЕЕСТР!I716</f>
        <v>в рамках инвентаризации 2022 года
не определена</v>
      </c>
      <c r="J716" s="9" t="str">
        <f>[1]РЕЕСТР!J716</f>
        <v>ограниченный</v>
      </c>
      <c r="K716" s="11" t="str">
        <f>[1]РЕЕСТР!K716</f>
        <v>плитка</v>
      </c>
      <c r="L716" s="10">
        <f>[1]РЕЕСТР!L716</f>
        <v>6</v>
      </c>
      <c r="M716" s="10" t="str">
        <f>[1]РЕЕСТР!M716</f>
        <v>отсутствует</v>
      </c>
      <c r="N716" s="12" t="str">
        <f>[1]РЕЕСТР!N716</f>
        <v>есть</v>
      </c>
      <c r="O716" s="14">
        <f>[1]РЕЕСТР!O716</f>
        <v>1</v>
      </c>
      <c r="P716" s="15">
        <f>[1]РЕЕСТР!P716</f>
        <v>1.1000000000000001</v>
      </c>
      <c r="Q716" s="13" t="str">
        <f>[1]РЕЕСТР!Q716</f>
        <v>пластик</v>
      </c>
      <c r="R716" s="14" t="str">
        <f>[1]РЕЕСТР!U716</f>
        <v>-</v>
      </c>
      <c r="S716" s="15" t="str">
        <f>[1]РЕЕСТР!V716</f>
        <v>-</v>
      </c>
      <c r="T716" s="13" t="str">
        <f>[1]РЕЕСТР!W716</f>
        <v>-</v>
      </c>
      <c r="U716" s="17" t="str">
        <f>[1]РЕЕСТР!AA716</f>
        <v>-</v>
      </c>
      <c r="V716" s="18" t="str">
        <f>[1]РЕЕСТР!AB716</f>
        <v>-</v>
      </c>
      <c r="W716" s="15" t="str">
        <f>[1]РЕЕСТР!AC716</f>
        <v>-</v>
      </c>
      <c r="X716" s="13" t="str">
        <f>[1]РЕЕСТР!AD716</f>
        <v>-</v>
      </c>
      <c r="Y716" s="8" t="str">
        <f>[1]РЕЕСТР!AH716</f>
        <v>ЮЛ - МБДОУ д/с №20 "Сказка"</v>
      </c>
      <c r="Z716" s="19" t="str">
        <f>[1]РЕЕСТР!AL716</f>
        <v>МБДОУ д/с №20 "Сказка"</v>
      </c>
    </row>
    <row r="717" spans="2:26" ht="45" customHeight="1" x14ac:dyDescent="0.3">
      <c r="B717" s="43">
        <f>[1]РЕЕСТР!B717</f>
        <v>664</v>
      </c>
      <c r="C717" s="44" t="str">
        <f>[1]РЕЕСТР!C717</f>
        <v>ранее существовавшая до 01.01.2019</v>
      </c>
      <c r="D717" s="51">
        <f>[1]РЕЕСТР!D717</f>
        <v>44900</v>
      </c>
      <c r="E717" s="16" t="str">
        <f>[1]РЕЕСТР!E717</f>
        <v>Кирова 15</v>
      </c>
      <c r="F717" s="52" t="str">
        <f>[1]РЕЕСТР!F717</f>
        <v>в рамках проведения инвентаризации 2022 года
не установлен</v>
      </c>
      <c r="G717" s="10" t="str">
        <f>[1]РЕЕСТР!G717</f>
        <v xml:space="preserve">60.969979 </v>
      </c>
      <c r="H717" s="10" t="str">
        <f>[1]РЕЕСТР!H717</f>
        <v>69.050324</v>
      </c>
      <c r="I717" s="53" t="str">
        <f>[1]РЕЕСТР!I717</f>
        <v>в рамках инвентаризации 2022 года
не определена</v>
      </c>
      <c r="J717" s="9" t="str">
        <f>[1]РЕЕСТР!J717</f>
        <v>ограниченный</v>
      </c>
      <c r="K717" s="11" t="str">
        <f>[1]РЕЕСТР!K717</f>
        <v>бетонная плита</v>
      </c>
      <c r="L717" s="10">
        <f>[1]РЕЕСТР!L717</f>
        <v>10</v>
      </c>
      <c r="M717" s="10" t="str">
        <f>[1]РЕЕСТР!M717</f>
        <v>отсутствует</v>
      </c>
      <c r="N717" s="12" t="str">
        <f>[1]РЕЕСТР!N717</f>
        <v>есть</v>
      </c>
      <c r="O717" s="14">
        <f>[1]РЕЕСТР!O717</f>
        <v>2</v>
      </c>
      <c r="P717" s="15">
        <f>[1]РЕЕСТР!P717</f>
        <v>1.1000000000000001</v>
      </c>
      <c r="Q717" s="13" t="str">
        <f>[1]РЕЕСТР!Q717</f>
        <v>пластик</v>
      </c>
      <c r="R717" s="14" t="str">
        <f>[1]РЕЕСТР!U717</f>
        <v>-</v>
      </c>
      <c r="S717" s="15" t="str">
        <f>[1]РЕЕСТР!V717</f>
        <v>-</v>
      </c>
      <c r="T717" s="13" t="str">
        <f>[1]РЕЕСТР!W717</f>
        <v>-</v>
      </c>
      <c r="U717" s="17" t="str">
        <f>[1]РЕЕСТР!AA717</f>
        <v>-</v>
      </c>
      <c r="V717" s="18" t="str">
        <f>[1]РЕЕСТР!AB717</f>
        <v>-</v>
      </c>
      <c r="W717" s="15" t="str">
        <f>[1]РЕЕСТР!AC717</f>
        <v>-</v>
      </c>
      <c r="X717" s="13" t="str">
        <f>[1]РЕЕСТР!AD717</f>
        <v>-</v>
      </c>
      <c r="Y717" s="8" t="str">
        <f>[1]РЕЕСТР!AH717</f>
        <v>ЮЛ - МБДОУ д/с №7 "Елочка"</v>
      </c>
      <c r="Z717" s="19" t="str">
        <f>[1]РЕЕСТР!AL717</f>
        <v xml:space="preserve">МБДОУ д/с №7 "Елочка" </v>
      </c>
    </row>
    <row r="718" spans="2:26" ht="45" customHeight="1" x14ac:dyDescent="0.3">
      <c r="B718" s="43">
        <f>[1]РЕЕСТР!B718</f>
        <v>665</v>
      </c>
      <c r="C718" s="44" t="str">
        <f>[1]РЕЕСТР!C718</f>
        <v>ранее существовавшая до 01.01.2019</v>
      </c>
      <c r="D718" s="51">
        <f>[1]РЕЕСТР!D718</f>
        <v>44900</v>
      </c>
      <c r="E718" s="16" t="str">
        <f>[1]РЕЕСТР!E718</f>
        <v xml:space="preserve"> Анны коньковой 4</v>
      </c>
      <c r="F718" s="52" t="str">
        <f>[1]РЕЕСТР!F718</f>
        <v>в рамках проведения инвентаризации 2022 года
не установлен</v>
      </c>
      <c r="G718" s="10" t="str">
        <f>[1]РЕЕСТР!G718</f>
        <v>60.968445</v>
      </c>
      <c r="H718" s="10" t="str">
        <f>[1]РЕЕСТР!H718</f>
        <v>69.026364</v>
      </c>
      <c r="I718" s="53" t="str">
        <f>[1]РЕЕСТР!I718</f>
        <v>в рамках инвентаризации 2022 года
не определена</v>
      </c>
      <c r="J718" s="9" t="str">
        <f>[1]РЕЕСТР!J718</f>
        <v>ограниченный</v>
      </c>
      <c r="K718" s="11" t="str">
        <f>[1]РЕЕСТР!K718</f>
        <v>бетонная плита</v>
      </c>
      <c r="L718" s="10">
        <f>[1]РЕЕСТР!L718</f>
        <v>6</v>
      </c>
      <c r="M718" s="10" t="str">
        <f>[1]РЕЕСТР!M718</f>
        <v>отсутствует</v>
      </c>
      <c r="N718" s="12" t="str">
        <f>[1]РЕЕСТР!N718</f>
        <v>есть</v>
      </c>
      <c r="O718" s="14">
        <f>[1]РЕЕСТР!O718</f>
        <v>2</v>
      </c>
      <c r="P718" s="15">
        <f>[1]РЕЕСТР!P718</f>
        <v>1.1000000000000001</v>
      </c>
      <c r="Q718" s="13" t="str">
        <f>[1]РЕЕСТР!Q718</f>
        <v>пластик</v>
      </c>
      <c r="R718" s="14" t="str">
        <f>[1]РЕЕСТР!U718</f>
        <v>-</v>
      </c>
      <c r="S718" s="15" t="str">
        <f>[1]РЕЕСТР!V718</f>
        <v>-</v>
      </c>
      <c r="T718" s="13" t="str">
        <f>[1]РЕЕСТР!W718</f>
        <v>-</v>
      </c>
      <c r="U718" s="17" t="str">
        <f>[1]РЕЕСТР!AA718</f>
        <v>-</v>
      </c>
      <c r="V718" s="18" t="str">
        <f>[1]РЕЕСТР!AB718</f>
        <v>-</v>
      </c>
      <c r="W718" s="15" t="str">
        <f>[1]РЕЕСТР!AC718</f>
        <v>-</v>
      </c>
      <c r="X718" s="13" t="str">
        <f>[1]РЕЕСТР!AD718</f>
        <v>-</v>
      </c>
      <c r="Y718" s="8" t="str">
        <f>[1]РЕЕСТР!AH718</f>
        <v>ЮЛ - МБДОУ № 21 "Теремок"</v>
      </c>
      <c r="Z718" s="19" t="str">
        <f>[1]РЕЕСТР!AL718</f>
        <v xml:space="preserve"> МБДОУ № 21 "Теремок" </v>
      </c>
    </row>
    <row r="719" spans="2:26" ht="63" customHeight="1" x14ac:dyDescent="0.3">
      <c r="B719" s="43">
        <f>[1]РЕЕСТР!B719</f>
        <v>666</v>
      </c>
      <c r="C719" s="44">
        <f>[1]РЕЕСТР!C719</f>
        <v>43558</v>
      </c>
      <c r="D719" s="51">
        <f>[1]РЕЕСТР!D719</f>
        <v>44900</v>
      </c>
      <c r="E719" s="16" t="str">
        <f>[1]РЕЕСТР!E719</f>
        <v xml:space="preserve"> Строителей 90б</v>
      </c>
      <c r="F719" s="52" t="str">
        <f>[1]РЕЕСТР!F719</f>
        <v>в рамках проведения инвентаризации 2022 года
не установлен</v>
      </c>
      <c r="G719" s="10" t="str">
        <f>[1]РЕЕСТР!G719</f>
        <v>61.0068</v>
      </c>
      <c r="H719" s="10" t="str">
        <f>[1]РЕЕСТР!H719</f>
        <v>69.0509</v>
      </c>
      <c r="I719" s="53" t="str">
        <f>[1]РЕЕСТР!I719</f>
        <v>в рамках инвентаризации 2022 года
не определена</v>
      </c>
      <c r="J719" s="9" t="str">
        <f>[1]РЕЕСТР!J719</f>
        <v>ограниченный</v>
      </c>
      <c r="K719" s="11" t="str">
        <f>[1]РЕЕСТР!K719</f>
        <v>бетонная плита</v>
      </c>
      <c r="L719" s="10">
        <f>[1]РЕЕСТР!L719</f>
        <v>12</v>
      </c>
      <c r="M719" s="10" t="str">
        <f>[1]РЕЕСТР!M719</f>
        <v>отсутствует</v>
      </c>
      <c r="N719" s="12" t="str">
        <f>[1]РЕЕСТР!N719</f>
        <v>есть</v>
      </c>
      <c r="O719" s="14">
        <f>[1]РЕЕСТР!O719</f>
        <v>3</v>
      </c>
      <c r="P719" s="15">
        <f>[1]РЕЕСТР!P719</f>
        <v>1.1000000000000001</v>
      </c>
      <c r="Q719" s="13" t="str">
        <f>[1]РЕЕСТР!Q719</f>
        <v>пластик</v>
      </c>
      <c r="R719" s="14" t="str">
        <f>[1]РЕЕСТР!U719</f>
        <v>-</v>
      </c>
      <c r="S719" s="15" t="str">
        <f>[1]РЕЕСТР!V719</f>
        <v>-</v>
      </c>
      <c r="T719" s="13" t="str">
        <f>[1]РЕЕСТР!W719</f>
        <v>-</v>
      </c>
      <c r="U719" s="17" t="str">
        <f>[1]РЕЕСТР!AA719</f>
        <v>-</v>
      </c>
      <c r="V719" s="18" t="str">
        <f>[1]РЕЕСТР!AB719</f>
        <v>-</v>
      </c>
      <c r="W719" s="15" t="str">
        <f>[1]РЕЕСТР!AC719</f>
        <v>-</v>
      </c>
      <c r="X719" s="13" t="str">
        <f>[1]РЕЕСТР!AD719</f>
        <v>-</v>
      </c>
      <c r="Y719" s="8" t="str">
        <f>[1]РЕЕСТР!AH719</f>
        <v>ЮЛ - Муниципальное бюджетное общеобразовательное учреждение "Центр образования "Школа-сад №7"</v>
      </c>
      <c r="Z719" s="19" t="str">
        <f>[1]РЕЕСТР!AL719</f>
        <v>Муниципальное бюджетное общеобразовательное учреждение "Центр образования "Школа-сад №7"</v>
      </c>
    </row>
    <row r="720" spans="2:26" ht="45" customHeight="1" x14ac:dyDescent="0.3">
      <c r="B720" s="43">
        <f>[1]РЕЕСТР!B720</f>
        <v>667</v>
      </c>
      <c r="C720" s="44" t="str">
        <f>[1]РЕЕСТР!C720</f>
        <v>ранее существовавшая до 01.01.2019</v>
      </c>
      <c r="D720" s="51">
        <f>[1]РЕЕСТР!D720</f>
        <v>44900</v>
      </c>
      <c r="E720" s="16" t="str">
        <f>[1]РЕЕСТР!E720</f>
        <v xml:space="preserve"> Строителей 92</v>
      </c>
      <c r="F720" s="52" t="str">
        <f>[1]РЕЕСТР!F720</f>
        <v>в рамках проведения инвентаризации 2022 года
не установлен</v>
      </c>
      <c r="G720" s="10" t="str">
        <f>[1]РЕЕСТР!G720</f>
        <v xml:space="preserve">61.007845 </v>
      </c>
      <c r="H720" s="10" t="str">
        <f>[1]РЕЕСТР!H720</f>
        <v>69.049701</v>
      </c>
      <c r="I720" s="53" t="str">
        <f>[1]РЕЕСТР!I720</f>
        <v>в рамках инвентаризации 2022 года
не определена</v>
      </c>
      <c r="J720" s="9" t="str">
        <f>[1]РЕЕСТР!J720</f>
        <v>ограниченный</v>
      </c>
      <c r="K720" s="11" t="str">
        <f>[1]РЕЕСТР!K720</f>
        <v>бетонная плита</v>
      </c>
      <c r="L720" s="10">
        <f>[1]РЕЕСТР!L720</f>
        <v>10</v>
      </c>
      <c r="M720" s="10" t="str">
        <f>[1]РЕЕСТР!M720</f>
        <v>отсутствует</v>
      </c>
      <c r="N720" s="12" t="str">
        <f>[1]РЕЕСТР!N720</f>
        <v>есть</v>
      </c>
      <c r="O720" s="14">
        <f>[1]РЕЕСТР!O720</f>
        <v>3</v>
      </c>
      <c r="P720" s="15">
        <f>[1]РЕЕСТР!P720</f>
        <v>0.66</v>
      </c>
      <c r="Q720" s="13" t="str">
        <f>[1]РЕЕСТР!Q720</f>
        <v>пластик</v>
      </c>
      <c r="R720" s="14" t="str">
        <f>[1]РЕЕСТР!U720</f>
        <v>-</v>
      </c>
      <c r="S720" s="15" t="str">
        <f>[1]РЕЕСТР!V720</f>
        <v>-</v>
      </c>
      <c r="T720" s="13" t="str">
        <f>[1]РЕЕСТР!W720</f>
        <v>-</v>
      </c>
      <c r="U720" s="17" t="str">
        <f>[1]РЕЕСТР!AA720</f>
        <v>-</v>
      </c>
      <c r="V720" s="18" t="str">
        <f>[1]РЕЕСТР!AB720</f>
        <v>-</v>
      </c>
      <c r="W720" s="15" t="str">
        <f>[1]РЕЕСТР!AC720</f>
        <v>-</v>
      </c>
      <c r="X720" s="13" t="str">
        <f>[1]РЕЕСТР!AD720</f>
        <v>-</v>
      </c>
      <c r="Y720" s="8" t="str">
        <f>[1]РЕЕСТР!AH720</f>
        <v>ЮЛ - МБДОУ д/с №9 «Одуванчик»</v>
      </c>
      <c r="Z720" s="19" t="str">
        <f>[1]РЕЕСТР!AL720</f>
        <v>МБДОУ д/с №9 «Одуванчик»</v>
      </c>
    </row>
    <row r="721" spans="2:26" ht="45" customHeight="1" x14ac:dyDescent="0.3">
      <c r="B721" s="43">
        <f>[1]РЕЕСТР!B721</f>
        <v>668</v>
      </c>
      <c r="C721" s="44" t="str">
        <f>[1]РЕЕСТР!C721</f>
        <v>ранее существовавшая до 01.01.2019</v>
      </c>
      <c r="D721" s="51">
        <f>[1]РЕЕСТР!D721</f>
        <v>44900</v>
      </c>
      <c r="E721" s="16" t="str">
        <f>[1]РЕЕСТР!E721</f>
        <v xml:space="preserve">  Ленина 100а</v>
      </c>
      <c r="F721" s="52" t="str">
        <f>[1]РЕЕСТР!F721</f>
        <v>в рамках проведения инвентаризации 2022 года
не установлен</v>
      </c>
      <c r="G721" s="10" t="str">
        <f>[1]РЕЕСТР!G721</f>
        <v xml:space="preserve">61.010037 </v>
      </c>
      <c r="H721" s="10" t="str">
        <f>[1]РЕЕСТР!H721</f>
        <v>69.046199</v>
      </c>
      <c r="I721" s="53" t="str">
        <f>[1]РЕЕСТР!I721</f>
        <v>в рамках инвентаризации 2022 года
не определена</v>
      </c>
      <c r="J721" s="9" t="str">
        <f>[1]РЕЕСТР!J721</f>
        <v>ограниченный</v>
      </c>
      <c r="K721" s="11" t="str">
        <f>[1]РЕЕСТР!K721</f>
        <v>бетонная плита</v>
      </c>
      <c r="L721" s="10">
        <f>[1]РЕЕСТР!L721</f>
        <v>10</v>
      </c>
      <c r="M721" s="10" t="str">
        <f>[1]РЕЕСТР!M721</f>
        <v>есть</v>
      </c>
      <c r="N721" s="12" t="str">
        <f>[1]РЕЕСТР!N721</f>
        <v>есть</v>
      </c>
      <c r="O721" s="14">
        <f>[1]РЕЕСТР!O721</f>
        <v>3</v>
      </c>
      <c r="P721" s="15">
        <f>[1]РЕЕСТР!P721</f>
        <v>1.1000000000000001</v>
      </c>
      <c r="Q721" s="13" t="str">
        <f>[1]РЕЕСТР!Q721</f>
        <v>пластик</v>
      </c>
      <c r="R721" s="14" t="str">
        <f>[1]РЕЕСТР!U721</f>
        <v>-</v>
      </c>
      <c r="S721" s="15" t="str">
        <f>[1]РЕЕСТР!V721</f>
        <v>-</v>
      </c>
      <c r="T721" s="13" t="str">
        <f>[1]РЕЕСТР!W721</f>
        <v>-</v>
      </c>
      <c r="U721" s="17" t="str">
        <f>[1]РЕЕСТР!AA721</f>
        <v>-</v>
      </c>
      <c r="V721" s="18" t="str">
        <f>[1]РЕЕСТР!AB721</f>
        <v>-</v>
      </c>
      <c r="W721" s="15" t="str">
        <f>[1]РЕЕСТР!AC721</f>
        <v>-</v>
      </c>
      <c r="X721" s="13" t="str">
        <f>[1]РЕЕСТР!AD721</f>
        <v>-</v>
      </c>
      <c r="Y721" s="8" t="str">
        <f>[1]РЕЕСТР!AH721</f>
        <v>ЮЛ - МБДОУ д/с №23 «Брусничка»</v>
      </c>
      <c r="Z721" s="19" t="str">
        <f>[1]РЕЕСТР!AL721</f>
        <v>МБДОУ д/с №23 «Брусничка»</v>
      </c>
    </row>
    <row r="722" spans="2:26" ht="45" customHeight="1" x14ac:dyDescent="0.3">
      <c r="B722" s="43">
        <f>[1]РЕЕСТР!B722</f>
        <v>669</v>
      </c>
      <c r="C722" s="44" t="str">
        <f>[1]РЕЕСТР!C722</f>
        <v>ранее существовавшая до 01.01.2019</v>
      </c>
      <c r="D722" s="51">
        <f>[1]РЕЕСТР!D722</f>
        <v>44900</v>
      </c>
      <c r="E722" s="16" t="str">
        <f>[1]РЕЕСТР!E722</f>
        <v xml:space="preserve"> Красноармейская 28</v>
      </c>
      <c r="F722" s="52" t="str">
        <f>[1]РЕЕСТР!F722</f>
        <v>в рамках проведения инвентаризации 2022 года
не установлен</v>
      </c>
      <c r="G722" s="10" t="str">
        <f>[1]РЕЕСТР!G722</f>
        <v>61.005585</v>
      </c>
      <c r="H722" s="10" t="str">
        <f>[1]РЕЕСТР!H722</f>
        <v>69.042334</v>
      </c>
      <c r="I722" s="53" t="str">
        <f>[1]РЕЕСТР!I722</f>
        <v>в рамках инвентаризации 2022 года
не определена</v>
      </c>
      <c r="J722" s="9" t="str">
        <f>[1]РЕЕСТР!J722</f>
        <v>открытый</v>
      </c>
      <c r="K722" s="11" t="str">
        <f>[1]РЕЕСТР!K722</f>
        <v>бетонная плита</v>
      </c>
      <c r="L722" s="10">
        <f>[1]РЕЕСТР!L722</f>
        <v>12</v>
      </c>
      <c r="M722" s="10" t="str">
        <f>[1]РЕЕСТР!M722</f>
        <v>есть</v>
      </c>
      <c r="N722" s="12" t="str">
        <f>[1]РЕЕСТР!N722</f>
        <v>есть</v>
      </c>
      <c r="O722" s="14">
        <f>[1]РЕЕСТР!O722</f>
        <v>3</v>
      </c>
      <c r="P722" s="15">
        <f>[1]РЕЕСТР!P722</f>
        <v>1.1000000000000001</v>
      </c>
      <c r="Q722" s="13" t="str">
        <f>[1]РЕЕСТР!Q722</f>
        <v>пластик</v>
      </c>
      <c r="R722" s="14">
        <f>[1]РЕЕСТР!U722</f>
        <v>1</v>
      </c>
      <c r="S722" s="15">
        <f>[1]РЕЕСТР!V722</f>
        <v>4</v>
      </c>
      <c r="T722" s="13" t="str">
        <f>[1]РЕЕСТР!W722</f>
        <v>отсек</v>
      </c>
      <c r="U722" s="17" t="str">
        <f>[1]РЕЕСТР!AA722</f>
        <v>-</v>
      </c>
      <c r="V722" s="18" t="str">
        <f>[1]РЕЕСТР!AB722</f>
        <v>-</v>
      </c>
      <c r="W722" s="15" t="str">
        <f>[1]РЕЕСТР!AC722</f>
        <v>-</v>
      </c>
      <c r="X722" s="13" t="str">
        <f>[1]РЕЕСТР!AD722</f>
        <v>-</v>
      </c>
      <c r="Y722" s="8" t="str">
        <f>[1]РЕЕСТР!AH722</f>
        <v>МО - Администрация города Ханты-Мансийска</v>
      </c>
      <c r="Z722" s="19" t="str">
        <f>[1]РЕЕСТР!AL722</f>
        <v>МКД  ул.Красноармейская, 26, 28</v>
      </c>
    </row>
    <row r="723" spans="2:26" ht="56.25" customHeight="1" x14ac:dyDescent="0.3">
      <c r="B723" s="43">
        <f>[1]РЕЕСТР!B723</f>
        <v>670</v>
      </c>
      <c r="C723" s="44" t="str">
        <f>[1]РЕЕСТР!C723</f>
        <v>ранее существовавшая до 01.01.2019</v>
      </c>
      <c r="D723" s="51">
        <f>[1]РЕЕСТР!D723</f>
        <v>44900</v>
      </c>
      <c r="E723" s="16" t="str">
        <f>[1]РЕЕСТР!E723</f>
        <v xml:space="preserve"> Мира 14</v>
      </c>
      <c r="F723" s="52" t="str">
        <f>[1]РЕЕСТР!F723</f>
        <v>в рамках проведения инвентаризации 2022 года
не установлен</v>
      </c>
      <c r="G723" s="10" t="str">
        <f>[1]РЕЕСТР!G723</f>
        <v>61.004975</v>
      </c>
      <c r="H723" s="10" t="str">
        <f>[1]РЕЕСТР!H723</f>
        <v>69.019090</v>
      </c>
      <c r="I723" s="53" t="str">
        <f>[1]РЕЕСТР!I723</f>
        <v>в рамках инвентаризации 2022 года
не определена</v>
      </c>
      <c r="J723" s="9" t="str">
        <f>[1]РЕЕСТР!J723</f>
        <v>открытый</v>
      </c>
      <c r="K723" s="11" t="str">
        <f>[1]РЕЕСТР!K723</f>
        <v>бетонная плита</v>
      </c>
      <c r="L723" s="10">
        <f>[1]РЕЕСТР!L723</f>
        <v>10</v>
      </c>
      <c r="M723" s="10" t="str">
        <f>[1]РЕЕСТР!M723</f>
        <v>отсутствует</v>
      </c>
      <c r="N723" s="12" t="str">
        <f>[1]РЕЕСТР!N723</f>
        <v>есть</v>
      </c>
      <c r="O723" s="14">
        <f>[1]РЕЕСТР!O723</f>
        <v>2</v>
      </c>
      <c r="P723" s="15">
        <f>[1]РЕЕСТР!P723</f>
        <v>0.75</v>
      </c>
      <c r="Q723" s="13" t="str">
        <f>[1]РЕЕСТР!Q723</f>
        <v>металл</v>
      </c>
      <c r="R723" s="14" t="str">
        <f>[1]РЕЕСТР!U723</f>
        <v>-</v>
      </c>
      <c r="S723" s="15" t="str">
        <f>[1]РЕЕСТР!V723</f>
        <v>-</v>
      </c>
      <c r="T723" s="13" t="str">
        <f>[1]РЕЕСТР!W723</f>
        <v>-</v>
      </c>
      <c r="U723" s="17" t="str">
        <f>[1]РЕЕСТР!AA723</f>
        <v>пластик</v>
      </c>
      <c r="V723" s="18">
        <f>[1]РЕЕСТР!AB723</f>
        <v>1</v>
      </c>
      <c r="W723" s="15">
        <f>[1]РЕЕСТР!AC723</f>
        <v>1</v>
      </c>
      <c r="X723" s="13" t="str">
        <f>[1]РЕЕСТР!AD723</f>
        <v>металлическая сетка АО "РЭС-Сервис"</v>
      </c>
      <c r="Y723" s="8" t="str">
        <f>[1]РЕЕСТР!AH723</f>
        <v>СП МКД</v>
      </c>
      <c r="Z723" s="19" t="str">
        <f>[1]РЕЕСТР!AL723</f>
        <v>МКД  ул.Мира, 14</v>
      </c>
    </row>
    <row r="724" spans="2:26" ht="56.25" customHeight="1" x14ac:dyDescent="0.3">
      <c r="B724" s="43">
        <f>[1]РЕЕСТР!B724</f>
        <v>671</v>
      </c>
      <c r="C724" s="44" t="str">
        <f>[1]РЕЕСТР!C724</f>
        <v>ранее существовавшая до 01.01.2019</v>
      </c>
      <c r="D724" s="51">
        <f>[1]РЕЕСТР!D724</f>
        <v>44900</v>
      </c>
      <c r="E724" s="16" t="str">
        <f>[1]РЕЕСТР!E724</f>
        <v>Объездная 12 ; Ямская 3/1,3,5</v>
      </c>
      <c r="F724" s="52" t="str">
        <f>[1]РЕЕСТР!F724</f>
        <v>в рамках проведения инвентаризации 2022 года
не установлен</v>
      </c>
      <c r="G724" s="10" t="str">
        <f>[1]РЕЕСТР!G724</f>
        <v xml:space="preserve">60.972874 </v>
      </c>
      <c r="H724" s="10" t="str">
        <f>[1]РЕЕСТР!H724</f>
        <v>69.024183</v>
      </c>
      <c r="I724" s="53" t="str">
        <f>[1]РЕЕСТР!I724</f>
        <v>в рамках инвентаризации 2022 года
не определена</v>
      </c>
      <c r="J724" s="9" t="str">
        <f>[1]РЕЕСТР!J724</f>
        <v>открытый</v>
      </c>
      <c r="K724" s="11" t="str">
        <f>[1]РЕЕСТР!K724</f>
        <v>бетонная плита</v>
      </c>
      <c r="L724" s="10">
        <f>[1]РЕЕСТР!L724</f>
        <v>15</v>
      </c>
      <c r="M724" s="10" t="str">
        <f>[1]РЕЕСТР!M724</f>
        <v>есть</v>
      </c>
      <c r="N724" s="12" t="str">
        <f>[1]РЕЕСТР!N724</f>
        <v>есть</v>
      </c>
      <c r="O724" s="14">
        <f>[1]РЕЕСТР!O724</f>
        <v>6</v>
      </c>
      <c r="P724" s="15">
        <f>[1]РЕЕСТР!P724</f>
        <v>1.1000000000000001</v>
      </c>
      <c r="Q724" s="13" t="str">
        <f>[1]РЕЕСТР!Q724</f>
        <v>пластик</v>
      </c>
      <c r="R724" s="14" t="str">
        <f>[1]РЕЕСТР!U724</f>
        <v>-</v>
      </c>
      <c r="S724" s="15" t="str">
        <f>[1]РЕЕСТР!V724</f>
        <v>-</v>
      </c>
      <c r="T724" s="13" t="str">
        <f>[1]РЕЕСТР!W724</f>
        <v>-</v>
      </c>
      <c r="U724" s="17" t="str">
        <f>[1]РЕЕСТР!AA724</f>
        <v>бумажные отходы</v>
      </c>
      <c r="V724" s="18">
        <f>[1]РЕЕСТР!AB724</f>
        <v>1</v>
      </c>
      <c r="W724" s="15">
        <f>[1]РЕЕСТР!AC724</f>
        <v>0.75</v>
      </c>
      <c r="X724" s="13" t="str">
        <f>[1]РЕЕСТР!AD724</f>
        <v>контейнер ООО "Экобаланс"</v>
      </c>
      <c r="Y724" s="8" t="str">
        <f>[1]РЕЕСТР!AH724</f>
        <v>СП МКД</v>
      </c>
      <c r="Z724" s="19" t="str">
        <f>[1]РЕЕСТР!AL724</f>
        <v>МКД ул. Объездная, 12 ; Ямская, 3/1,3,5</v>
      </c>
    </row>
    <row r="725" spans="2:26" ht="45" customHeight="1" x14ac:dyDescent="0.3">
      <c r="B725" s="43">
        <f>[1]РЕЕСТР!B725</f>
        <v>672</v>
      </c>
      <c r="C725" s="44" t="str">
        <f>[1]РЕЕСТР!C725</f>
        <v>ранее существовавшая до 01.01.2019</v>
      </c>
      <c r="D725" s="51">
        <f>[1]РЕЕСТР!D725</f>
        <v>44900</v>
      </c>
      <c r="E725" s="16" t="str">
        <f>[1]РЕЕСТР!E725</f>
        <v>Ленина 64</v>
      </c>
      <c r="F725" s="52" t="str">
        <f>[1]РЕЕСТР!F725</f>
        <v>в рамках проведения инвентаризации 2022 года
не установлен</v>
      </c>
      <c r="G725" s="10" t="str">
        <f>[1]РЕЕСТР!G725</f>
        <v xml:space="preserve">61.007793 </v>
      </c>
      <c r="H725" s="10" t="str">
        <f>[1]РЕЕСТР!H725</f>
        <v>69.030198</v>
      </c>
      <c r="I725" s="53" t="str">
        <f>[1]РЕЕСТР!I725</f>
        <v>в рамках инвентаризации 2022 года
не определена</v>
      </c>
      <c r="J725" s="9" t="str">
        <f>[1]РЕЕСТР!J725</f>
        <v>открытый</v>
      </c>
      <c r="K725" s="11" t="str">
        <f>[1]РЕЕСТР!K725</f>
        <v>бетонная плита</v>
      </c>
      <c r="L725" s="10">
        <f>[1]РЕЕСТР!L725</f>
        <v>8</v>
      </c>
      <c r="M725" s="10" t="str">
        <f>[1]РЕЕСТР!M725</f>
        <v>есть</v>
      </c>
      <c r="N725" s="12" t="str">
        <f>[1]РЕЕСТР!N725</f>
        <v>есть</v>
      </c>
      <c r="O725" s="14">
        <f>[1]РЕЕСТР!O725</f>
        <v>3</v>
      </c>
      <c r="P725" s="15">
        <f>[1]РЕЕСТР!P725</f>
        <v>0.75</v>
      </c>
      <c r="Q725" s="13" t="str">
        <f>[1]РЕЕСТР!Q725</f>
        <v>металл</v>
      </c>
      <c r="R725" s="14" t="str">
        <f>[1]РЕЕСТР!U725</f>
        <v>-</v>
      </c>
      <c r="S725" s="15" t="str">
        <f>[1]РЕЕСТР!V725</f>
        <v>-</v>
      </c>
      <c r="T725" s="13" t="str">
        <f>[1]РЕЕСТР!W725</f>
        <v>-</v>
      </c>
      <c r="U725" s="17" t="str">
        <f>[1]РЕЕСТР!AA725</f>
        <v>-</v>
      </c>
      <c r="V725" s="18" t="str">
        <f>[1]РЕЕСТР!AB725</f>
        <v>-</v>
      </c>
      <c r="W725" s="15" t="str">
        <f>[1]РЕЕСТР!AC725</f>
        <v>-</v>
      </c>
      <c r="X725" s="13" t="str">
        <f>[1]РЕЕСТР!AD725</f>
        <v>-</v>
      </c>
      <c r="Y725" s="8" t="str">
        <f>[1]РЕЕСТР!AH725</f>
        <v>ЮЛ - ООО "ТВ-Эстейт"</v>
      </c>
      <c r="Z725" s="19" t="str">
        <f>[1]РЕЕСТР!AL725</f>
        <v>ООО "ТВ-Эстейт"</v>
      </c>
    </row>
    <row r="726" spans="2:26" ht="45" x14ac:dyDescent="0.3">
      <c r="B726" s="43">
        <f>[1]РЕЕСТР!B726</f>
        <v>673</v>
      </c>
      <c r="C726" s="44" t="str">
        <f>[1]РЕЕСТР!C726</f>
        <v>ранее существовавшая до 01.01.2019</v>
      </c>
      <c r="D726" s="51">
        <f>[1]РЕЕСТР!D726</f>
        <v>44900</v>
      </c>
      <c r="E726" s="16" t="str">
        <f>[1]РЕЕСТР!E726</f>
        <v xml:space="preserve"> Рознина 105</v>
      </c>
      <c r="F726" s="52" t="str">
        <f>[1]РЕЕСТР!F726</f>
        <v>в рамках проведения инвентаризации 2022 года
не установлен</v>
      </c>
      <c r="G726" s="10" t="str">
        <f>[1]РЕЕСТР!G726</f>
        <v>60.973389</v>
      </c>
      <c r="H726" s="10" t="str">
        <f>[1]РЕЕСТР!H726</f>
        <v>69.022360</v>
      </c>
      <c r="I726" s="53" t="str">
        <f>[1]РЕЕСТР!I726</f>
        <v>в рамках инвентаризации 2022 года
не определена</v>
      </c>
      <c r="J726" s="9" t="str">
        <f>[1]РЕЕСТР!J726</f>
        <v>открытый</v>
      </c>
      <c r="K726" s="11" t="str">
        <f>[1]РЕЕСТР!K726</f>
        <v>бетонная плита</v>
      </c>
      <c r="L726" s="10">
        <f>[1]РЕЕСТР!L726</f>
        <v>8</v>
      </c>
      <c r="M726" s="10" t="str">
        <f>[1]РЕЕСТР!M726</f>
        <v>отсутствует</v>
      </c>
      <c r="N726" s="12" t="str">
        <f>[1]РЕЕСТР!N726</f>
        <v>есть</v>
      </c>
      <c r="O726" s="14">
        <f>[1]РЕЕСТР!O726</f>
        <v>4</v>
      </c>
      <c r="P726" s="15">
        <f>[1]РЕЕСТР!P726</f>
        <v>0.75</v>
      </c>
      <c r="Q726" s="13" t="str">
        <f>[1]РЕЕСТР!Q726</f>
        <v>металл</v>
      </c>
      <c r="R726" s="14" t="str">
        <f>[1]РЕЕСТР!U726</f>
        <v>-</v>
      </c>
      <c r="S726" s="15" t="str">
        <f>[1]РЕЕСТР!V726</f>
        <v>-</v>
      </c>
      <c r="T726" s="13" t="str">
        <f>[1]РЕЕСТР!W726</f>
        <v>-</v>
      </c>
      <c r="U726" s="17" t="str">
        <f>[1]РЕЕСТР!AA726</f>
        <v>-</v>
      </c>
      <c r="V726" s="18" t="str">
        <f>[1]РЕЕСТР!AB726</f>
        <v>-</v>
      </c>
      <c r="W726" s="15" t="str">
        <f>[1]РЕЕСТР!AC726</f>
        <v>-</v>
      </c>
      <c r="X726" s="13" t="str">
        <f>[1]РЕЕСТР!AD726</f>
        <v>-</v>
      </c>
      <c r="Y726" s="8" t="str">
        <f>[1]РЕЕСТР!AH726</f>
        <v>СП МКД</v>
      </c>
      <c r="Z726" s="19" t="str">
        <f>[1]РЕЕСТР!AL726</f>
        <v>МКД  ул.Рознина,105</v>
      </c>
    </row>
    <row r="727" spans="2:26" ht="56.25" customHeight="1" x14ac:dyDescent="0.3">
      <c r="B727" s="43">
        <f>[1]РЕЕСТР!B727</f>
        <v>674</v>
      </c>
      <c r="C727" s="44" t="str">
        <f>[1]РЕЕСТР!C727</f>
        <v>ранее существовавшая до 01.01.2019</v>
      </c>
      <c r="D727" s="51">
        <f>[1]РЕЕСТР!D727</f>
        <v>44900</v>
      </c>
      <c r="E727" s="16" t="str">
        <f>[1]РЕЕСТР!E727</f>
        <v>Красноармейская 22</v>
      </c>
      <c r="F727" s="52" t="str">
        <f>[1]РЕЕСТР!F727</f>
        <v>в рамках проведения инвентаризации 2022 года
не установлен</v>
      </c>
      <c r="G727" s="10" t="str">
        <f>[1]РЕЕСТР!G727</f>
        <v>61.007074</v>
      </c>
      <c r="H727" s="10" t="str">
        <f>[1]РЕЕСТР!H727</f>
        <v>69.039473</v>
      </c>
      <c r="I727" s="53" t="str">
        <f>[1]РЕЕСТР!I727</f>
        <v>в рамках инвентаризации 2022 года
не определена</v>
      </c>
      <c r="J727" s="9" t="str">
        <f>[1]РЕЕСТР!J727</f>
        <v>открытый</v>
      </c>
      <c r="K727" s="11" t="str">
        <f>[1]РЕЕСТР!K727</f>
        <v>бетонная плита</v>
      </c>
      <c r="L727" s="10">
        <f>[1]РЕЕСТР!L727</f>
        <v>12</v>
      </c>
      <c r="M727" s="10" t="str">
        <f>[1]РЕЕСТР!M727</f>
        <v>есть</v>
      </c>
      <c r="N727" s="12" t="str">
        <f>[1]РЕЕСТР!N727</f>
        <v>есть</v>
      </c>
      <c r="O727" s="14">
        <f>[1]РЕЕСТР!O727</f>
        <v>3</v>
      </c>
      <c r="P727" s="15">
        <f>[1]РЕЕСТР!P727</f>
        <v>1.1000000000000001</v>
      </c>
      <c r="Q727" s="13" t="str">
        <f>[1]РЕЕСТР!Q727</f>
        <v>пластик</v>
      </c>
      <c r="R727" s="14">
        <f>[1]РЕЕСТР!U727</f>
        <v>1</v>
      </c>
      <c r="S727" s="15">
        <f>[1]РЕЕСТР!V727</f>
        <v>4</v>
      </c>
      <c r="T727" s="13" t="str">
        <f>[1]РЕЕСТР!W727</f>
        <v>отсек</v>
      </c>
      <c r="U727" s="17" t="str">
        <f>[1]РЕЕСТР!AA727</f>
        <v>бумажные отходы</v>
      </c>
      <c r="V727" s="18">
        <f>[1]РЕЕСТР!AB727</f>
        <v>1</v>
      </c>
      <c r="W727" s="15">
        <f>[1]РЕЕСТР!AC727</f>
        <v>0.75</v>
      </c>
      <c r="X727" s="13" t="str">
        <f>[1]РЕЕСТР!AD727</f>
        <v>контейнер ООО "Экобаланс"</v>
      </c>
      <c r="Y727" s="8" t="str">
        <f>[1]РЕЕСТР!AH727</f>
        <v>МО - Администрация города Ханты-Мансийска</v>
      </c>
      <c r="Z727" s="19" t="str">
        <f>[1]РЕЕСТР!AL727</f>
        <v>МКД  ул.Мира, 66, 68, Красноармейская, 22</v>
      </c>
    </row>
    <row r="728" spans="2:26" ht="56.25" customHeight="1" x14ac:dyDescent="0.3">
      <c r="B728" s="43">
        <f>[1]РЕЕСТР!B728</f>
        <v>675</v>
      </c>
      <c r="C728" s="44" t="str">
        <f>[1]РЕЕСТР!C728</f>
        <v>ранее существовавшая до 01.01.2019</v>
      </c>
      <c r="D728" s="51">
        <f>[1]РЕЕСТР!D728</f>
        <v>44900</v>
      </c>
      <c r="E728" s="16" t="str">
        <f>[1]РЕЕСТР!E728</f>
        <v>Красноармейская 27, 35 - Шевченко, 35</v>
      </c>
      <c r="F728" s="52" t="str">
        <f>[1]РЕЕСТР!F728</f>
        <v>в рамках проведения инвентаризации 2022 года
не установлен</v>
      </c>
      <c r="G728" s="10" t="str">
        <f>[1]РЕЕСТР!G728</f>
        <v xml:space="preserve">61.007543 </v>
      </c>
      <c r="H728" s="10" t="str">
        <f>[1]РЕЕСТР!H728</f>
        <v>69.041138</v>
      </c>
      <c r="I728" s="53" t="str">
        <f>[1]РЕЕСТР!I728</f>
        <v>в рамках инвентаризации 2022 года
не определена</v>
      </c>
      <c r="J728" s="9" t="str">
        <f>[1]РЕЕСТР!J728</f>
        <v>открытый</v>
      </c>
      <c r="K728" s="11" t="str">
        <f>[1]РЕЕСТР!K728</f>
        <v>бетонная плита</v>
      </c>
      <c r="L728" s="10">
        <f>[1]РЕЕСТР!L728</f>
        <v>12</v>
      </c>
      <c r="M728" s="10" t="str">
        <f>[1]РЕЕСТР!M728</f>
        <v>есть</v>
      </c>
      <c r="N728" s="12" t="str">
        <f>[1]РЕЕСТР!N728</f>
        <v>есть</v>
      </c>
      <c r="O728" s="14">
        <f>[1]РЕЕСТР!O728</f>
        <v>2</v>
      </c>
      <c r="P728" s="15">
        <f>[1]РЕЕСТР!P728</f>
        <v>1.1000000000000001</v>
      </c>
      <c r="Q728" s="13" t="str">
        <f>[1]РЕЕСТР!Q728</f>
        <v>пластик</v>
      </c>
      <c r="R728" s="14" t="str">
        <f>[1]РЕЕСТР!U728</f>
        <v>-</v>
      </c>
      <c r="S728" s="15" t="str">
        <f>[1]РЕЕСТР!V728</f>
        <v>-</v>
      </c>
      <c r="T728" s="13" t="str">
        <f>[1]РЕЕСТР!W728</f>
        <v>-</v>
      </c>
      <c r="U728" s="17" t="str">
        <f>[1]РЕЕСТР!AA728</f>
        <v>бумажные отходы</v>
      </c>
      <c r="V728" s="18">
        <f>[1]РЕЕСТР!AB728</f>
        <v>1</v>
      </c>
      <c r="W728" s="15">
        <f>[1]РЕЕСТР!AC728</f>
        <v>0.75</v>
      </c>
      <c r="X728" s="13" t="str">
        <f>[1]РЕЕСТР!AD728</f>
        <v>контейнер ООО "Экобаланс"</v>
      </c>
      <c r="Y728" s="8" t="str">
        <f>[1]РЕЕСТР!AH728</f>
        <v>МО - Администрация города Ханты-Мансийска</v>
      </c>
      <c r="Z728" s="19" t="str">
        <f>[1]РЕЕСТР!AL728</f>
        <v xml:space="preserve">МКД ул. Красноармейская, 27, 35 - Шевченко, 35 </v>
      </c>
    </row>
    <row r="729" spans="2:26" ht="56.25" customHeight="1" x14ac:dyDescent="0.3">
      <c r="B729" s="43">
        <f>[1]РЕЕСТР!B729</f>
        <v>675</v>
      </c>
      <c r="C729" s="44">
        <f>[1]РЕЕСТР!C729</f>
        <v>0</v>
      </c>
      <c r="D729" s="51">
        <f>[1]РЕЕСТР!D729</f>
        <v>44900</v>
      </c>
      <c r="E729" s="16">
        <f>[1]РЕЕСТР!E729</f>
        <v>0</v>
      </c>
      <c r="F729" s="52" t="str">
        <f>[1]РЕЕСТР!F729</f>
        <v>в рамках проведения инвентаризации 2022 года
не установлен</v>
      </c>
      <c r="G729" s="10">
        <f>[1]РЕЕСТР!G729</f>
        <v>0</v>
      </c>
      <c r="H729" s="10">
        <f>[1]РЕЕСТР!H729</f>
        <v>0</v>
      </c>
      <c r="I729" s="53" t="str">
        <f>[1]РЕЕСТР!I729</f>
        <v>в рамках инвентаризации 2022 года
не определена</v>
      </c>
      <c r="J729" s="9">
        <f>[1]РЕЕСТР!J729</f>
        <v>0</v>
      </c>
      <c r="K729" s="11">
        <f>[1]РЕЕСТР!K729</f>
        <v>0</v>
      </c>
      <c r="L729" s="10">
        <f>[1]РЕЕСТР!L729</f>
        <v>0</v>
      </c>
      <c r="M729" s="10">
        <f>[1]РЕЕСТР!M729</f>
        <v>0</v>
      </c>
      <c r="N729" s="12">
        <f>[1]РЕЕСТР!N729</f>
        <v>0</v>
      </c>
      <c r="O729" s="14">
        <f>[1]РЕЕСТР!O729</f>
        <v>0</v>
      </c>
      <c r="P729" s="15">
        <f>[1]РЕЕСТР!P729</f>
        <v>0</v>
      </c>
      <c r="Q729" s="13">
        <f>[1]РЕЕСТР!Q729</f>
        <v>0</v>
      </c>
      <c r="R729" s="14">
        <f>[1]РЕЕСТР!U729</f>
        <v>0</v>
      </c>
      <c r="S729" s="15">
        <f>[1]РЕЕСТР!V729</f>
        <v>0</v>
      </c>
      <c r="T729" s="13">
        <f>[1]РЕЕСТР!W729</f>
        <v>0</v>
      </c>
      <c r="U729" s="17" t="str">
        <f>[1]РЕЕСТР!AA729</f>
        <v>пластик</v>
      </c>
      <c r="V729" s="18">
        <f>[1]РЕЕСТР!AB729</f>
        <v>1</v>
      </c>
      <c r="W729" s="15">
        <f>[1]РЕЕСТР!AC729</f>
        <v>1</v>
      </c>
      <c r="X729" s="13" t="str">
        <f>[1]РЕЕСТР!AD729</f>
        <v>металлическая сетка АО "РЭС-Сервис"</v>
      </c>
      <c r="Y729" s="8">
        <f>[1]РЕЕСТР!AH729</f>
        <v>0</v>
      </c>
      <c r="Z729" s="19">
        <f>[1]РЕЕСТР!AL729</f>
        <v>0</v>
      </c>
    </row>
    <row r="730" spans="2:26" ht="56.25" customHeight="1" x14ac:dyDescent="0.3">
      <c r="B730" s="43">
        <f>[1]РЕЕСТР!B730</f>
        <v>676</v>
      </c>
      <c r="C730" s="44" t="str">
        <f>[1]РЕЕСТР!C730</f>
        <v>ранее существовавшая до 01.01.2019</v>
      </c>
      <c r="D730" s="51">
        <f>[1]РЕЕСТР!D730</f>
        <v>44900</v>
      </c>
      <c r="E730" s="16" t="str">
        <f>[1]РЕЕСТР!E730</f>
        <v xml:space="preserve"> Мира 41</v>
      </c>
      <c r="F730" s="52" t="str">
        <f>[1]РЕЕСТР!F730</f>
        <v>в рамках проведения инвентаризации 2022 года
не установлен</v>
      </c>
      <c r="G730" s="10" t="str">
        <f>[1]РЕЕСТР!G730</f>
        <v>61.005755</v>
      </c>
      <c r="H730" s="10" t="str">
        <f>[1]РЕЕСТР!H730</f>
        <v>69.039935</v>
      </c>
      <c r="I730" s="53" t="str">
        <f>[1]РЕЕСТР!I730</f>
        <v>в рамках инвентаризации 2022 года
не определена</v>
      </c>
      <c r="J730" s="9" t="str">
        <f>[1]РЕЕСТР!J730</f>
        <v>открытый</v>
      </c>
      <c r="K730" s="11" t="str">
        <f>[1]РЕЕСТР!K730</f>
        <v>бетонная плита</v>
      </c>
      <c r="L730" s="10">
        <f>[1]РЕЕСТР!L730</f>
        <v>10</v>
      </c>
      <c r="M730" s="10" t="str">
        <f>[1]РЕЕСТР!M730</f>
        <v>есть</v>
      </c>
      <c r="N730" s="12" t="str">
        <f>[1]РЕЕСТР!N730</f>
        <v>есть</v>
      </c>
      <c r="O730" s="14">
        <f>[1]РЕЕСТР!O730</f>
        <v>2</v>
      </c>
      <c r="P730" s="15">
        <f>[1]РЕЕСТР!P730</f>
        <v>0.75</v>
      </c>
      <c r="Q730" s="13" t="str">
        <f>[1]РЕЕСТР!Q730</f>
        <v>металл</v>
      </c>
      <c r="R730" s="14" t="str">
        <f>[1]РЕЕСТР!U730</f>
        <v>-</v>
      </c>
      <c r="S730" s="15" t="str">
        <f>[1]РЕЕСТР!V730</f>
        <v>-</v>
      </c>
      <c r="T730" s="13" t="str">
        <f>[1]РЕЕСТР!W730</f>
        <v>-</v>
      </c>
      <c r="U730" s="17" t="str">
        <f>[1]РЕЕСТР!AA730</f>
        <v>пластик</v>
      </c>
      <c r="V730" s="18">
        <f>[1]РЕЕСТР!AB730</f>
        <v>1</v>
      </c>
      <c r="W730" s="15">
        <f>[1]РЕЕСТР!AC730</f>
        <v>1</v>
      </c>
      <c r="X730" s="13" t="str">
        <f>[1]РЕЕСТР!AD730</f>
        <v>металлическая сетка АО "РЭС-Сервис"</v>
      </c>
      <c r="Y730" s="8" t="str">
        <f>[1]РЕЕСТР!AH730</f>
        <v>СП МКД</v>
      </c>
      <c r="Z730" s="19" t="str">
        <f>[1]РЕЕСТР!AL730</f>
        <v>МКД ул. Мира, 41</v>
      </c>
    </row>
    <row r="731" spans="2:26" ht="45" customHeight="1" x14ac:dyDescent="0.3">
      <c r="B731" s="43">
        <f>[1]РЕЕСТР!B731</f>
        <v>677</v>
      </c>
      <c r="C731" s="44">
        <f>[1]РЕЕСТР!C731</f>
        <v>0</v>
      </c>
      <c r="D731" s="51">
        <f>[1]РЕЕСТР!D731</f>
        <v>44900</v>
      </c>
      <c r="E731" s="16">
        <f>[1]РЕЕСТР!E731</f>
        <v>0</v>
      </c>
      <c r="F731" s="52" t="str">
        <f>[1]РЕЕСТР!F731</f>
        <v>в рамках проведения инвентаризации 2022 года
не установлен</v>
      </c>
      <c r="G731" s="10">
        <f>[1]РЕЕСТР!G731</f>
        <v>0</v>
      </c>
      <c r="H731" s="10">
        <f>[1]РЕЕСТР!H731</f>
        <v>0</v>
      </c>
      <c r="I731" s="53" t="str">
        <f>[1]РЕЕСТР!I731</f>
        <v>в рамках инвентаризации 2022 года
не определена</v>
      </c>
      <c r="J731" s="9">
        <f>[1]РЕЕСТР!J731</f>
        <v>0</v>
      </c>
      <c r="K731" s="11">
        <f>[1]РЕЕСТР!K731</f>
        <v>0</v>
      </c>
      <c r="L731" s="10">
        <f>[1]РЕЕСТР!L731</f>
        <v>0</v>
      </c>
      <c r="M731" s="10">
        <f>[1]РЕЕСТР!M731</f>
        <v>0</v>
      </c>
      <c r="N731" s="12">
        <f>[1]РЕЕСТР!N731</f>
        <v>0</v>
      </c>
      <c r="O731" s="14">
        <f>[1]РЕЕСТР!O731</f>
        <v>0</v>
      </c>
      <c r="P731" s="15">
        <f>[1]РЕЕСТР!P731</f>
        <v>0</v>
      </c>
      <c r="Q731" s="13">
        <f>[1]РЕЕСТР!Q731</f>
        <v>0</v>
      </c>
      <c r="R731" s="14">
        <f>[1]РЕЕСТР!U731</f>
        <v>0</v>
      </c>
      <c r="S731" s="15">
        <f>[1]РЕЕСТР!V731</f>
        <v>0</v>
      </c>
      <c r="T731" s="13">
        <f>[1]РЕЕСТР!W731</f>
        <v>0</v>
      </c>
      <c r="U731" s="17">
        <f>[1]РЕЕСТР!AA731</f>
        <v>0</v>
      </c>
      <c r="V731" s="18">
        <f>[1]РЕЕСТР!AB731</f>
        <v>0</v>
      </c>
      <c r="W731" s="15">
        <f>[1]РЕЕСТР!AC731</f>
        <v>0</v>
      </c>
      <c r="X731" s="13">
        <f>[1]РЕЕСТР!AD731</f>
        <v>0</v>
      </c>
      <c r="Y731" s="8">
        <f>[1]РЕЕСТР!AH731</f>
        <v>0</v>
      </c>
      <c r="Z731" s="19">
        <f>[1]РЕЕСТР!AL731</f>
        <v>0</v>
      </c>
    </row>
    <row r="732" spans="2:26" ht="45" customHeight="1" x14ac:dyDescent="0.3">
      <c r="B732" s="43">
        <f>[1]РЕЕСТР!B732</f>
        <v>678</v>
      </c>
      <c r="C732" s="44" t="str">
        <f>[1]РЕЕСТР!C732</f>
        <v>ранее существовавшая до 01.01.2019</v>
      </c>
      <c r="D732" s="51">
        <f>[1]РЕЕСТР!D732</f>
        <v>44900</v>
      </c>
      <c r="E732" s="16" t="str">
        <f>[1]РЕЕСТР!E732</f>
        <v xml:space="preserve"> Комсомольская 29</v>
      </c>
      <c r="F732" s="52" t="str">
        <f>[1]РЕЕСТР!F732</f>
        <v>в рамках проведения инвентаризации 2022 года
не установлен</v>
      </c>
      <c r="G732" s="10" t="str">
        <f>[1]РЕЕСТР!G732</f>
        <v>61.004816</v>
      </c>
      <c r="H732" s="10" t="str">
        <f>[1]РЕЕСТР!H732</f>
        <v>69.015569</v>
      </c>
      <c r="I732" s="53" t="str">
        <f>[1]РЕЕСТР!I732</f>
        <v>в рамках инвентаризации 2022 года
не определена</v>
      </c>
      <c r="J732" s="9" t="str">
        <f>[1]РЕЕСТР!J732</f>
        <v>открытый</v>
      </c>
      <c r="K732" s="11" t="str">
        <f>[1]РЕЕСТР!K732</f>
        <v>бетонная плита</v>
      </c>
      <c r="L732" s="10">
        <f>[1]РЕЕСТР!L732</f>
        <v>6</v>
      </c>
      <c r="M732" s="10" t="str">
        <f>[1]РЕЕСТР!M732</f>
        <v>есть</v>
      </c>
      <c r="N732" s="12" t="str">
        <f>[1]РЕЕСТР!N732</f>
        <v>есть</v>
      </c>
      <c r="O732" s="14">
        <f>[1]РЕЕСТР!O732</f>
        <v>2</v>
      </c>
      <c r="P732" s="15">
        <f>[1]РЕЕСТР!P732</f>
        <v>1.1000000000000001</v>
      </c>
      <c r="Q732" s="13" t="str">
        <f>[1]РЕЕСТР!Q732</f>
        <v>пластик</v>
      </c>
      <c r="R732" s="14" t="str">
        <f>[1]РЕЕСТР!U732</f>
        <v>-</v>
      </c>
      <c r="S732" s="15" t="str">
        <f>[1]РЕЕСТР!V732</f>
        <v>-</v>
      </c>
      <c r="T732" s="13" t="str">
        <f>[1]РЕЕСТР!W732</f>
        <v>-</v>
      </c>
      <c r="U732" s="17" t="str">
        <f>[1]РЕЕСТР!AA732</f>
        <v>-</v>
      </c>
      <c r="V732" s="18" t="str">
        <f>[1]РЕЕСТР!AB732</f>
        <v>-</v>
      </c>
      <c r="W732" s="15" t="str">
        <f>[1]РЕЕСТР!AC732</f>
        <v>-</v>
      </c>
      <c r="X732" s="13" t="str">
        <f>[1]РЕЕСТР!AD732</f>
        <v>-</v>
      </c>
      <c r="Y732" s="8" t="str">
        <f>[1]РЕЕСТР!AH732</f>
        <v>СП МКД</v>
      </c>
      <c r="Z732" s="19" t="str">
        <f>[1]РЕЕСТР!AL732</f>
        <v xml:space="preserve"> МКД, ПАО "Магнит"</v>
      </c>
    </row>
    <row r="733" spans="2:26" ht="45" x14ac:dyDescent="0.3">
      <c r="B733" s="43">
        <f>[1]РЕЕСТР!B733</f>
        <v>679</v>
      </c>
      <c r="C733" s="44" t="str">
        <f>[1]РЕЕСТР!C733</f>
        <v>ранее существовавшая до 01.01.2019</v>
      </c>
      <c r="D733" s="51">
        <f>[1]РЕЕСТР!D733</f>
        <v>44900</v>
      </c>
      <c r="E733" s="16" t="str">
        <f>[1]РЕЕСТР!E733</f>
        <v xml:space="preserve"> Рознина 46,47</v>
      </c>
      <c r="F733" s="52" t="str">
        <f>[1]РЕЕСТР!F733</f>
        <v>в рамках проведения инвентаризации 2022 года
не установлен</v>
      </c>
      <c r="G733" s="10" t="str">
        <f>[1]РЕЕСТР!G733</f>
        <v>61.004307</v>
      </c>
      <c r="H733" s="10" t="str">
        <f>[1]РЕЕСТР!H733</f>
        <v>69.003943</v>
      </c>
      <c r="I733" s="53" t="str">
        <f>[1]РЕЕСТР!I733</f>
        <v>в рамках инвентаризации 2022 года
не определена</v>
      </c>
      <c r="J733" s="9" t="str">
        <f>[1]РЕЕСТР!J733</f>
        <v>открытый</v>
      </c>
      <c r="K733" s="11" t="str">
        <f>[1]РЕЕСТР!K733</f>
        <v>бетонная плита</v>
      </c>
      <c r="L733" s="10">
        <f>[1]РЕЕСТР!L733</f>
        <v>6</v>
      </c>
      <c r="M733" s="10" t="str">
        <f>[1]РЕЕСТР!M733</f>
        <v>есть</v>
      </c>
      <c r="N733" s="12" t="str">
        <f>[1]РЕЕСТР!N733</f>
        <v>есть</v>
      </c>
      <c r="O733" s="14">
        <f>[1]РЕЕСТР!O733</f>
        <v>3</v>
      </c>
      <c r="P733" s="15">
        <f>[1]РЕЕСТР!P733</f>
        <v>0.75</v>
      </c>
      <c r="Q733" s="13" t="str">
        <f>[1]РЕЕСТР!Q733</f>
        <v>металл</v>
      </c>
      <c r="R733" s="14" t="str">
        <f>[1]РЕЕСТР!U733</f>
        <v>-</v>
      </c>
      <c r="S733" s="15" t="str">
        <f>[1]РЕЕСТР!V733</f>
        <v>-</v>
      </c>
      <c r="T733" s="13" t="str">
        <f>[1]РЕЕСТР!W733</f>
        <v>-</v>
      </c>
      <c r="U733" s="17" t="str">
        <f>[1]РЕЕСТР!AA733</f>
        <v>-</v>
      </c>
      <c r="V733" s="18" t="str">
        <f>[1]РЕЕСТР!AB733</f>
        <v>-</v>
      </c>
      <c r="W733" s="15" t="str">
        <f>[1]РЕЕСТР!AC733</f>
        <v>-</v>
      </c>
      <c r="X733" s="13" t="str">
        <f>[1]РЕЕСТР!AD733</f>
        <v>-</v>
      </c>
      <c r="Y733" s="8" t="str">
        <f>[1]РЕЕСТР!AH733</f>
        <v xml:space="preserve"> СП МКД</v>
      </c>
      <c r="Z733" s="19" t="str">
        <f>[1]РЕЕСТР!AL733</f>
        <v>МКД ул. Рознина. 46, ООО БЭТА Сургут</v>
      </c>
    </row>
    <row r="734" spans="2:26" ht="47.25" customHeight="1" x14ac:dyDescent="0.3">
      <c r="B734" s="43">
        <f>[1]РЕЕСТР!B734</f>
        <v>680</v>
      </c>
      <c r="C734" s="44" t="str">
        <f>[1]РЕЕСТР!C734</f>
        <v>ранее существовавшая до 01.01.2019</v>
      </c>
      <c r="D734" s="51">
        <f>[1]РЕЕСТР!D734</f>
        <v>44900</v>
      </c>
      <c r="E734" s="16" t="str">
        <f>[1]РЕЕСТР!E734</f>
        <v>Объездная 61</v>
      </c>
      <c r="F734" s="52" t="str">
        <f>[1]РЕЕСТР!F734</f>
        <v>в рамках проведения инвентаризации 2022 года
не установлен</v>
      </c>
      <c r="G734" s="10" t="str">
        <f>[1]РЕЕСТР!G734</f>
        <v>60.969813</v>
      </c>
      <c r="H734" s="10" t="str">
        <f>[1]РЕЕСТР!H734</f>
        <v>69.026600</v>
      </c>
      <c r="I734" s="53" t="str">
        <f>[1]РЕЕСТР!I734</f>
        <v>в рамках инвентаризации 2022 года
не определена</v>
      </c>
      <c r="J734" s="9" t="str">
        <f>[1]РЕЕСТР!J734</f>
        <v>ограниченный</v>
      </c>
      <c r="K734" s="11" t="str">
        <f>[1]РЕЕСТР!K734</f>
        <v>асфальт</v>
      </c>
      <c r="L734" s="10">
        <f>[1]РЕЕСТР!L734</f>
        <v>2</v>
      </c>
      <c r="M734" s="10" t="str">
        <f>[1]РЕЕСТР!M734</f>
        <v>отсутствует</v>
      </c>
      <c r="N734" s="12" t="str">
        <f>[1]РЕЕСТР!N734</f>
        <v>отсутствует</v>
      </c>
      <c r="O734" s="14">
        <f>[1]РЕЕСТР!O734</f>
        <v>1</v>
      </c>
      <c r="P734" s="15">
        <f>[1]РЕЕСТР!P734</f>
        <v>1.1000000000000001</v>
      </c>
      <c r="Q734" s="13" t="str">
        <f>[1]РЕЕСТР!Q734</f>
        <v>пластик</v>
      </c>
      <c r="R734" s="14" t="str">
        <f>[1]РЕЕСТР!U734</f>
        <v>-</v>
      </c>
      <c r="S734" s="15" t="str">
        <f>[1]РЕЕСТР!V734</f>
        <v>-</v>
      </c>
      <c r="T734" s="13" t="str">
        <f>[1]РЕЕСТР!W734</f>
        <v>-</v>
      </c>
      <c r="U734" s="17" t="str">
        <f>[1]РЕЕСТР!AA734</f>
        <v>-</v>
      </c>
      <c r="V734" s="18" t="str">
        <f>[1]РЕЕСТР!AB734</f>
        <v>-</v>
      </c>
      <c r="W734" s="15" t="str">
        <f>[1]РЕЕСТР!AC734</f>
        <v>-</v>
      </c>
      <c r="X734" s="13" t="str">
        <f>[1]РЕЕСТР!AD734</f>
        <v>-</v>
      </c>
      <c r="Y734" s="8" t="str">
        <f>[1]РЕЕСТР!AH734</f>
        <v>ЮЛ - ООО "Агроторг", ООО "СТАРТ", Магазин "Пятерочка", Образовательный центр "Сова"</v>
      </c>
      <c r="Z734" s="19" t="str">
        <f>[1]РЕЕСТР!AL734</f>
        <v>ООО "Агроторг", ООО "СТАРТ", Магазин "Пятерочка", Образовательный центр "Сова"</v>
      </c>
    </row>
    <row r="735" spans="2:26" ht="56.25" customHeight="1" x14ac:dyDescent="0.3">
      <c r="B735" s="43">
        <f>[1]РЕЕСТР!B735</f>
        <v>681</v>
      </c>
      <c r="C735" s="44" t="str">
        <f>[1]РЕЕСТР!C735</f>
        <v>ранее существовавшая до 01.01.2019</v>
      </c>
      <c r="D735" s="51">
        <f>[1]РЕЕСТР!D735</f>
        <v>44900</v>
      </c>
      <c r="E735" s="16" t="str">
        <f>[1]РЕЕСТР!E735</f>
        <v xml:space="preserve"> Объездная 10</v>
      </c>
      <c r="F735" s="52" t="str">
        <f>[1]РЕЕСТР!F735</f>
        <v>в рамках проведения инвентаризации 2022 года
не установлен</v>
      </c>
      <c r="G735" s="10" t="str">
        <f>[1]РЕЕСТР!G735</f>
        <v>60.970074</v>
      </c>
      <c r="H735" s="10" t="str">
        <f>[1]РЕЕСТР!H735</f>
        <v>69.057446</v>
      </c>
      <c r="I735" s="53" t="str">
        <f>[1]РЕЕСТР!I735</f>
        <v>в рамках инвентаризации 2022 года
не определена</v>
      </c>
      <c r="J735" s="9" t="str">
        <f>[1]РЕЕСТР!J735</f>
        <v>открытый</v>
      </c>
      <c r="K735" s="11" t="str">
        <f>[1]РЕЕСТР!K735</f>
        <v>бетонная плита</v>
      </c>
      <c r="L735" s="10">
        <f>[1]РЕЕСТР!L735</f>
        <v>12</v>
      </c>
      <c r="M735" s="10" t="str">
        <f>[1]РЕЕСТР!M735</f>
        <v>есть</v>
      </c>
      <c r="N735" s="12" t="str">
        <f>[1]РЕЕСТР!N735</f>
        <v>есть</v>
      </c>
      <c r="O735" s="14">
        <f>[1]РЕЕСТР!O735</f>
        <v>3</v>
      </c>
      <c r="P735" s="15">
        <f>[1]РЕЕСТР!P735</f>
        <v>1.1000000000000001</v>
      </c>
      <c r="Q735" s="13" t="str">
        <f>[1]РЕЕСТР!Q735</f>
        <v>пластик</v>
      </c>
      <c r="R735" s="14" t="str">
        <f>[1]РЕЕСТР!U735</f>
        <v>-</v>
      </c>
      <c r="S735" s="15" t="str">
        <f>[1]РЕЕСТР!V735</f>
        <v>-</v>
      </c>
      <c r="T735" s="13" t="str">
        <f>[1]РЕЕСТР!W735</f>
        <v>-</v>
      </c>
      <c r="U735" s="17" t="str">
        <f>[1]РЕЕСТР!AA735</f>
        <v>бумажные отходы</v>
      </c>
      <c r="V735" s="18">
        <f>[1]РЕЕСТР!AB735</f>
        <v>1</v>
      </c>
      <c r="W735" s="15">
        <f>[1]РЕЕСТР!AC735</f>
        <v>0.75</v>
      </c>
      <c r="X735" s="13" t="str">
        <f>[1]РЕЕСТР!AD735</f>
        <v>контейнер ООО "Экобаланс"</v>
      </c>
      <c r="Y735" s="8" t="str">
        <f>[1]РЕЕСТР!AH735</f>
        <v>СП МКД</v>
      </c>
      <c r="Z735" s="19" t="str">
        <f>[1]РЕЕСТР!AL735</f>
        <v>МКД ул.Объездная, 10, ООО "Иртыш", БЭТА Сургут</v>
      </c>
    </row>
    <row r="736" spans="2:26" ht="56.25" customHeight="1" x14ac:dyDescent="0.3">
      <c r="B736" s="43">
        <f>[1]РЕЕСТР!B736</f>
        <v>681</v>
      </c>
      <c r="C736" s="44">
        <f>[1]РЕЕСТР!C736</f>
        <v>0</v>
      </c>
      <c r="D736" s="51">
        <f>[1]РЕЕСТР!D736</f>
        <v>44900</v>
      </c>
      <c r="E736" s="16">
        <f>[1]РЕЕСТР!E736</f>
        <v>0</v>
      </c>
      <c r="F736" s="52" t="str">
        <f>[1]РЕЕСТР!F736</f>
        <v>в рамках проведения инвентаризации 2022 года
не установлен</v>
      </c>
      <c r="G736" s="10">
        <f>[1]РЕЕСТР!G736</f>
        <v>0</v>
      </c>
      <c r="H736" s="10">
        <f>[1]РЕЕСТР!H736</f>
        <v>0</v>
      </c>
      <c r="I736" s="53" t="str">
        <f>[1]РЕЕСТР!I736</f>
        <v>в рамках инвентаризации 2022 года
не определена</v>
      </c>
      <c r="J736" s="9">
        <f>[1]РЕЕСТР!J736</f>
        <v>0</v>
      </c>
      <c r="K736" s="11">
        <f>[1]РЕЕСТР!K736</f>
        <v>0</v>
      </c>
      <c r="L736" s="10">
        <f>[1]РЕЕСТР!L736</f>
        <v>0</v>
      </c>
      <c r="M736" s="10">
        <f>[1]РЕЕСТР!M736</f>
        <v>0</v>
      </c>
      <c r="N736" s="12">
        <f>[1]РЕЕСТР!N736</f>
        <v>0</v>
      </c>
      <c r="O736" s="14">
        <f>[1]РЕЕСТР!O736</f>
        <v>0</v>
      </c>
      <c r="P736" s="15">
        <f>[1]РЕЕСТР!P736</f>
        <v>0</v>
      </c>
      <c r="Q736" s="13">
        <f>[1]РЕЕСТР!Q736</f>
        <v>0</v>
      </c>
      <c r="R736" s="14">
        <f>[1]РЕЕСТР!U736</f>
        <v>0</v>
      </c>
      <c r="S736" s="15">
        <f>[1]РЕЕСТР!V736</f>
        <v>0</v>
      </c>
      <c r="T736" s="13">
        <f>[1]РЕЕСТР!W736</f>
        <v>0</v>
      </c>
      <c r="U736" s="17" t="str">
        <f>[1]РЕЕСТР!AA736</f>
        <v>пластик</v>
      </c>
      <c r="V736" s="18">
        <f>[1]РЕЕСТР!AB736</f>
        <v>1</v>
      </c>
      <c r="W736" s="15">
        <f>[1]РЕЕСТР!AC736</f>
        <v>1</v>
      </c>
      <c r="X736" s="13" t="str">
        <f>[1]РЕЕСТР!AD736</f>
        <v>металлическая сетка АО "РЭС-Сервис"</v>
      </c>
      <c r="Y736" s="8">
        <f>[1]РЕЕСТР!AH736</f>
        <v>0</v>
      </c>
      <c r="Z736" s="19">
        <f>[1]РЕЕСТР!AL736</f>
        <v>0</v>
      </c>
    </row>
    <row r="737" spans="2:26" ht="47.25" customHeight="1" x14ac:dyDescent="0.3">
      <c r="B737" s="43">
        <f>[1]РЕЕСТР!B737</f>
        <v>682</v>
      </c>
      <c r="C737" s="44">
        <f>[1]РЕЕСТР!C737</f>
        <v>43559</v>
      </c>
      <c r="D737" s="51">
        <f>[1]РЕЕСТР!D737</f>
        <v>44900</v>
      </c>
      <c r="E737" s="16" t="str">
        <f>[1]РЕЕСТР!E737</f>
        <v>Энгельса 48</v>
      </c>
      <c r="F737" s="52" t="str">
        <f>[1]РЕЕСТР!F737</f>
        <v>в рамках проведения инвентаризации 2022 года
не установлен</v>
      </c>
      <c r="G737" s="10" t="str">
        <f>[1]РЕЕСТР!G737</f>
        <v>61.006089</v>
      </c>
      <c r="H737" s="10" t="str">
        <f>[1]РЕЕСТР!H737</f>
        <v xml:space="preserve"> 69.002220</v>
      </c>
      <c r="I737" s="53" t="str">
        <f>[1]РЕЕСТР!I737</f>
        <v>в рамках инвентаризации 2022 года
не определена</v>
      </c>
      <c r="J737" s="9" t="str">
        <f>[1]РЕЕСТР!J737</f>
        <v>ограниченный</v>
      </c>
      <c r="K737" s="11" t="str">
        <f>[1]РЕЕСТР!K737</f>
        <v>асфальт</v>
      </c>
      <c r="L737" s="10">
        <f>[1]РЕЕСТР!L737</f>
        <v>6</v>
      </c>
      <c r="M737" s="10" t="str">
        <f>[1]РЕЕСТР!M737</f>
        <v>отсутствует</v>
      </c>
      <c r="N737" s="12" t="str">
        <f>[1]РЕЕСТР!N737</f>
        <v>отсутствует</v>
      </c>
      <c r="O737" s="14">
        <f>[1]РЕЕСТР!O737</f>
        <v>3</v>
      </c>
      <c r="P737" s="15">
        <f>[1]РЕЕСТР!P737</f>
        <v>0.75</v>
      </c>
      <c r="Q737" s="13" t="str">
        <f>[1]РЕЕСТР!Q737</f>
        <v>металл</v>
      </c>
      <c r="R737" s="14" t="str">
        <f>[1]РЕЕСТР!U737</f>
        <v>-</v>
      </c>
      <c r="S737" s="15" t="str">
        <f>[1]РЕЕСТР!V737</f>
        <v>-</v>
      </c>
      <c r="T737" s="13" t="str">
        <f>[1]РЕЕСТР!W737</f>
        <v>-</v>
      </c>
      <c r="U737" s="17" t="str">
        <f>[1]РЕЕСТР!AA737</f>
        <v>-</v>
      </c>
      <c r="V737" s="18" t="str">
        <f>[1]РЕЕСТР!AB737</f>
        <v>-</v>
      </c>
      <c r="W737" s="15" t="str">
        <f>[1]РЕЕСТР!AC737</f>
        <v>-</v>
      </c>
      <c r="X737" s="13" t="str">
        <f>[1]РЕЕСТР!AD737</f>
        <v>-</v>
      </c>
      <c r="Y737" s="8" t="str">
        <f>[1]РЕЕСТР!AH737</f>
        <v>ИП - Волкова Галина Анатольевна</v>
      </c>
      <c r="Z737" s="19" t="str">
        <f>[1]РЕЕСТР!AL737</f>
        <v>ИП Волкова Галина Анатольевна Центр мебели Меркурий, ПАО "Магнит"</v>
      </c>
    </row>
    <row r="738" spans="2:26" ht="56.25" customHeight="1" x14ac:dyDescent="0.3">
      <c r="B738" s="43">
        <f>[1]РЕЕСТР!B738</f>
        <v>683</v>
      </c>
      <c r="C738" s="44" t="str">
        <f>[1]РЕЕСТР!C738</f>
        <v>ранее существовавшая до 01.01.2019</v>
      </c>
      <c r="D738" s="51">
        <f>[1]РЕЕСТР!D738</f>
        <v>44900</v>
      </c>
      <c r="E738" s="16" t="str">
        <f>[1]РЕЕСТР!E738</f>
        <v xml:space="preserve"> Энгельса 27</v>
      </c>
      <c r="F738" s="52" t="str">
        <f>[1]РЕЕСТР!F738</f>
        <v>в рамках проведения инвентаризации 2022 года
не установлен</v>
      </c>
      <c r="G738" s="10" t="str">
        <f>[1]РЕЕСТР!G738</f>
        <v>61.005499</v>
      </c>
      <c r="H738" s="10" t="str">
        <f>[1]РЕЕСТР!H738</f>
        <v>69.008843</v>
      </c>
      <c r="I738" s="53" t="str">
        <f>[1]РЕЕСТР!I738</f>
        <v>в рамках инвентаризации 2022 года
не определена</v>
      </c>
      <c r="J738" s="9" t="str">
        <f>[1]РЕЕСТР!J738</f>
        <v>открытый</v>
      </c>
      <c r="K738" s="11" t="str">
        <f>[1]РЕЕСТР!K738</f>
        <v>бетонная плита</v>
      </c>
      <c r="L738" s="10">
        <f>[1]РЕЕСТР!L738</f>
        <v>6</v>
      </c>
      <c r="M738" s="10" t="str">
        <f>[1]РЕЕСТР!M738</f>
        <v>отсутствует</v>
      </c>
      <c r="N738" s="12" t="str">
        <f>[1]РЕЕСТР!N738</f>
        <v>есть</v>
      </c>
      <c r="O738" s="14">
        <f>[1]РЕЕСТР!O738</f>
        <v>2</v>
      </c>
      <c r="P738" s="15">
        <f>[1]РЕЕСТР!P738</f>
        <v>0.75</v>
      </c>
      <c r="Q738" s="13" t="str">
        <f>[1]РЕЕСТР!Q738</f>
        <v>металл</v>
      </c>
      <c r="R738" s="14" t="str">
        <f>[1]РЕЕСТР!U738</f>
        <v>-</v>
      </c>
      <c r="S738" s="15" t="str">
        <f>[1]РЕЕСТР!V738</f>
        <v>-</v>
      </c>
      <c r="T738" s="13" t="str">
        <f>[1]РЕЕСТР!W738</f>
        <v>-</v>
      </c>
      <c r="U738" s="17" t="str">
        <f>[1]РЕЕСТР!AA738</f>
        <v>бумажные отходы</v>
      </c>
      <c r="V738" s="18">
        <f>[1]РЕЕСТР!AB738</f>
        <v>1</v>
      </c>
      <c r="W738" s="15">
        <f>[1]РЕЕСТР!AC738</f>
        <v>0.75</v>
      </c>
      <c r="X738" s="13" t="str">
        <f>[1]РЕЕСТР!AD738</f>
        <v>контейнер ООО "Экобаланс"</v>
      </c>
      <c r="Y738" s="8" t="str">
        <f>[1]РЕЕСТР!AH738</f>
        <v xml:space="preserve">СП МКД </v>
      </c>
      <c r="Z738" s="19" t="str">
        <f>[1]РЕЕСТР!AL738</f>
        <v>МКД ул.Энгельса 27, 25</v>
      </c>
    </row>
    <row r="739" spans="2:26" ht="56.25" customHeight="1" x14ac:dyDescent="0.3">
      <c r="B739" s="43">
        <f>[1]РЕЕСТР!B739</f>
        <v>684</v>
      </c>
      <c r="C739" s="44" t="str">
        <f>[1]РЕЕСТР!C739</f>
        <v>ранее существовавшая до 01.01.2019</v>
      </c>
      <c r="D739" s="51">
        <f>[1]РЕЕСТР!D739</f>
        <v>44900</v>
      </c>
      <c r="E739" s="16" t="str">
        <f>[1]РЕЕСТР!E739</f>
        <v xml:space="preserve"> Свободы 10</v>
      </c>
      <c r="F739" s="52" t="str">
        <f>[1]РЕЕСТР!F739</f>
        <v>в рамках проведения инвентаризации 2022 года
не установлен</v>
      </c>
      <c r="G739" s="10" t="str">
        <f>[1]РЕЕСТР!G739</f>
        <v>60.970074</v>
      </c>
      <c r="H739" s="10" t="str">
        <f>[1]РЕЕСТР!H739</f>
        <v>69.057446</v>
      </c>
      <c r="I739" s="53" t="str">
        <f>[1]РЕЕСТР!I739</f>
        <v>в рамках инвентаризации 2022 года
не определена</v>
      </c>
      <c r="J739" s="9" t="str">
        <f>[1]РЕЕСТР!J739</f>
        <v>открытый</v>
      </c>
      <c r="K739" s="11" t="str">
        <f>[1]РЕЕСТР!K739</f>
        <v>бетонная плита</v>
      </c>
      <c r="L739" s="10">
        <f>[1]РЕЕСТР!L739</f>
        <v>6</v>
      </c>
      <c r="M739" s="10" t="str">
        <f>[1]РЕЕСТР!M739</f>
        <v>отсутствует</v>
      </c>
      <c r="N739" s="12" t="str">
        <f>[1]РЕЕСТР!N739</f>
        <v>есть</v>
      </c>
      <c r="O739" s="14">
        <f>[1]РЕЕСТР!O739</f>
        <v>2</v>
      </c>
      <c r="P739" s="15">
        <f>[1]РЕЕСТР!P739</f>
        <v>1.1000000000000001</v>
      </c>
      <c r="Q739" s="13" t="str">
        <f>[1]РЕЕСТР!Q739</f>
        <v>пластик</v>
      </c>
      <c r="R739" s="14">
        <f>[1]РЕЕСТР!U739</f>
        <v>1</v>
      </c>
      <c r="S739" s="15">
        <f>[1]РЕЕСТР!V739</f>
        <v>4</v>
      </c>
      <c r="T739" s="13" t="str">
        <f>[1]РЕЕСТР!W739</f>
        <v>отсек</v>
      </c>
      <c r="U739" s="17" t="str">
        <f>[1]РЕЕСТР!AA739</f>
        <v>бумажные отходы</v>
      </c>
      <c r="V739" s="18">
        <f>[1]РЕЕСТР!AB739</f>
        <v>1</v>
      </c>
      <c r="W739" s="15">
        <f>[1]РЕЕСТР!AC739</f>
        <v>0.75</v>
      </c>
      <c r="X739" s="13" t="str">
        <f>[1]РЕЕСТР!AD739</f>
        <v>контейнер ООО "Экобаланс"</v>
      </c>
      <c r="Y739" s="8" t="str">
        <f>[1]РЕЕСТР!AH739</f>
        <v>СП МКД</v>
      </c>
      <c r="Z739" s="19" t="str">
        <f>[1]РЕЕСТР!AL739</f>
        <v>МКД ул.Свободы, 10</v>
      </c>
    </row>
    <row r="740" spans="2:26" ht="56.25" customHeight="1" x14ac:dyDescent="0.3">
      <c r="B740" s="43">
        <f>[1]РЕЕСТР!B740</f>
        <v>685</v>
      </c>
      <c r="C740" s="44" t="str">
        <f>[1]РЕЕСТР!C740</f>
        <v>ранее существовавшая до 01.01.2019</v>
      </c>
      <c r="D740" s="51">
        <f>[1]РЕЕСТР!D740</f>
        <v>44900</v>
      </c>
      <c r="E740" s="16" t="str">
        <f>[1]РЕЕСТР!E740</f>
        <v xml:space="preserve"> Свободы 2б</v>
      </c>
      <c r="F740" s="52" t="str">
        <f>[1]РЕЕСТР!F740</f>
        <v>в рамках проведения инвентаризации 2022 года
не установлен</v>
      </c>
      <c r="G740" s="10" t="str">
        <f>[1]РЕЕСТР!G740</f>
        <v>61.011632</v>
      </c>
      <c r="H740" s="10" t="str">
        <f>[1]РЕЕСТР!H740</f>
        <v>69.035869</v>
      </c>
      <c r="I740" s="53" t="str">
        <f>[1]РЕЕСТР!I740</f>
        <v>в рамках инвентаризации 2022 года
не определена</v>
      </c>
      <c r="J740" s="9" t="str">
        <f>[1]РЕЕСТР!J740</f>
        <v>открытый</v>
      </c>
      <c r="K740" s="11" t="str">
        <f>[1]РЕЕСТР!K740</f>
        <v>бетонная плита</v>
      </c>
      <c r="L740" s="10">
        <f>[1]РЕЕСТР!L740</f>
        <v>8</v>
      </c>
      <c r="M740" s="10" t="str">
        <f>[1]РЕЕСТР!M740</f>
        <v>отсутствует</v>
      </c>
      <c r="N740" s="12" t="str">
        <f>[1]РЕЕСТР!N740</f>
        <v>есть</v>
      </c>
      <c r="O740" s="14">
        <f>[1]РЕЕСТР!O740</f>
        <v>3</v>
      </c>
      <c r="P740" s="15">
        <f>[1]РЕЕСТР!P740</f>
        <v>1.1000000000000001</v>
      </c>
      <c r="Q740" s="13" t="str">
        <f>[1]РЕЕСТР!Q740</f>
        <v>пластик</v>
      </c>
      <c r="R740" s="14">
        <f>[1]РЕЕСТР!U740</f>
        <v>1</v>
      </c>
      <c r="S740" s="15">
        <f>[1]РЕЕСТР!V740</f>
        <v>4</v>
      </c>
      <c r="T740" s="13" t="str">
        <f>[1]РЕЕСТР!W740</f>
        <v>отсек</v>
      </c>
      <c r="U740" s="17" t="str">
        <f>[1]РЕЕСТР!AA740</f>
        <v>пластик</v>
      </c>
      <c r="V740" s="18">
        <f>[1]РЕЕСТР!AB740</f>
        <v>1</v>
      </c>
      <c r="W740" s="15">
        <f>[1]РЕЕСТР!AC740</f>
        <v>1</v>
      </c>
      <c r="X740" s="13" t="str">
        <f>[1]РЕЕСТР!AD740</f>
        <v>металлическая сетка АО "РЭС-Сервис"</v>
      </c>
      <c r="Y740" s="8" t="str">
        <f>[1]РЕЕСТР!AH740</f>
        <v>СП МКД</v>
      </c>
      <c r="Z740" s="19" t="str">
        <f>[1]РЕЕСТР!AL740</f>
        <v>МКД ул.Свободы, 2Б</v>
      </c>
    </row>
    <row r="741" spans="2:26" ht="56.25" customHeight="1" x14ac:dyDescent="0.3">
      <c r="B741" s="43">
        <f>[1]РЕЕСТР!B741</f>
        <v>686</v>
      </c>
      <c r="C741" s="44" t="str">
        <f>[1]РЕЕСТР!C741</f>
        <v>ранее существовавшая до 01.01.2019</v>
      </c>
      <c r="D741" s="51">
        <f>[1]РЕЕСТР!D741</f>
        <v>44900</v>
      </c>
      <c r="E741" s="16" t="str">
        <f>[1]РЕЕСТР!E741</f>
        <v xml:space="preserve"> Мира 98</v>
      </c>
      <c r="F741" s="52" t="str">
        <f>[1]РЕЕСТР!F741</f>
        <v>в рамках проведения инвентаризации 2022 года
не установлен</v>
      </c>
      <c r="G741" s="10" t="str">
        <f>[1]РЕЕСТР!G741</f>
        <v xml:space="preserve">61.008695 </v>
      </c>
      <c r="H741" s="10" t="str">
        <f>[1]РЕЕСТР!H741</f>
        <v>69.049682</v>
      </c>
      <c r="I741" s="53" t="str">
        <f>[1]РЕЕСТР!I741</f>
        <v>в рамках инвентаризации 2022 года
не определена</v>
      </c>
      <c r="J741" s="9" t="str">
        <f>[1]РЕЕСТР!J741</f>
        <v>открытый</v>
      </c>
      <c r="K741" s="11" t="str">
        <f>[1]РЕЕСТР!K741</f>
        <v>бетонная плита</v>
      </c>
      <c r="L741" s="10">
        <f>[1]РЕЕСТР!L741</f>
        <v>8</v>
      </c>
      <c r="M741" s="10" t="str">
        <f>[1]РЕЕСТР!M741</f>
        <v>есть</v>
      </c>
      <c r="N741" s="12" t="str">
        <f>[1]РЕЕСТР!N741</f>
        <v>есть</v>
      </c>
      <c r="O741" s="14">
        <f>[1]РЕЕСТР!O741</f>
        <v>2</v>
      </c>
      <c r="P741" s="15">
        <f>[1]РЕЕСТР!P741</f>
        <v>0.75</v>
      </c>
      <c r="Q741" s="13" t="str">
        <f>[1]РЕЕСТР!Q741</f>
        <v>металл</v>
      </c>
      <c r="R741" s="14" t="str">
        <f>[1]РЕЕСТР!U741</f>
        <v>-</v>
      </c>
      <c r="S741" s="15" t="str">
        <f>[1]РЕЕСТР!V741</f>
        <v>-</v>
      </c>
      <c r="T741" s="13" t="str">
        <f>[1]РЕЕСТР!W741</f>
        <v>-</v>
      </c>
      <c r="U741" s="17" t="str">
        <f>[1]РЕЕСТР!AA741</f>
        <v>бумажные отходы</v>
      </c>
      <c r="V741" s="18">
        <f>[1]РЕЕСТР!AB741</f>
        <v>1</v>
      </c>
      <c r="W741" s="15">
        <f>[1]РЕЕСТР!AC741</f>
        <v>0.75</v>
      </c>
      <c r="X741" s="13" t="str">
        <f>[1]РЕЕСТР!AD741</f>
        <v>контейнер ООО "Экобаланс"</v>
      </c>
      <c r="Y741" s="8" t="str">
        <f>[1]РЕЕСТР!AH741</f>
        <v xml:space="preserve">СП МКД </v>
      </c>
      <c r="Z741" s="19" t="str">
        <f>[1]РЕЕСТР!AL741</f>
        <v>МКД ул.Мира, 98, УК ООО "Иртыш плюс"</v>
      </c>
    </row>
    <row r="742" spans="2:26" ht="56.25" customHeight="1" x14ac:dyDescent="0.3">
      <c r="B742" s="43">
        <f>[1]РЕЕСТР!B742</f>
        <v>686</v>
      </c>
      <c r="C742" s="44">
        <f>[1]РЕЕСТР!C742</f>
        <v>0</v>
      </c>
      <c r="D742" s="51">
        <f>[1]РЕЕСТР!D742</f>
        <v>44900</v>
      </c>
      <c r="E742" s="16">
        <f>[1]РЕЕСТР!E742</f>
        <v>0</v>
      </c>
      <c r="F742" s="52" t="str">
        <f>[1]РЕЕСТР!F742</f>
        <v>в рамках проведения инвентаризации 2022 года
не установлен</v>
      </c>
      <c r="G742" s="10">
        <f>[1]РЕЕСТР!G742</f>
        <v>0</v>
      </c>
      <c r="H742" s="10">
        <f>[1]РЕЕСТР!H742</f>
        <v>0</v>
      </c>
      <c r="I742" s="53" t="str">
        <f>[1]РЕЕСТР!I742</f>
        <v>в рамках инвентаризации 2022 года
не определена</v>
      </c>
      <c r="J742" s="9">
        <f>[1]РЕЕСТР!J742</f>
        <v>0</v>
      </c>
      <c r="K742" s="11">
        <f>[1]РЕЕСТР!K742</f>
        <v>0</v>
      </c>
      <c r="L742" s="10">
        <f>[1]РЕЕСТР!L742</f>
        <v>0</v>
      </c>
      <c r="M742" s="10">
        <f>[1]РЕЕСТР!M742</f>
        <v>0</v>
      </c>
      <c r="N742" s="12">
        <f>[1]РЕЕСТР!N742</f>
        <v>0</v>
      </c>
      <c r="O742" s="14">
        <f>[1]РЕЕСТР!O742</f>
        <v>0</v>
      </c>
      <c r="P742" s="15">
        <f>[1]РЕЕСТР!P742</f>
        <v>0</v>
      </c>
      <c r="Q742" s="13">
        <f>[1]РЕЕСТР!Q742</f>
        <v>0</v>
      </c>
      <c r="R742" s="14">
        <f>[1]РЕЕСТР!U742</f>
        <v>0</v>
      </c>
      <c r="S742" s="15">
        <f>[1]РЕЕСТР!V742</f>
        <v>0</v>
      </c>
      <c r="T742" s="13">
        <f>[1]РЕЕСТР!W742</f>
        <v>0</v>
      </c>
      <c r="U742" s="17" t="str">
        <f>[1]РЕЕСТР!AA742</f>
        <v>пластик</v>
      </c>
      <c r="V742" s="18">
        <f>[1]РЕЕСТР!AB742</f>
        <v>1</v>
      </c>
      <c r="W742" s="15">
        <f>[1]РЕЕСТР!AC742</f>
        <v>1</v>
      </c>
      <c r="X742" s="13" t="str">
        <f>[1]РЕЕСТР!AD742</f>
        <v>металлическая сетка АО "РЭС-Сервис"</v>
      </c>
      <c r="Y742" s="8">
        <f>[1]РЕЕСТР!AH742</f>
        <v>0</v>
      </c>
      <c r="Z742" s="19">
        <f>[1]РЕЕСТР!AL742</f>
        <v>0</v>
      </c>
    </row>
    <row r="743" spans="2:26" ht="63" customHeight="1" x14ac:dyDescent="0.3">
      <c r="B743" s="43">
        <f>[1]РЕЕСТР!B743</f>
        <v>687</v>
      </c>
      <c r="C743" s="44" t="str">
        <f>[1]РЕЕСТР!C743</f>
        <v>ранее существовавшая до 01.01.2019</v>
      </c>
      <c r="D743" s="51">
        <f>[1]РЕЕСТР!D743</f>
        <v>44900</v>
      </c>
      <c r="E743" s="16" t="str">
        <f>[1]РЕЕСТР!E743</f>
        <v>Восточная объездная дорога, протока реки Горной</v>
      </c>
      <c r="F743" s="52" t="str">
        <f>[1]РЕЕСТР!F743</f>
        <v>в рамках проведения инвентаризации 2022 года
не установлен</v>
      </c>
      <c r="G743" s="10" t="str">
        <f>[1]РЕЕСТР!G743</f>
        <v>60.989713</v>
      </c>
      <c r="H743" s="10" t="str">
        <f>[1]РЕЕСТР!H743</f>
        <v>69.071489</v>
      </c>
      <c r="I743" s="53" t="str">
        <f>[1]РЕЕСТР!I743</f>
        <v>в рамках инвентаризации 2022 года
не определена</v>
      </c>
      <c r="J743" s="9" t="str">
        <f>[1]РЕЕСТР!J743</f>
        <v>ограниченный</v>
      </c>
      <c r="K743" s="11" t="str">
        <f>[1]РЕЕСТР!K743</f>
        <v>грунт</v>
      </c>
      <c r="L743" s="10">
        <f>[1]РЕЕСТР!L743</f>
        <v>2</v>
      </c>
      <c r="M743" s="10" t="str">
        <f>[1]РЕЕСТР!M743</f>
        <v>отсутствует</v>
      </c>
      <c r="N743" s="12" t="str">
        <f>[1]РЕЕСТР!N743</f>
        <v>отсутствует</v>
      </c>
      <c r="O743" s="14">
        <f>[1]РЕЕСТР!O743</f>
        <v>1</v>
      </c>
      <c r="P743" s="15">
        <f>[1]РЕЕСТР!P743</f>
        <v>1.1000000000000001</v>
      </c>
      <c r="Q743" s="13" t="str">
        <f>[1]РЕЕСТР!Q743</f>
        <v>пластик</v>
      </c>
      <c r="R743" s="14" t="str">
        <f>[1]РЕЕСТР!U743</f>
        <v>-</v>
      </c>
      <c r="S743" s="15" t="str">
        <f>[1]РЕЕСТР!V743</f>
        <v>-</v>
      </c>
      <c r="T743" s="13" t="str">
        <f>[1]РЕЕСТР!W743</f>
        <v>-</v>
      </c>
      <c r="U743" s="17" t="str">
        <f>[1]РЕЕСТР!AA743</f>
        <v>-</v>
      </c>
      <c r="V743" s="18" t="str">
        <f>[1]РЕЕСТР!AB743</f>
        <v>-</v>
      </c>
      <c r="W743" s="15" t="str">
        <f>[1]РЕЕСТР!AC743</f>
        <v>-</v>
      </c>
      <c r="X743" s="13" t="str">
        <f>[1]РЕЕСТР!AD743</f>
        <v>-</v>
      </c>
      <c r="Y743" s="8" t="str">
        <f>[1]РЕЕСТР!AH743</f>
        <v>ЮЛ - ОАО "Обьгаз"</v>
      </c>
      <c r="Z743" s="19" t="str">
        <f>[1]РЕЕСТР!AL743</f>
        <v xml:space="preserve">ОАО - "Обьгаз" </v>
      </c>
    </row>
    <row r="744" spans="2:26" ht="56.25" customHeight="1" x14ac:dyDescent="0.3">
      <c r="B744" s="43">
        <f>[1]РЕЕСТР!B744</f>
        <v>688</v>
      </c>
      <c r="C744" s="44" t="str">
        <f>[1]РЕЕСТР!C744</f>
        <v>ранее существовавшая до 01.01.2019</v>
      </c>
      <c r="D744" s="51">
        <f>[1]РЕЕСТР!D744</f>
        <v>44900</v>
      </c>
      <c r="E744" s="16" t="str">
        <f>[1]РЕЕСТР!E744</f>
        <v xml:space="preserve"> Объездная 61</v>
      </c>
      <c r="F744" s="52" t="str">
        <f>[1]РЕЕСТР!F744</f>
        <v>в рамках проведения инвентаризации 2022 года
не установлен</v>
      </c>
      <c r="G744" s="10" t="str">
        <f>[1]РЕЕСТР!G744</f>
        <v>61.008728</v>
      </c>
      <c r="H744" s="10" t="str">
        <f>[1]РЕЕСТР!H744</f>
        <v>69.055290</v>
      </c>
      <c r="I744" s="53" t="str">
        <f>[1]РЕЕСТР!I744</f>
        <v>в рамках инвентаризации 2022 года
не определена</v>
      </c>
      <c r="J744" s="9" t="str">
        <f>[1]РЕЕСТР!J744</f>
        <v>открытый</v>
      </c>
      <c r="K744" s="11" t="str">
        <f>[1]РЕЕСТР!K744</f>
        <v>бетонная плита</v>
      </c>
      <c r="L744" s="10">
        <f>[1]РЕЕСТР!L744</f>
        <v>10</v>
      </c>
      <c r="M744" s="10" t="str">
        <f>[1]РЕЕСТР!M744</f>
        <v>есть</v>
      </c>
      <c r="N744" s="12" t="str">
        <f>[1]РЕЕСТР!N744</f>
        <v>есть</v>
      </c>
      <c r="O744" s="14">
        <f>[1]РЕЕСТР!O744</f>
        <v>4</v>
      </c>
      <c r="P744" s="15">
        <f>[1]РЕЕСТР!P744</f>
        <v>1.1000000000000001</v>
      </c>
      <c r="Q744" s="13" t="str">
        <f>[1]РЕЕСТР!Q744</f>
        <v>пластик</v>
      </c>
      <c r="R744" s="14" t="str">
        <f>[1]РЕЕСТР!U744</f>
        <v>-</v>
      </c>
      <c r="S744" s="15" t="str">
        <f>[1]РЕЕСТР!V744</f>
        <v>-</v>
      </c>
      <c r="T744" s="13" t="str">
        <f>[1]РЕЕСТР!W744</f>
        <v>-</v>
      </c>
      <c r="U744" s="17" t="str">
        <f>[1]РЕЕСТР!AA744</f>
        <v>бумажные отходы</v>
      </c>
      <c r="V744" s="18">
        <f>[1]РЕЕСТР!AB744</f>
        <v>1</v>
      </c>
      <c r="W744" s="15">
        <f>[1]РЕЕСТР!AC744</f>
        <v>0.75</v>
      </c>
      <c r="X744" s="13" t="str">
        <f>[1]РЕЕСТР!AD744</f>
        <v>контейнер ООО "Экобаланс"</v>
      </c>
      <c r="Y744" s="8" t="str">
        <f>[1]РЕЕСТР!AH744</f>
        <v>СП МКД</v>
      </c>
      <c r="Z744" s="19" t="str">
        <f>[1]РЕЕСТР!AL744</f>
        <v>МКД ул. Объздная, 61</v>
      </c>
    </row>
    <row r="745" spans="2:26" ht="45" customHeight="1" x14ac:dyDescent="0.3">
      <c r="B745" s="43">
        <f>[1]РЕЕСТР!B745</f>
        <v>689</v>
      </c>
      <c r="C745" s="44" t="str">
        <f>[1]РЕЕСТР!C745</f>
        <v>ранее существовавшая до 01.01.2019</v>
      </c>
      <c r="D745" s="51">
        <f>[1]РЕЕСТР!D745</f>
        <v>44900</v>
      </c>
      <c r="E745" s="16" t="str">
        <f>[1]РЕЕСТР!E745</f>
        <v>Молодежная 11</v>
      </c>
      <c r="F745" s="52" t="str">
        <f>[1]РЕЕСТР!F745</f>
        <v>в рамках проведения инвентаризации 2022 года
не установлен</v>
      </c>
      <c r="G745" s="10" t="str">
        <f>[1]РЕЕСТР!G745</f>
        <v>61.028628</v>
      </c>
      <c r="H745" s="10" t="str">
        <f>[1]РЕЕСТР!H745</f>
        <v>69.038449</v>
      </c>
      <c r="I745" s="53" t="str">
        <f>[1]РЕЕСТР!I745</f>
        <v>в рамках инвентаризации 2022 года
не определена</v>
      </c>
      <c r="J745" s="9" t="str">
        <f>[1]РЕЕСТР!J745</f>
        <v>открытый</v>
      </c>
      <c r="K745" s="11" t="str">
        <f>[1]РЕЕСТР!K745</f>
        <v>бетонная плита</v>
      </c>
      <c r="L745" s="10">
        <f>[1]РЕЕСТР!L745</f>
        <v>10</v>
      </c>
      <c r="M745" s="10" t="str">
        <f>[1]РЕЕСТР!M745</f>
        <v>отсутствует</v>
      </c>
      <c r="N745" s="12" t="str">
        <f>[1]РЕЕСТР!N745</f>
        <v>есть</v>
      </c>
      <c r="O745" s="14">
        <f>[1]РЕЕСТР!O745</f>
        <v>3</v>
      </c>
      <c r="P745" s="15">
        <f>[1]РЕЕСТР!P745</f>
        <v>1.1000000000000001</v>
      </c>
      <c r="Q745" s="13" t="str">
        <f>[1]РЕЕСТР!Q745</f>
        <v>пластик</v>
      </c>
      <c r="R745" s="14" t="str">
        <f>[1]РЕЕСТР!U745</f>
        <v>-</v>
      </c>
      <c r="S745" s="15" t="str">
        <f>[1]РЕЕСТР!V745</f>
        <v>-</v>
      </c>
      <c r="T745" s="13" t="str">
        <f>[1]РЕЕСТР!W745</f>
        <v>-</v>
      </c>
      <c r="U745" s="17" t="str">
        <f>[1]РЕЕСТР!AA745</f>
        <v>-</v>
      </c>
      <c r="V745" s="18" t="str">
        <f>[1]РЕЕСТР!AB745</f>
        <v>-</v>
      </c>
      <c r="W745" s="15" t="str">
        <f>[1]РЕЕСТР!AC745</f>
        <v>-</v>
      </c>
      <c r="X745" s="13" t="str">
        <f>[1]РЕЕСТР!AD745</f>
        <v>-</v>
      </c>
      <c r="Y745" s="8" t="str">
        <f>[1]РЕЕСТР!AH745</f>
        <v xml:space="preserve">СП МКД </v>
      </c>
      <c r="Z745" s="19" t="str">
        <f>[1]РЕЕСТР!AL745</f>
        <v>МКД ул.Молодежная, 11</v>
      </c>
    </row>
    <row r="746" spans="2:26" ht="45" customHeight="1" x14ac:dyDescent="0.3">
      <c r="B746" s="43">
        <f>[1]РЕЕСТР!B746</f>
        <v>690</v>
      </c>
      <c r="C746" s="44" t="str">
        <f>[1]РЕЕСТР!C746</f>
        <v>ранее существовавшая до 01.01.2019</v>
      </c>
      <c r="D746" s="51">
        <f>[1]РЕЕСТР!D746</f>
        <v>44900</v>
      </c>
      <c r="E746" s="16" t="str">
        <f>[1]РЕЕСТР!E746</f>
        <v xml:space="preserve"> Молодежная 13/1</v>
      </c>
      <c r="F746" s="52" t="str">
        <f>[1]РЕЕСТР!F746</f>
        <v>в рамках проведения инвентаризации 2022 года
не установлен</v>
      </c>
      <c r="G746" s="10" t="str">
        <f>[1]РЕЕСТР!G746</f>
        <v>60.985915</v>
      </c>
      <c r="H746" s="10" t="str">
        <f>[1]РЕЕСТР!H746</f>
        <v>69.043842</v>
      </c>
      <c r="I746" s="53" t="str">
        <f>[1]РЕЕСТР!I746</f>
        <v>в рамках инвентаризации 2022 года
не определена</v>
      </c>
      <c r="J746" s="9" t="str">
        <f>[1]РЕЕСТР!J746</f>
        <v>открытый</v>
      </c>
      <c r="K746" s="11" t="str">
        <f>[1]РЕЕСТР!K746</f>
        <v>бетонная плита</v>
      </c>
      <c r="L746" s="10">
        <f>[1]РЕЕСТР!L746</f>
        <v>10</v>
      </c>
      <c r="M746" s="10" t="str">
        <f>[1]РЕЕСТР!M746</f>
        <v>есть</v>
      </c>
      <c r="N746" s="12" t="str">
        <f>[1]РЕЕСТР!N746</f>
        <v>есть</v>
      </c>
      <c r="O746" s="14">
        <f>[1]РЕЕСТР!O746</f>
        <v>2</v>
      </c>
      <c r="P746" s="15">
        <f>[1]РЕЕСТР!P746</f>
        <v>1.1000000000000001</v>
      </c>
      <c r="Q746" s="13" t="str">
        <f>[1]РЕЕСТР!Q746</f>
        <v>пластик</v>
      </c>
      <c r="R746" s="14">
        <f>[1]РЕЕСТР!U746</f>
        <v>1</v>
      </c>
      <c r="S746" s="15">
        <f>[1]РЕЕСТР!V746</f>
        <v>4</v>
      </c>
      <c r="T746" s="13" t="str">
        <f>[1]РЕЕСТР!W746</f>
        <v>отсек</v>
      </c>
      <c r="U746" s="17" t="str">
        <f>[1]РЕЕСТР!AA746</f>
        <v>-</v>
      </c>
      <c r="V746" s="18" t="str">
        <f>[1]РЕЕСТР!AB746</f>
        <v>-</v>
      </c>
      <c r="W746" s="15" t="str">
        <f>[1]РЕЕСТР!AC746</f>
        <v>-</v>
      </c>
      <c r="X746" s="13" t="str">
        <f>[1]РЕЕСТР!AD746</f>
        <v>-</v>
      </c>
      <c r="Y746" s="8" t="str">
        <f>[1]РЕЕСТР!AH746</f>
        <v xml:space="preserve">СП МКД </v>
      </c>
      <c r="Z746" s="19" t="str">
        <f>[1]РЕЕСТР!AL746</f>
        <v>МКД ул.Молодежная, 13/1</v>
      </c>
    </row>
    <row r="747" spans="2:26" ht="45" customHeight="1" x14ac:dyDescent="0.3">
      <c r="B747" s="43">
        <f>[1]РЕЕСТР!B747</f>
        <v>691</v>
      </c>
      <c r="C747" s="44">
        <f>[1]РЕЕСТР!C747</f>
        <v>43781</v>
      </c>
      <c r="D747" s="51">
        <f>[1]РЕЕСТР!D747</f>
        <v>44900</v>
      </c>
      <c r="E747" s="16" t="str">
        <f>[1]РЕЕСТР!E747</f>
        <v>Мира 15</v>
      </c>
      <c r="F747" s="52" t="str">
        <f>[1]РЕЕСТР!F747</f>
        <v>в рамках проведения инвентаризации 2022 года
не установлен</v>
      </c>
      <c r="G747" s="10" t="str">
        <f>[1]РЕЕСТР!G747</f>
        <v>61.005539</v>
      </c>
      <c r="H747" s="10" t="str">
        <f>[1]РЕЕСТР!H747</f>
        <v>69.030481</v>
      </c>
      <c r="I747" s="53" t="str">
        <f>[1]РЕЕСТР!I747</f>
        <v>в рамках инвентаризации 2022 года
не определена</v>
      </c>
      <c r="J747" s="9" t="str">
        <f>[1]РЕЕСТР!J747</f>
        <v>ограниченный</v>
      </c>
      <c r="K747" s="11" t="str">
        <f>[1]РЕЕСТР!K747</f>
        <v>асфальт</v>
      </c>
      <c r="L747" s="10">
        <f>[1]РЕЕСТР!L747</f>
        <v>2</v>
      </c>
      <c r="M747" s="10" t="str">
        <f>[1]РЕЕСТР!M747</f>
        <v>есть</v>
      </c>
      <c r="N747" s="12" t="str">
        <f>[1]РЕЕСТР!N747</f>
        <v>отсутствует</v>
      </c>
      <c r="O747" s="14">
        <f>[1]РЕЕСТР!O747</f>
        <v>1</v>
      </c>
      <c r="P747" s="15">
        <f>[1]РЕЕСТР!P747</f>
        <v>1.1000000000000001</v>
      </c>
      <c r="Q747" s="13" t="str">
        <f>[1]РЕЕСТР!Q747</f>
        <v>пластик</v>
      </c>
      <c r="R747" s="14" t="str">
        <f>[1]РЕЕСТР!U747</f>
        <v>-</v>
      </c>
      <c r="S747" s="15" t="str">
        <f>[1]РЕЕСТР!V747</f>
        <v>-</v>
      </c>
      <c r="T747" s="13" t="str">
        <f>[1]РЕЕСТР!W747</f>
        <v>-</v>
      </c>
      <c r="U747" s="17" t="str">
        <f>[1]РЕЕСТР!AA747</f>
        <v>-</v>
      </c>
      <c r="V747" s="18" t="str">
        <f>[1]РЕЕСТР!AB747</f>
        <v>-</v>
      </c>
      <c r="W747" s="15" t="str">
        <f>[1]РЕЕСТР!AC747</f>
        <v>-</v>
      </c>
      <c r="X747" s="13" t="str">
        <f>[1]РЕЕСТР!AD747</f>
        <v>-</v>
      </c>
      <c r="Y747" s="8" t="str">
        <f>[1]РЕЕСТР!AH747</f>
        <v>ЮЛ -  БУ ХМАО-Югры "Ханты-Мансийский театр кукол"</v>
      </c>
      <c r="Z747" s="19" t="str">
        <f>[1]РЕЕСТР!AL747</f>
        <v>БУ "Ханты-Мансийский театр кукол"</v>
      </c>
    </row>
    <row r="748" spans="2:26" ht="45" customHeight="1" x14ac:dyDescent="0.3">
      <c r="B748" s="43">
        <f>[1]РЕЕСТР!B748</f>
        <v>692</v>
      </c>
      <c r="C748" s="44">
        <f>[1]РЕЕСТР!C748</f>
        <v>44047</v>
      </c>
      <c r="D748" s="51">
        <f>[1]РЕЕСТР!D748</f>
        <v>44900</v>
      </c>
      <c r="E748" s="16" t="str">
        <f>[1]РЕЕСТР!E748</f>
        <v>Мира 11</v>
      </c>
      <c r="F748" s="52" t="str">
        <f>[1]РЕЕСТР!F748</f>
        <v>в рамках проведения инвентаризации 2022 года
не установлен</v>
      </c>
      <c r="G748" s="10" t="str">
        <f>[1]РЕЕСТР!G748</f>
        <v xml:space="preserve">61.004561 </v>
      </c>
      <c r="H748" s="10" t="str">
        <f>[1]РЕЕСТР!H748</f>
        <v>69.024608</v>
      </c>
      <c r="I748" s="53" t="str">
        <f>[1]РЕЕСТР!I748</f>
        <v>в рамках инвентаризации 2022 года
не определена</v>
      </c>
      <c r="J748" s="9" t="str">
        <f>[1]РЕЕСТР!J748</f>
        <v>ограниченный</v>
      </c>
      <c r="K748" s="11" t="str">
        <f>[1]РЕЕСТР!K748</f>
        <v>плитка</v>
      </c>
      <c r="L748" s="10">
        <f>[1]РЕЕСТР!L748</f>
        <v>8</v>
      </c>
      <c r="M748" s="10" t="str">
        <f>[1]РЕЕСТР!M748</f>
        <v>отсутствует</v>
      </c>
      <c r="N748" s="12" t="str">
        <f>[1]РЕЕСТР!N748</f>
        <v>отсутствует</v>
      </c>
      <c r="O748" s="14">
        <f>[1]РЕЕСТР!O748</f>
        <v>3</v>
      </c>
      <c r="P748" s="15">
        <f>[1]РЕЕСТР!P748</f>
        <v>0.75</v>
      </c>
      <c r="Q748" s="13" t="str">
        <f>[1]РЕЕСТР!Q748</f>
        <v>металл</v>
      </c>
      <c r="R748" s="14" t="str">
        <f>[1]РЕЕСТР!U748</f>
        <v>-</v>
      </c>
      <c r="S748" s="15" t="str">
        <f>[1]РЕЕСТР!V748</f>
        <v>-</v>
      </c>
      <c r="T748" s="13" t="str">
        <f>[1]РЕЕСТР!W748</f>
        <v>-</v>
      </c>
      <c r="U748" s="17" t="str">
        <f>[1]РЕЕСТР!AA748</f>
        <v>-</v>
      </c>
      <c r="V748" s="18" t="str">
        <f>[1]РЕЕСТР!AB748</f>
        <v>-</v>
      </c>
      <c r="W748" s="15" t="str">
        <f>[1]РЕЕСТР!AC748</f>
        <v>-</v>
      </c>
      <c r="X748" s="13" t="str">
        <f>[1]РЕЕСТР!AD748</f>
        <v>-</v>
      </c>
      <c r="Y748" s="8" t="str">
        <f>[1]РЕЕСТР!AH748</f>
        <v>ЮЛ - БУ ХМАО-Югры "Музей природы и Человека"</v>
      </c>
      <c r="Z748" s="19" t="str">
        <f>[1]РЕЕСТР!AL748</f>
        <v>БУ ХМАО-Югры "Музей природы и Человека" по ул. Мира 11</v>
      </c>
    </row>
    <row r="749" spans="2:26" ht="45" customHeight="1" x14ac:dyDescent="0.3">
      <c r="B749" s="43">
        <f>[1]РЕЕСТР!B749</f>
        <v>693</v>
      </c>
      <c r="C749" s="44" t="str">
        <f>[1]РЕЕСТР!C749</f>
        <v>ранее существовавшая до 01.01.2019</v>
      </c>
      <c r="D749" s="51">
        <f>[1]РЕЕСТР!D749</f>
        <v>44900</v>
      </c>
      <c r="E749" s="16" t="str">
        <f>[1]РЕЕСТР!E749</f>
        <v>Мира 38</v>
      </c>
      <c r="F749" s="52" t="str">
        <f>[1]РЕЕСТР!F749</f>
        <v>в рамках проведения инвентаризации 2022 года
не установлен</v>
      </c>
      <c r="G749" s="10" t="str">
        <f>[1]РЕЕСТР!G749</f>
        <v>61.006124</v>
      </c>
      <c r="H749" s="10" t="str">
        <f>[1]РЕЕСТР!H749</f>
        <v xml:space="preserve"> 69.028298</v>
      </c>
      <c r="I749" s="53" t="str">
        <f>[1]РЕЕСТР!I749</f>
        <v>в рамках инвентаризации 2022 года
не определена</v>
      </c>
      <c r="J749" s="9" t="str">
        <f>[1]РЕЕСТР!J749</f>
        <v>ограниченный</v>
      </c>
      <c r="K749" s="11" t="str">
        <f>[1]РЕЕСТР!K749</f>
        <v>бетонная плита</v>
      </c>
      <c r="L749" s="10">
        <f>[1]РЕЕСТР!L749</f>
        <v>8</v>
      </c>
      <c r="M749" s="10" t="str">
        <f>[1]РЕЕСТР!M749</f>
        <v>отсутствует</v>
      </c>
      <c r="N749" s="12" t="str">
        <f>[1]РЕЕСТР!N749</f>
        <v>отсутствует</v>
      </c>
      <c r="O749" s="14">
        <f>[1]РЕЕСТР!O749</f>
        <v>4</v>
      </c>
      <c r="P749" s="15">
        <f>[1]РЕЕСТР!P749</f>
        <v>0.75</v>
      </c>
      <c r="Q749" s="13" t="str">
        <f>[1]РЕЕСТР!Q749</f>
        <v>металл</v>
      </c>
      <c r="R749" s="14" t="str">
        <f>[1]РЕЕСТР!U749</f>
        <v>-</v>
      </c>
      <c r="S749" s="15" t="str">
        <f>[1]РЕЕСТР!V749</f>
        <v>-</v>
      </c>
      <c r="T749" s="13" t="str">
        <f>[1]РЕЕСТР!W749</f>
        <v>-</v>
      </c>
      <c r="U749" s="17" t="str">
        <f>[1]РЕЕСТР!AA749</f>
        <v>-</v>
      </c>
      <c r="V749" s="18" t="str">
        <f>[1]РЕЕСТР!AB749</f>
        <v>-</v>
      </c>
      <c r="W749" s="15" t="str">
        <f>[1]РЕЕСТР!AC749</f>
        <v>-</v>
      </c>
      <c r="X749" s="13" t="str">
        <f>[1]РЕЕСТР!AD749</f>
        <v>-</v>
      </c>
      <c r="Y749" s="8" t="str">
        <f>[1]РЕЕСТР!AH749</f>
        <v>ЮЛ - ПАО "Банк "Открытие"</v>
      </c>
      <c r="Z749" s="19" t="str">
        <f>[1]РЕЕСТР!AL749</f>
        <v>ПАО "Банк "Открытие"</v>
      </c>
    </row>
    <row r="750" spans="2:26" ht="47.25" customHeight="1" x14ac:dyDescent="0.3">
      <c r="B750" s="43">
        <f>[1]РЕЕСТР!B750</f>
        <v>694</v>
      </c>
      <c r="C750" s="44" t="str">
        <f>[1]РЕЕСТР!C750</f>
        <v>ранее существовавшая до 01.01.2019</v>
      </c>
      <c r="D750" s="51">
        <f>[1]РЕЕСТР!D750</f>
        <v>44900</v>
      </c>
      <c r="E750" s="16" t="str">
        <f>[1]РЕЕСТР!E750</f>
        <v>Мира 120</v>
      </c>
      <c r="F750" s="52" t="str">
        <f>[1]РЕЕСТР!F750</f>
        <v>в рамках проведения инвентаризации 2022 года
не установлен</v>
      </c>
      <c r="G750" s="10" t="str">
        <f>[1]РЕЕСТР!G750</f>
        <v xml:space="preserve">61.014125 </v>
      </c>
      <c r="H750" s="10" t="str">
        <f>[1]РЕЕСТР!H750</f>
        <v>69.068668</v>
      </c>
      <c r="I750" s="53" t="str">
        <f>[1]РЕЕСТР!I750</f>
        <v>в рамках инвентаризации 2022 года
не определена</v>
      </c>
      <c r="J750" s="9" t="str">
        <f>[1]РЕЕСТР!J750</f>
        <v>ограниченный</v>
      </c>
      <c r="K750" s="11" t="str">
        <f>[1]РЕЕСТР!K750</f>
        <v>бетонная плита</v>
      </c>
      <c r="L750" s="10">
        <f>[1]РЕЕСТР!L750</f>
        <v>8</v>
      </c>
      <c r="M750" s="10" t="str">
        <f>[1]РЕЕСТР!M750</f>
        <v>отсутствует</v>
      </c>
      <c r="N750" s="12" t="str">
        <f>[1]РЕЕСТР!N750</f>
        <v>есть</v>
      </c>
      <c r="O750" s="14">
        <f>[1]РЕЕСТР!O750</f>
        <v>6</v>
      </c>
      <c r="P750" s="15">
        <f>[1]РЕЕСТР!P750</f>
        <v>0.75</v>
      </c>
      <c r="Q750" s="13" t="str">
        <f>[1]РЕЕСТР!Q750</f>
        <v>металл</v>
      </c>
      <c r="R750" s="14" t="str">
        <f>[1]РЕЕСТР!U750</f>
        <v>-</v>
      </c>
      <c r="S750" s="15" t="str">
        <f>[1]РЕЕСТР!V750</f>
        <v>-</v>
      </c>
      <c r="T750" s="13" t="str">
        <f>[1]РЕЕСТР!W750</f>
        <v>-</v>
      </c>
      <c r="U750" s="17" t="str">
        <f>[1]РЕЕСТР!AA750</f>
        <v>-</v>
      </c>
      <c r="V750" s="18" t="str">
        <f>[1]РЕЕСТР!AB750</f>
        <v>-</v>
      </c>
      <c r="W750" s="15" t="str">
        <f>[1]РЕЕСТР!AC750</f>
        <v>-</v>
      </c>
      <c r="X750" s="13" t="str">
        <f>[1]РЕЕСТР!AD750</f>
        <v>-</v>
      </c>
      <c r="Y750" s="8" t="str">
        <f>[1]РЕЕСТР!AH750</f>
        <v>ЮЛ - Управление Следственного комитета по ХМАО-Югре, ОАО "Обьгаз"</v>
      </c>
      <c r="Z750" s="19" t="str">
        <f>[1]РЕЕСТР!AL750</f>
        <v>Управление Следственного комитета по ХМАО-Югре ОАО "Обьгаз"</v>
      </c>
    </row>
    <row r="751" spans="2:26" ht="45" customHeight="1" x14ac:dyDescent="0.3">
      <c r="B751" s="43">
        <f>[1]РЕЕСТР!B751</f>
        <v>695</v>
      </c>
      <c r="C751" s="44" t="str">
        <f>[1]РЕЕСТР!C751</f>
        <v>ранее существовавшая до 01.01.2019</v>
      </c>
      <c r="D751" s="51">
        <f>[1]РЕЕСТР!D751</f>
        <v>44900</v>
      </c>
      <c r="E751" s="16" t="str">
        <f>[1]РЕЕСТР!E751</f>
        <v>Мира 87А</v>
      </c>
      <c r="F751" s="52" t="str">
        <f>[1]РЕЕСТР!F751</f>
        <v>в рамках проведения инвентаризации 2022 года
не установлен</v>
      </c>
      <c r="G751" s="10" t="str">
        <f>[1]РЕЕСТР!G751</f>
        <v>61.009015</v>
      </c>
      <c r="H751" s="10" t="str">
        <f>[1]РЕЕСТР!H751</f>
        <v>69.053963</v>
      </c>
      <c r="I751" s="53" t="str">
        <f>[1]РЕЕСТР!I751</f>
        <v>в рамках инвентаризации 2022 года
не определена</v>
      </c>
      <c r="J751" s="9" t="str">
        <f>[1]РЕЕСТР!J751</f>
        <v>ограниченный</v>
      </c>
      <c r="K751" s="11" t="str">
        <f>[1]РЕЕСТР!K751</f>
        <v>асфальт</v>
      </c>
      <c r="L751" s="10">
        <f>[1]РЕЕСТР!L751</f>
        <v>2</v>
      </c>
      <c r="M751" s="10" t="str">
        <f>[1]РЕЕСТР!M751</f>
        <v>отсутствует</v>
      </c>
      <c r="N751" s="12" t="str">
        <f>[1]РЕЕСТР!N751</f>
        <v>отсутствует</v>
      </c>
      <c r="O751" s="14">
        <f>[1]РЕЕСТР!O751</f>
        <v>1</v>
      </c>
      <c r="P751" s="15">
        <f>[1]РЕЕСТР!P751</f>
        <v>0.75</v>
      </c>
      <c r="Q751" s="13" t="str">
        <f>[1]РЕЕСТР!Q751</f>
        <v>металл</v>
      </c>
      <c r="R751" s="14" t="str">
        <f>[1]РЕЕСТР!U751</f>
        <v>-</v>
      </c>
      <c r="S751" s="15" t="str">
        <f>[1]РЕЕСТР!V751</f>
        <v>-</v>
      </c>
      <c r="T751" s="13" t="str">
        <f>[1]РЕЕСТР!W751</f>
        <v>-</v>
      </c>
      <c r="U751" s="17" t="str">
        <f>[1]РЕЕСТР!AA751</f>
        <v>-</v>
      </c>
      <c r="V751" s="18" t="str">
        <f>[1]РЕЕСТР!AB751</f>
        <v>-</v>
      </c>
      <c r="W751" s="15" t="str">
        <f>[1]РЕЕСТР!AC751</f>
        <v>-</v>
      </c>
      <c r="X751" s="13" t="str">
        <f>[1]РЕЕСТР!AD751</f>
        <v>-</v>
      </c>
      <c r="Y751" s="8" t="str">
        <f>[1]РЕЕСТР!AH751</f>
        <v>ЮЛ - ООО "Мангал-House"</v>
      </c>
      <c r="Z751" s="19" t="str">
        <f>[1]РЕЕСТР!AL751</f>
        <v>ООО "Мангал-House"</v>
      </c>
    </row>
    <row r="752" spans="2:26" ht="45" customHeight="1" x14ac:dyDescent="0.3">
      <c r="B752" s="43">
        <f>[1]РЕЕСТР!B752</f>
        <v>696</v>
      </c>
      <c r="C752" s="44" t="str">
        <f>[1]РЕЕСТР!C752</f>
        <v>ранее существовавшая до 01.01.2019</v>
      </c>
      <c r="D752" s="51">
        <f>[1]РЕЕСТР!D752</f>
        <v>44900</v>
      </c>
      <c r="E752" s="16" t="str">
        <f>[1]РЕЕСТР!E752</f>
        <v>Мира 27</v>
      </c>
      <c r="F752" s="52" t="str">
        <f>[1]РЕЕСТР!F752</f>
        <v>в рамках проведения инвентаризации 2022 года
не установлен</v>
      </c>
      <c r="G752" s="10" t="str">
        <f>[1]РЕЕСТР!G752</f>
        <v xml:space="preserve">61.005997 </v>
      </c>
      <c r="H752" s="10" t="str">
        <f>[1]РЕЕСТР!H752</f>
        <v>69.035341</v>
      </c>
      <c r="I752" s="53" t="str">
        <f>[1]РЕЕСТР!I752</f>
        <v>в рамках инвентаризации 2022 года
не определена</v>
      </c>
      <c r="J752" s="9" t="str">
        <f>[1]РЕЕСТР!J752</f>
        <v>ограниченный</v>
      </c>
      <c r="K752" s="11" t="str">
        <f>[1]РЕЕСТР!K752</f>
        <v>бетонная плита</v>
      </c>
      <c r="L752" s="10">
        <f>[1]РЕЕСТР!L752</f>
        <v>10</v>
      </c>
      <c r="M752" s="10" t="str">
        <f>[1]РЕЕСТР!M752</f>
        <v>отсутствует</v>
      </c>
      <c r="N752" s="12" t="str">
        <f>[1]РЕЕСТР!N752</f>
        <v>есть</v>
      </c>
      <c r="O752" s="14">
        <f>[1]РЕЕСТР!O752</f>
        <v>3</v>
      </c>
      <c r="P752" s="15">
        <f>[1]РЕЕСТР!P752</f>
        <v>1</v>
      </c>
      <c r="Q752" s="13" t="str">
        <f>[1]РЕЕСТР!Q752</f>
        <v>металл</v>
      </c>
      <c r="R752" s="14" t="str">
        <f>[1]РЕЕСТР!U752</f>
        <v>-</v>
      </c>
      <c r="S752" s="15" t="str">
        <f>[1]РЕЕСТР!V752</f>
        <v>-</v>
      </c>
      <c r="T752" s="13" t="str">
        <f>[1]РЕЕСТР!W752</f>
        <v>-</v>
      </c>
      <c r="U752" s="17" t="str">
        <f>[1]РЕЕСТР!AA752</f>
        <v>-</v>
      </c>
      <c r="V752" s="18" t="str">
        <f>[1]РЕЕСТР!AB752</f>
        <v>-</v>
      </c>
      <c r="W752" s="15" t="str">
        <f>[1]РЕЕСТР!AC752</f>
        <v>-</v>
      </c>
      <c r="X752" s="13" t="str">
        <f>[1]РЕЕСТР!AD752</f>
        <v>-</v>
      </c>
      <c r="Y752" s="8" t="str">
        <f>[1]РЕЕСТР!AH752</f>
        <v>ЮЛ - Арбитражный суд</v>
      </c>
      <c r="Z752" s="19" t="str">
        <f>[1]РЕЕСТР!AL752</f>
        <v xml:space="preserve">Арбитражный суд </v>
      </c>
    </row>
    <row r="753" spans="2:26" ht="45" customHeight="1" x14ac:dyDescent="0.3">
      <c r="B753" s="43">
        <f>[1]РЕЕСТР!B753</f>
        <v>697</v>
      </c>
      <c r="C753" s="44" t="str">
        <f>[1]РЕЕСТР!C753</f>
        <v>ранее существовавшая до 01.01.2019</v>
      </c>
      <c r="D753" s="51">
        <f>[1]РЕЕСТР!D753</f>
        <v>44900</v>
      </c>
      <c r="E753" s="16" t="str">
        <f>[1]РЕЕСТР!E753</f>
        <v>Мира 126</v>
      </c>
      <c r="F753" s="52" t="str">
        <f>[1]РЕЕСТР!F753</f>
        <v>в рамках проведения инвентаризации 2022 года
не установлен</v>
      </c>
      <c r="G753" s="10" t="str">
        <f>[1]РЕЕСТР!G753</f>
        <v xml:space="preserve">61.005997 </v>
      </c>
      <c r="H753" s="10" t="str">
        <f>[1]РЕЕСТР!H753</f>
        <v>69.035341</v>
      </c>
      <c r="I753" s="53" t="str">
        <f>[1]РЕЕСТР!I753</f>
        <v>в рамках инвентаризации 2022 года
не определена</v>
      </c>
      <c r="J753" s="9" t="str">
        <f>[1]РЕЕСТР!J753</f>
        <v>открытый</v>
      </c>
      <c r="K753" s="11" t="str">
        <f>[1]РЕЕСТР!K753</f>
        <v>бетонная плита</v>
      </c>
      <c r="L753" s="10">
        <f>[1]РЕЕСТР!L753</f>
        <v>6</v>
      </c>
      <c r="M753" s="10" t="str">
        <f>[1]РЕЕСТР!M753</f>
        <v>отсутствует</v>
      </c>
      <c r="N753" s="12" t="str">
        <f>[1]РЕЕСТР!N753</f>
        <v>есть</v>
      </c>
      <c r="O753" s="14">
        <f>[1]РЕЕСТР!O753</f>
        <v>3</v>
      </c>
      <c r="P753" s="15">
        <f>[1]РЕЕСТР!P753</f>
        <v>0.75</v>
      </c>
      <c r="Q753" s="13" t="str">
        <f>[1]РЕЕСТР!Q753</f>
        <v>металл</v>
      </c>
      <c r="R753" s="14" t="str">
        <f>[1]РЕЕСТР!U753</f>
        <v>-</v>
      </c>
      <c r="S753" s="15" t="str">
        <f>[1]РЕЕСТР!V753</f>
        <v>-</v>
      </c>
      <c r="T753" s="13" t="str">
        <f>[1]РЕЕСТР!W753</f>
        <v>-</v>
      </c>
      <c r="U753" s="17" t="str">
        <f>[1]РЕЕСТР!AA753</f>
        <v>-</v>
      </c>
      <c r="V753" s="18" t="str">
        <f>[1]РЕЕСТР!AB753</f>
        <v>-</v>
      </c>
      <c r="W753" s="15" t="str">
        <f>[1]РЕЕСТР!AC753</f>
        <v>-</v>
      </c>
      <c r="X753" s="13" t="str">
        <f>[1]РЕЕСТР!AD753</f>
        <v>-</v>
      </c>
      <c r="Y753" s="8" t="str">
        <f>[1]РЕЕСТР!AH753</f>
        <v>ЮЛ - БОУ "Югорский физико-математический лицей интернат"</v>
      </c>
      <c r="Z753" s="19" t="str">
        <f>[1]РЕЕСТР!AL753</f>
        <v>БОУ "Югорский физико-математический лицей интернат"</v>
      </c>
    </row>
    <row r="754" spans="2:26" ht="45" customHeight="1" x14ac:dyDescent="0.3">
      <c r="B754" s="43">
        <f>[1]РЕЕСТР!B754</f>
        <v>698</v>
      </c>
      <c r="C754" s="44" t="str">
        <f>[1]РЕЕСТР!C754</f>
        <v>ранее существовавшая до 01.01.2019</v>
      </c>
      <c r="D754" s="51">
        <f>[1]РЕЕСТР!D754</f>
        <v>44900</v>
      </c>
      <c r="E754" s="16" t="str">
        <f>[1]РЕЕСТР!E754</f>
        <v>Мира 42</v>
      </c>
      <c r="F754" s="52" t="str">
        <f>[1]РЕЕСТР!F754</f>
        <v>в рамках проведения инвентаризации 2022 года
не установлен</v>
      </c>
      <c r="G754" s="10" t="str">
        <f>[1]РЕЕСТР!G754</f>
        <v xml:space="preserve">61.006455 </v>
      </c>
      <c r="H754" s="10" t="str">
        <f>[1]РЕЕСТР!H754</f>
        <v>69.032071</v>
      </c>
      <c r="I754" s="53" t="str">
        <f>[1]РЕЕСТР!I754</f>
        <v>в рамках инвентаризации 2022 года
не определена</v>
      </c>
      <c r="J754" s="9" t="str">
        <f>[1]РЕЕСТР!J754</f>
        <v>открытый</v>
      </c>
      <c r="K754" s="11" t="str">
        <f>[1]РЕЕСТР!K754</f>
        <v>плитка</v>
      </c>
      <c r="L754" s="10">
        <f>[1]РЕЕСТР!L754</f>
        <v>6</v>
      </c>
      <c r="M754" s="10" t="str">
        <f>[1]РЕЕСТР!M754</f>
        <v>отсутствует</v>
      </c>
      <c r="N754" s="12" t="str">
        <f>[1]РЕЕСТР!N754</f>
        <v>отсутствует</v>
      </c>
      <c r="O754" s="14">
        <f>[1]РЕЕСТР!O754</f>
        <v>2</v>
      </c>
      <c r="P754" s="15">
        <f>[1]РЕЕСТР!P754</f>
        <v>1</v>
      </c>
      <c r="Q754" s="13" t="str">
        <f>[1]РЕЕСТР!Q754</f>
        <v>металл</v>
      </c>
      <c r="R754" s="14" t="str">
        <f>[1]РЕЕСТР!U754</f>
        <v>-</v>
      </c>
      <c r="S754" s="15" t="str">
        <f>[1]РЕЕСТР!V754</f>
        <v>-</v>
      </c>
      <c r="T754" s="13" t="str">
        <f>[1]РЕЕСТР!W754</f>
        <v>-</v>
      </c>
      <c r="U754" s="17" t="str">
        <f>[1]РЕЕСТР!AA754</f>
        <v>-</v>
      </c>
      <c r="V754" s="18" t="str">
        <f>[1]РЕЕСТР!AB754</f>
        <v>-</v>
      </c>
      <c r="W754" s="15" t="str">
        <f>[1]РЕЕСТР!AC754</f>
        <v>-</v>
      </c>
      <c r="X754" s="13" t="str">
        <f>[1]РЕЕСТР!AD754</f>
        <v>-</v>
      </c>
      <c r="Y754" s="8" t="str">
        <f>[1]РЕЕСТР!AH754</f>
        <v>ЮЛ - БУ ХМАО-Югры "ОКБ"</v>
      </c>
      <c r="Z754" s="19" t="str">
        <f>[1]РЕЕСТР!AL754</f>
        <v>БУ ХМАО-Югры "ОКБ"</v>
      </c>
    </row>
    <row r="755" spans="2:26" ht="45" customHeight="1" x14ac:dyDescent="0.3">
      <c r="B755" s="43">
        <f>[1]РЕЕСТР!B755</f>
        <v>699</v>
      </c>
      <c r="C755" s="44">
        <f>[1]РЕЕСТР!C755</f>
        <v>43790</v>
      </c>
      <c r="D755" s="51">
        <f>[1]РЕЕСТР!D755</f>
        <v>44900</v>
      </c>
      <c r="E755" s="16" t="str">
        <f>[1]РЕЕСТР!E755</f>
        <v>Мира 5</v>
      </c>
      <c r="F755" s="52" t="str">
        <f>[1]РЕЕСТР!F755</f>
        <v>в рамках проведения инвентаризации 2022 года
не установлен</v>
      </c>
      <c r="G755" s="10" t="str">
        <f>[1]РЕЕСТР!G755</f>
        <v>61.001738</v>
      </c>
      <c r="H755" s="10" t="str">
        <f>[1]РЕЕСТР!H755</f>
        <v>69.020482</v>
      </c>
      <c r="I755" s="53" t="str">
        <f>[1]РЕЕСТР!I755</f>
        <v>в рамках инвентаризации 2022 года
не определена</v>
      </c>
      <c r="J755" s="9" t="str">
        <f>[1]РЕЕСТР!J755</f>
        <v>ограниченный</v>
      </c>
      <c r="K755" s="11" t="str">
        <f>[1]РЕЕСТР!K755</f>
        <v>бетонная плита</v>
      </c>
      <c r="L755" s="10">
        <f>[1]РЕЕСТР!L755</f>
        <v>10</v>
      </c>
      <c r="M755" s="10" t="str">
        <f>[1]РЕЕСТР!M755</f>
        <v>есть</v>
      </c>
      <c r="N755" s="12" t="str">
        <f>[1]РЕЕСТР!N755</f>
        <v>есть</v>
      </c>
      <c r="O755" s="14">
        <f>[1]РЕЕСТР!O755</f>
        <v>3</v>
      </c>
      <c r="P755" s="15">
        <f>[1]РЕЕСТР!P755</f>
        <v>1.1000000000000001</v>
      </c>
      <c r="Q755" s="13" t="str">
        <f>[1]РЕЕСТР!Q755</f>
        <v>пластик</v>
      </c>
      <c r="R755" s="14" t="str">
        <f>[1]РЕЕСТР!U755</f>
        <v>-</v>
      </c>
      <c r="S755" s="15" t="str">
        <f>[1]РЕЕСТР!V755</f>
        <v>-</v>
      </c>
      <c r="T755" s="13" t="str">
        <f>[1]РЕЕСТР!W755</f>
        <v>-</v>
      </c>
      <c r="U755" s="17" t="str">
        <f>[1]РЕЕСТР!AA755</f>
        <v>-</v>
      </c>
      <c r="V755" s="18" t="str">
        <f>[1]РЕЕСТР!AB755</f>
        <v>-</v>
      </c>
      <c r="W755" s="15" t="str">
        <f>[1]РЕЕСТР!AC755</f>
        <v>-</v>
      </c>
      <c r="X755" s="13" t="str">
        <f>[1]РЕЕСТР!AD755</f>
        <v>-</v>
      </c>
      <c r="Y755" s="8" t="str">
        <f>[1]РЕЕСТР!AH755</f>
        <v>ЮЛ - БУ ХМАО-Югры "ДЭСЗ"</v>
      </c>
      <c r="Z755" s="19" t="str">
        <f>[1]РЕЕСТР!AL755</f>
        <v>БУ ХМАО-Югры "ДЭСЗ"</v>
      </c>
    </row>
    <row r="756" spans="2:26" ht="45" customHeight="1" x14ac:dyDescent="0.3">
      <c r="B756" s="43">
        <f>[1]РЕЕСТР!B756</f>
        <v>700</v>
      </c>
      <c r="C756" s="44">
        <f>[1]РЕЕСТР!C756</f>
        <v>43790</v>
      </c>
      <c r="D756" s="51">
        <f>[1]РЕЕСТР!D756</f>
        <v>44900</v>
      </c>
      <c r="E756" s="16" t="str">
        <f>[1]РЕЕСТР!E756</f>
        <v>Мира 18</v>
      </c>
      <c r="F756" s="52" t="str">
        <f>[1]РЕЕСТР!F756</f>
        <v>в рамках проведения инвентаризации 2022 года
не установлен</v>
      </c>
      <c r="G756" s="10" t="str">
        <f>[1]РЕЕСТР!G756</f>
        <v xml:space="preserve">61.005171 </v>
      </c>
      <c r="H756" s="10" t="str">
        <f>[1]РЕЕСТР!H756</f>
        <v>69.020630</v>
      </c>
      <c r="I756" s="53" t="str">
        <f>[1]РЕЕСТР!I756</f>
        <v>в рамках инвентаризации 2022 года
не определена</v>
      </c>
      <c r="J756" s="9" t="str">
        <f>[1]РЕЕСТР!J756</f>
        <v>ограниченный</v>
      </c>
      <c r="K756" s="11" t="str">
        <f>[1]РЕЕСТР!K756</f>
        <v>бетонная плита</v>
      </c>
      <c r="L756" s="10">
        <f>[1]РЕЕСТР!L756</f>
        <v>6</v>
      </c>
      <c r="M756" s="10" t="str">
        <f>[1]РЕЕСТР!M756</f>
        <v>есть</v>
      </c>
      <c r="N756" s="12" t="str">
        <f>[1]РЕЕСТР!N756</f>
        <v>есть</v>
      </c>
      <c r="O756" s="14">
        <f>[1]РЕЕСТР!O756</f>
        <v>1</v>
      </c>
      <c r="P756" s="15">
        <f>[1]РЕЕСТР!P756</f>
        <v>1.1000000000000001</v>
      </c>
      <c r="Q756" s="13" t="str">
        <f>[1]РЕЕСТР!Q756</f>
        <v>пластик</v>
      </c>
      <c r="R756" s="14" t="str">
        <f>[1]РЕЕСТР!U756</f>
        <v>-</v>
      </c>
      <c r="S756" s="15" t="str">
        <f>[1]РЕЕСТР!V756</f>
        <v>-</v>
      </c>
      <c r="T756" s="13" t="str">
        <f>[1]РЕЕСТР!W756</f>
        <v>-</v>
      </c>
      <c r="U756" s="17" t="str">
        <f>[1]РЕЕСТР!AA756</f>
        <v>-</v>
      </c>
      <c r="V756" s="18" t="str">
        <f>[1]РЕЕСТР!AB756</f>
        <v>-</v>
      </c>
      <c r="W756" s="15" t="str">
        <f>[1]РЕЕСТР!AC756</f>
        <v>-</v>
      </c>
      <c r="X756" s="13" t="str">
        <f>[1]РЕЕСТР!AD756</f>
        <v>-</v>
      </c>
      <c r="Y756" s="8" t="str">
        <f>[1]РЕЕСТР!AH756</f>
        <v>ЮЛ - БУ ХМАО-Югры "ДЭСЗ"</v>
      </c>
      <c r="Z756" s="19" t="str">
        <f>[1]РЕЕСТР!AL756</f>
        <v>БУ ХМАО-Югры "ДЭСЗ"</v>
      </c>
    </row>
    <row r="757" spans="2:26" ht="45" customHeight="1" x14ac:dyDescent="0.3">
      <c r="B757" s="43">
        <f>[1]РЕЕСТР!B757</f>
        <v>701</v>
      </c>
      <c r="C757" s="44">
        <f>[1]РЕЕСТР!C757</f>
        <v>43790</v>
      </c>
      <c r="D757" s="51">
        <f>[1]РЕЕСТР!D757</f>
        <v>44900</v>
      </c>
      <c r="E757" s="16" t="str">
        <f>[1]РЕЕСТР!E757</f>
        <v>Мира 14а</v>
      </c>
      <c r="F757" s="52" t="str">
        <f>[1]РЕЕСТР!F757</f>
        <v>в рамках проведения инвентаризации 2022 года
не установлен</v>
      </c>
      <c r="G757" s="10" t="str">
        <f>[1]РЕЕСТР!G757</f>
        <v>61.004473</v>
      </c>
      <c r="H757" s="10" t="str">
        <f>[1]РЕЕСТР!H757</f>
        <v>69.018938</v>
      </c>
      <c r="I757" s="53" t="str">
        <f>[1]РЕЕСТР!I757</f>
        <v>в рамках инвентаризации 2022 года
не определена</v>
      </c>
      <c r="J757" s="9" t="str">
        <f>[1]РЕЕСТР!J757</f>
        <v>ограниченный</v>
      </c>
      <c r="K757" s="11" t="str">
        <f>[1]РЕЕСТР!K757</f>
        <v>бетонная плита</v>
      </c>
      <c r="L757" s="10">
        <f>[1]РЕЕСТР!L757</f>
        <v>6</v>
      </c>
      <c r="M757" s="10" t="str">
        <f>[1]РЕЕСТР!M757</f>
        <v>есть</v>
      </c>
      <c r="N757" s="12" t="str">
        <f>[1]РЕЕСТР!N757</f>
        <v>есть</v>
      </c>
      <c r="O757" s="14">
        <f>[1]РЕЕСТР!O757</f>
        <v>2</v>
      </c>
      <c r="P757" s="15">
        <f>[1]РЕЕСТР!P757</f>
        <v>1.1000000000000001</v>
      </c>
      <c r="Q757" s="13" t="str">
        <f>[1]РЕЕСТР!Q757</f>
        <v>пластик</v>
      </c>
      <c r="R757" s="14" t="str">
        <f>[1]РЕЕСТР!U757</f>
        <v>-</v>
      </c>
      <c r="S757" s="15" t="str">
        <f>[1]РЕЕСТР!V757</f>
        <v>-</v>
      </c>
      <c r="T757" s="13" t="str">
        <f>[1]РЕЕСТР!W757</f>
        <v>-</v>
      </c>
      <c r="U757" s="17" t="str">
        <f>[1]РЕЕСТР!AA757</f>
        <v>-</v>
      </c>
      <c r="V757" s="18" t="str">
        <f>[1]РЕЕСТР!AB757</f>
        <v>-</v>
      </c>
      <c r="W757" s="15" t="str">
        <f>[1]РЕЕСТР!AC757</f>
        <v>-</v>
      </c>
      <c r="X757" s="13" t="str">
        <f>[1]РЕЕСТР!AD757</f>
        <v>-</v>
      </c>
      <c r="Y757" s="8" t="str">
        <f>[1]РЕЕСТР!AH757</f>
        <v>ЮЛ - БУ ХМАО-Югры "ДЭСЗ"</v>
      </c>
      <c r="Z757" s="19" t="str">
        <f>[1]РЕЕСТР!AL757</f>
        <v>БУ ХМАО-Югры "ДЭСЗ"</v>
      </c>
    </row>
    <row r="758" spans="2:26" ht="45" customHeight="1" x14ac:dyDescent="0.3">
      <c r="B758" s="43">
        <f>[1]РЕЕСТР!B758</f>
        <v>702</v>
      </c>
      <c r="C758" s="44">
        <f>[1]РЕЕСТР!C758</f>
        <v>43790</v>
      </c>
      <c r="D758" s="51">
        <f>[1]РЕЕСТР!D758</f>
        <v>44900</v>
      </c>
      <c r="E758" s="16" t="str">
        <f>[1]РЕЕСТР!E758</f>
        <v>Мира 104</v>
      </c>
      <c r="F758" s="52" t="str">
        <f>[1]РЕЕСТР!F758</f>
        <v>в рамках проведения инвентаризации 2022 года
не установлен</v>
      </c>
      <c r="G758" s="10" t="str">
        <f>[1]РЕЕСТР!G758</f>
        <v xml:space="preserve">61.010371 </v>
      </c>
      <c r="H758" s="10" t="str">
        <f>[1]РЕЕСТР!H758</f>
        <v>69.053795</v>
      </c>
      <c r="I758" s="53" t="str">
        <f>[1]РЕЕСТР!I758</f>
        <v>в рамках инвентаризации 2022 года
не определена</v>
      </c>
      <c r="J758" s="9" t="str">
        <f>[1]РЕЕСТР!J758</f>
        <v>ограниченный</v>
      </c>
      <c r="K758" s="11" t="str">
        <f>[1]РЕЕСТР!K758</f>
        <v>бетонная плита</v>
      </c>
      <c r="L758" s="10">
        <f>[1]РЕЕСТР!L758</f>
        <v>6</v>
      </c>
      <c r="M758" s="10" t="str">
        <f>[1]РЕЕСТР!M758</f>
        <v>есть</v>
      </c>
      <c r="N758" s="12" t="str">
        <f>[1]РЕЕСТР!N758</f>
        <v>есть</v>
      </c>
      <c r="O758" s="14">
        <f>[1]РЕЕСТР!O758</f>
        <v>2</v>
      </c>
      <c r="P758" s="15">
        <f>[1]РЕЕСТР!P758</f>
        <v>1.1000000000000001</v>
      </c>
      <c r="Q758" s="13" t="str">
        <f>[1]РЕЕСТР!Q758</f>
        <v>пластик</v>
      </c>
      <c r="R758" s="14" t="str">
        <f>[1]РЕЕСТР!U758</f>
        <v>-</v>
      </c>
      <c r="S758" s="15" t="str">
        <f>[1]РЕЕСТР!V758</f>
        <v>-</v>
      </c>
      <c r="T758" s="13" t="str">
        <f>[1]РЕЕСТР!W758</f>
        <v>-</v>
      </c>
      <c r="U758" s="17" t="str">
        <f>[1]РЕЕСТР!AA758</f>
        <v>-</v>
      </c>
      <c r="V758" s="18" t="str">
        <f>[1]РЕЕСТР!AB758</f>
        <v>-</v>
      </c>
      <c r="W758" s="15" t="str">
        <f>[1]РЕЕСТР!AC758</f>
        <v>-</v>
      </c>
      <c r="X758" s="13" t="str">
        <f>[1]РЕЕСТР!AD758</f>
        <v>-</v>
      </c>
      <c r="Y758" s="8" t="str">
        <f>[1]РЕЕСТР!AH758</f>
        <v>ЮЛ - БУ ХМАО-Югры "ДЭСЗ"</v>
      </c>
      <c r="Z758" s="19" t="str">
        <f>[1]РЕЕСТР!AL758</f>
        <v>БУ ХМАО-Югры "ДЭСЗ"</v>
      </c>
    </row>
    <row r="759" spans="2:26" ht="45" customHeight="1" x14ac:dyDescent="0.3">
      <c r="B759" s="43">
        <f>[1]РЕЕСТР!B759</f>
        <v>703</v>
      </c>
      <c r="C759" s="44" t="str">
        <f>[1]РЕЕСТР!C759</f>
        <v>ранее существовавшая до 01.01.2019</v>
      </c>
      <c r="D759" s="51">
        <f>[1]РЕЕСТР!D759</f>
        <v>44900</v>
      </c>
      <c r="E759" s="16" t="str">
        <f>[1]РЕЕСТР!E759</f>
        <v>Мира 108/2, 108/4, 110</v>
      </c>
      <c r="F759" s="52" t="str">
        <f>[1]РЕЕСТР!F759</f>
        <v>в рамках проведения инвентаризации 2022 года
не установлен</v>
      </c>
      <c r="G759" s="10" t="str">
        <f>[1]РЕЕСТР!G759</f>
        <v xml:space="preserve">61.011195 </v>
      </c>
      <c r="H759" s="10" t="str">
        <f>[1]РЕЕСТР!H759</f>
        <v>69.057619</v>
      </c>
      <c r="I759" s="53" t="str">
        <f>[1]РЕЕСТР!I759</f>
        <v>в рамках инвентаризации 2022 года
не определена</v>
      </c>
      <c r="J759" s="9" t="str">
        <f>[1]РЕЕСТР!J759</f>
        <v>ограниченный</v>
      </c>
      <c r="K759" s="11" t="str">
        <f>[1]РЕЕСТР!K759</f>
        <v>асфальт</v>
      </c>
      <c r="L759" s="10">
        <f>[1]РЕЕСТР!L759</f>
        <v>4</v>
      </c>
      <c r="M759" s="10" t="str">
        <f>[1]РЕЕСТР!M759</f>
        <v>отсутствует</v>
      </c>
      <c r="N759" s="12" t="str">
        <f>[1]РЕЕСТР!N759</f>
        <v>есть</v>
      </c>
      <c r="O759" s="14">
        <f>[1]РЕЕСТР!O759</f>
        <v>1</v>
      </c>
      <c r="P759" s="15">
        <f>[1]РЕЕСТР!P759</f>
        <v>1.1000000000000001</v>
      </c>
      <c r="Q759" s="13" t="str">
        <f>[1]РЕЕСТР!Q759</f>
        <v>пластик</v>
      </c>
      <c r="R759" s="14" t="str">
        <f>[1]РЕЕСТР!U759</f>
        <v>-</v>
      </c>
      <c r="S759" s="15" t="str">
        <f>[1]РЕЕСТР!V759</f>
        <v>-</v>
      </c>
      <c r="T759" s="13" t="str">
        <f>[1]РЕЕСТР!W759</f>
        <v>-</v>
      </c>
      <c r="U759" s="17" t="str">
        <f>[1]РЕЕСТР!AA759</f>
        <v>-</v>
      </c>
      <c r="V759" s="18" t="str">
        <f>[1]РЕЕСТР!AB759</f>
        <v>-</v>
      </c>
      <c r="W759" s="15" t="str">
        <f>[1]РЕЕСТР!AC759</f>
        <v>-</v>
      </c>
      <c r="X759" s="13" t="str">
        <f>[1]РЕЕСТР!AD759</f>
        <v>-</v>
      </c>
      <c r="Y759" s="8" t="str">
        <f>[1]РЕЕСТР!AH759</f>
        <v>ЮЛ - ФКУ ""ЦХиСО УМВД России по ХМАО - Югре</v>
      </c>
      <c r="Z759" s="19" t="str">
        <f>[1]РЕЕСТР!AL759</f>
        <v>ФКУ ""ЦХиСО УМВД России по ХМАО - Югре</v>
      </c>
    </row>
    <row r="760" spans="2:26" ht="45" customHeight="1" x14ac:dyDescent="0.3">
      <c r="B760" s="43">
        <f>[1]РЕЕСТР!B760</f>
        <v>704</v>
      </c>
      <c r="C760" s="44" t="str">
        <f>[1]РЕЕСТР!C760</f>
        <v>ранее существовавшая до 01.01.2019</v>
      </c>
      <c r="D760" s="51">
        <f>[1]РЕЕСТР!D760</f>
        <v>44900</v>
      </c>
      <c r="E760" s="16" t="str">
        <f>[1]РЕЕСТР!E760</f>
        <v>Мира 45</v>
      </c>
      <c r="F760" s="52" t="str">
        <f>[1]РЕЕСТР!F760</f>
        <v>в рамках проведения инвентаризации 2022 года
не установлен</v>
      </c>
      <c r="G760" s="10" t="str">
        <f>[1]РЕЕСТР!G760</f>
        <v xml:space="preserve">61.006342 </v>
      </c>
      <c r="H760" s="10" t="str">
        <f>[1]РЕЕСТР!H760</f>
        <v>69.040282</v>
      </c>
      <c r="I760" s="53" t="str">
        <f>[1]РЕЕСТР!I760</f>
        <v>в рамках инвентаризации 2022 года
не определена</v>
      </c>
      <c r="J760" s="9" t="str">
        <f>[1]РЕЕСТР!J760</f>
        <v>открытый</v>
      </c>
      <c r="K760" s="11" t="str">
        <f>[1]РЕЕСТР!K760</f>
        <v>асфальт</v>
      </c>
      <c r="L760" s="10">
        <f>[1]РЕЕСТР!L760</f>
        <v>6</v>
      </c>
      <c r="M760" s="10" t="str">
        <f>[1]РЕЕСТР!M760</f>
        <v>отсутствует</v>
      </c>
      <c r="N760" s="12" t="str">
        <f>[1]РЕЕСТР!N760</f>
        <v>есть</v>
      </c>
      <c r="O760" s="14">
        <f>[1]РЕЕСТР!O760</f>
        <v>4</v>
      </c>
      <c r="P760" s="15">
        <f>[1]РЕЕСТР!P760</f>
        <v>1.1000000000000001</v>
      </c>
      <c r="Q760" s="13" t="str">
        <f>[1]РЕЕСТР!Q760</f>
        <v>пластик</v>
      </c>
      <c r="R760" s="14" t="str">
        <f>[1]РЕЕСТР!U760</f>
        <v>-</v>
      </c>
      <c r="S760" s="15" t="str">
        <f>[1]РЕЕСТР!V760</f>
        <v>-</v>
      </c>
      <c r="T760" s="13" t="str">
        <f>[1]РЕЕСТР!W760</f>
        <v>-</v>
      </c>
      <c r="U760" s="17" t="str">
        <f>[1]РЕЕСТР!AA760</f>
        <v>-</v>
      </c>
      <c r="V760" s="18" t="str">
        <f>[1]РЕЕСТР!AB760</f>
        <v>-</v>
      </c>
      <c r="W760" s="15" t="str">
        <f>[1]РЕЕСТР!AC760</f>
        <v>-</v>
      </c>
      <c r="X760" s="13" t="str">
        <f>[1]РЕЕСТР!AD760</f>
        <v>-</v>
      </c>
      <c r="Y760" s="8" t="str">
        <f>[1]РЕЕСТР!AH760</f>
        <v>ЮЛ - ООО "УК А-2" (ТЦ "Небо")</v>
      </c>
      <c r="Z760" s="19" t="str">
        <f>[1]РЕЕСТР!AL760</f>
        <v xml:space="preserve"> ООО "УК А-2" (ТЦ "Небо")</v>
      </c>
    </row>
    <row r="761" spans="2:26" ht="45" customHeight="1" x14ac:dyDescent="0.3">
      <c r="B761" s="43">
        <f>[1]РЕЕСТР!B761</f>
        <v>705</v>
      </c>
      <c r="C761" s="44" t="str">
        <f>[1]РЕЕСТР!C761</f>
        <v>ранее существовавшая до 01.01.2019</v>
      </c>
      <c r="D761" s="51">
        <f>[1]РЕЕСТР!D761</f>
        <v>44900</v>
      </c>
      <c r="E761" s="16" t="str">
        <f>[1]РЕЕСТР!E761</f>
        <v>Мира 44</v>
      </c>
      <c r="F761" s="52" t="str">
        <f>[1]РЕЕСТР!F761</f>
        <v>в рамках проведения инвентаризации 2022 года
не установлен</v>
      </c>
      <c r="G761" s="10" t="str">
        <f>[1]РЕЕСТР!G761</f>
        <v xml:space="preserve">61.006525 </v>
      </c>
      <c r="H761" s="10" t="str">
        <f>[1]РЕЕСТР!H761</f>
        <v>69.032628</v>
      </c>
      <c r="I761" s="53" t="str">
        <f>[1]РЕЕСТР!I761</f>
        <v>в рамках инвентаризации 2022 года
не определена</v>
      </c>
      <c r="J761" s="9" t="str">
        <f>[1]РЕЕСТР!J761</f>
        <v>ограниченный</v>
      </c>
      <c r="K761" s="11" t="str">
        <f>[1]РЕЕСТР!K761</f>
        <v>бетонная плита</v>
      </c>
      <c r="L761" s="10">
        <f>[1]РЕЕСТР!L761</f>
        <v>4</v>
      </c>
      <c r="M761" s="10" t="str">
        <f>[1]РЕЕСТР!M761</f>
        <v>отсутствует</v>
      </c>
      <c r="N761" s="12" t="str">
        <f>[1]РЕЕСТР!N761</f>
        <v>есть</v>
      </c>
      <c r="O761" s="14">
        <f>[1]РЕЕСТР!O761</f>
        <v>1</v>
      </c>
      <c r="P761" s="15">
        <f>[1]РЕЕСТР!P761</f>
        <v>0.75</v>
      </c>
      <c r="Q761" s="13" t="str">
        <f>[1]РЕЕСТР!Q761</f>
        <v>металл</v>
      </c>
      <c r="R761" s="14" t="str">
        <f>[1]РЕЕСТР!U761</f>
        <v>-</v>
      </c>
      <c r="S761" s="15" t="str">
        <f>[1]РЕЕСТР!V761</f>
        <v>-</v>
      </c>
      <c r="T761" s="13" t="str">
        <f>[1]РЕЕСТР!W761</f>
        <v>-</v>
      </c>
      <c r="U761" s="17" t="str">
        <f>[1]РЕЕСТР!AA761</f>
        <v>-</v>
      </c>
      <c r="V761" s="18" t="str">
        <f>[1]РЕЕСТР!AB761</f>
        <v>-</v>
      </c>
      <c r="W761" s="15" t="str">
        <f>[1]РЕЕСТР!AC761</f>
        <v>-</v>
      </c>
      <c r="X761" s="13" t="str">
        <f>[1]РЕЕСТР!AD761</f>
        <v>-</v>
      </c>
      <c r="Y761" s="8" t="str">
        <f>[1]РЕЕСТР!AH761</f>
        <v xml:space="preserve">ЮЛ - ООО "Элемент Трейд" </v>
      </c>
      <c r="Z761" s="19" t="str">
        <f>[1]РЕЕСТР!AL761</f>
        <v xml:space="preserve">ООО "Элемент Трейд" </v>
      </c>
    </row>
    <row r="762" spans="2:26" ht="45" customHeight="1" x14ac:dyDescent="0.3">
      <c r="B762" s="43">
        <f>[1]РЕЕСТР!B762</f>
        <v>706</v>
      </c>
      <c r="C762" s="44" t="str">
        <f>[1]РЕЕСТР!C762</f>
        <v>ранее существовавшая до 01.01.2019</v>
      </c>
      <c r="D762" s="51">
        <f>[1]РЕЕСТР!D762</f>
        <v>44900</v>
      </c>
      <c r="E762" s="16" t="str">
        <f>[1]РЕЕСТР!E762</f>
        <v>Мира (Аэропорт, ГСОП)</v>
      </c>
      <c r="F762" s="52" t="str">
        <f>[1]РЕЕСТР!F762</f>
        <v>в рамках проведения инвентаризации 2022 года
не установлен</v>
      </c>
      <c r="G762" s="10" t="str">
        <f>[1]РЕЕСТР!G762</f>
        <v>61.023972</v>
      </c>
      <c r="H762" s="10" t="str">
        <f>[1]РЕЕСТР!H762</f>
        <v>69.094086</v>
      </c>
      <c r="I762" s="53" t="str">
        <f>[1]РЕЕСТР!I762</f>
        <v>в рамках инвентаризации 2022 года
не определена</v>
      </c>
      <c r="J762" s="9" t="str">
        <f>[1]РЕЕСТР!J762</f>
        <v>ограниченный</v>
      </c>
      <c r="K762" s="11" t="str">
        <f>[1]РЕЕСТР!K762</f>
        <v>бетонная плита</v>
      </c>
      <c r="L762" s="10">
        <f>[1]РЕЕСТР!L762</f>
        <v>15</v>
      </c>
      <c r="M762" s="10" t="str">
        <f>[1]РЕЕСТР!M762</f>
        <v>отсутствует</v>
      </c>
      <c r="N762" s="12" t="str">
        <f>[1]РЕЕСТР!N762</f>
        <v>отсутствует</v>
      </c>
      <c r="O762" s="14">
        <f>[1]РЕЕСТР!O762</f>
        <v>8</v>
      </c>
      <c r="P762" s="15">
        <f>[1]РЕЕСТР!P762</f>
        <v>0.75</v>
      </c>
      <c r="Q762" s="13" t="str">
        <f>[1]РЕЕСТР!Q762</f>
        <v>металл</v>
      </c>
      <c r="R762" s="14" t="str">
        <f>[1]РЕЕСТР!U762</f>
        <v>-</v>
      </c>
      <c r="S762" s="15" t="str">
        <f>[1]РЕЕСТР!V762</f>
        <v>-</v>
      </c>
      <c r="T762" s="13" t="str">
        <f>[1]РЕЕСТР!W762</f>
        <v>-</v>
      </c>
      <c r="U762" s="17" t="str">
        <f>[1]РЕЕСТР!AA762</f>
        <v>-</v>
      </c>
      <c r="V762" s="18" t="str">
        <f>[1]РЕЕСТР!AB762</f>
        <v>-</v>
      </c>
      <c r="W762" s="15" t="str">
        <f>[1]РЕЕСТР!AC762</f>
        <v>-</v>
      </c>
      <c r="X762" s="13" t="str">
        <f>[1]РЕЕСТР!AD762</f>
        <v>-</v>
      </c>
      <c r="Y762" s="8" t="str">
        <f>[1]РЕЕСТР!AH762</f>
        <v>ЮЛ - АО "Юграавиа"</v>
      </c>
      <c r="Z762" s="19" t="str">
        <f>[1]РЕЕСТР!AL762</f>
        <v>АО "Юграавиа"</v>
      </c>
    </row>
    <row r="763" spans="2:26" ht="47.25" customHeight="1" x14ac:dyDescent="0.3">
      <c r="B763" s="43">
        <f>[1]РЕЕСТР!B763</f>
        <v>707</v>
      </c>
      <c r="C763" s="44" t="str">
        <f>[1]РЕЕСТР!C763</f>
        <v>ранее существовавшая до 01.01.2019</v>
      </c>
      <c r="D763" s="51">
        <f>[1]РЕЕСТР!D763</f>
        <v>44900</v>
      </c>
      <c r="E763" s="16" t="str">
        <f>[1]РЕЕСТР!E763</f>
        <v>Мира 40,40Б</v>
      </c>
      <c r="F763" s="52" t="str">
        <f>[1]РЕЕСТР!F763</f>
        <v>в рамках проведения инвентаризации 2022 года
не установлен</v>
      </c>
      <c r="G763" s="10" t="str">
        <f>[1]РЕЕСТР!G763</f>
        <v>61.006420</v>
      </c>
      <c r="H763" s="10" t="str">
        <f>[1]РЕЕСТР!H763</f>
        <v xml:space="preserve"> 69.030113</v>
      </c>
      <c r="I763" s="53" t="str">
        <f>[1]РЕЕСТР!I763</f>
        <v>в рамках инвентаризации 2022 года
не определена</v>
      </c>
      <c r="J763" s="9" t="str">
        <f>[1]РЕЕСТР!J763</f>
        <v>ограниченный</v>
      </c>
      <c r="K763" s="11" t="str">
        <f>[1]РЕЕСТР!K763</f>
        <v>бетонная плита</v>
      </c>
      <c r="L763" s="10">
        <f>[1]РЕЕСТР!L763</f>
        <v>10</v>
      </c>
      <c r="M763" s="10" t="str">
        <f>[1]РЕЕСТР!M763</f>
        <v>отсутствует</v>
      </c>
      <c r="N763" s="12" t="str">
        <f>[1]РЕЕСТР!N763</f>
        <v>есть</v>
      </c>
      <c r="O763" s="14">
        <f>[1]РЕЕСТР!O763</f>
        <v>3</v>
      </c>
      <c r="P763" s="15">
        <f>[1]РЕЕСТР!P763</f>
        <v>0.75</v>
      </c>
      <c r="Q763" s="13" t="str">
        <f>[1]РЕЕСТР!Q763</f>
        <v>металл</v>
      </c>
      <c r="R763" s="14" t="str">
        <f>[1]РЕЕСТР!U763</f>
        <v>-</v>
      </c>
      <c r="S763" s="15" t="str">
        <f>[1]РЕЕСТР!V763</f>
        <v>-</v>
      </c>
      <c r="T763" s="13" t="str">
        <f>[1]РЕЕСТР!W763</f>
        <v>-</v>
      </c>
      <c r="U763" s="17" t="str">
        <f>[1]РЕЕСТР!AA763</f>
        <v>-</v>
      </c>
      <c r="V763" s="18" t="str">
        <f>[1]РЕЕСТР!AB763</f>
        <v>-</v>
      </c>
      <c r="W763" s="15" t="str">
        <f>[1]РЕЕСТР!AC763</f>
        <v>-</v>
      </c>
      <c r="X763" s="13" t="str">
        <f>[1]РЕЕСТР!AD763</f>
        <v>-</v>
      </c>
      <c r="Y763" s="8" t="str">
        <f>[1]РЕЕСТР!AH763</f>
        <v>ЮЛ - АО «Ханты-Мансийская государственная медицинская академия»</v>
      </c>
      <c r="Z763" s="19" t="str">
        <f>[1]РЕЕСТР!AL763</f>
        <v>АО «Ханты-Мансийская государственная медицинская академия»</v>
      </c>
    </row>
    <row r="764" spans="2:26" ht="45" customHeight="1" x14ac:dyDescent="0.3">
      <c r="B764" s="43">
        <f>[1]РЕЕСТР!B764</f>
        <v>708</v>
      </c>
      <c r="C764" s="44" t="str">
        <f>[1]РЕЕСТР!C764</f>
        <v>ранее существовавшая до 01.01.2019</v>
      </c>
      <c r="D764" s="51">
        <f>[1]РЕЕСТР!D764</f>
        <v>44900</v>
      </c>
      <c r="E764" s="16" t="str">
        <f>[1]РЕЕСТР!E764</f>
        <v>Мира 93а</v>
      </c>
      <c r="F764" s="52" t="str">
        <f>[1]РЕЕСТР!F764</f>
        <v>в рамках проведения инвентаризации 2022 года
не установлен</v>
      </c>
      <c r="G764" s="10" t="str">
        <f>[1]РЕЕСТР!G764</f>
        <v>61.009615</v>
      </c>
      <c r="H764" s="10" t="str">
        <f>[1]РЕЕСТР!H764</f>
        <v>69.049248</v>
      </c>
      <c r="I764" s="53" t="str">
        <f>[1]РЕЕСТР!I764</f>
        <v>в рамках инвентаризации 2022 года
не определена</v>
      </c>
      <c r="J764" s="9" t="str">
        <f>[1]РЕЕСТР!J764</f>
        <v>открытый</v>
      </c>
      <c r="K764" s="11" t="str">
        <f>[1]РЕЕСТР!K764</f>
        <v>бетонная плита</v>
      </c>
      <c r="L764" s="10">
        <f>[1]РЕЕСТР!L764</f>
        <v>10</v>
      </c>
      <c r="M764" s="10" t="str">
        <f>[1]РЕЕСТР!M764</f>
        <v>отсутствует</v>
      </c>
      <c r="N764" s="12" t="str">
        <f>[1]РЕЕСТР!N764</f>
        <v>есть</v>
      </c>
      <c r="O764" s="14">
        <f>[1]РЕЕСТР!O764</f>
        <v>3</v>
      </c>
      <c r="P764" s="15">
        <f>[1]РЕЕСТР!P764</f>
        <v>1.1000000000000001</v>
      </c>
      <c r="Q764" s="13" t="str">
        <f>[1]РЕЕСТР!Q764</f>
        <v>пластик</v>
      </c>
      <c r="R764" s="14" t="str">
        <f>[1]РЕЕСТР!U764</f>
        <v>-</v>
      </c>
      <c r="S764" s="15" t="str">
        <f>[1]РЕЕСТР!V764</f>
        <v>-</v>
      </c>
      <c r="T764" s="13" t="str">
        <f>[1]РЕЕСТР!W764</f>
        <v>-</v>
      </c>
      <c r="U764" s="17" t="str">
        <f>[1]РЕЕСТР!AA764</f>
        <v>-</v>
      </c>
      <c r="V764" s="18" t="str">
        <f>[1]РЕЕСТР!AB764</f>
        <v>-</v>
      </c>
      <c r="W764" s="15" t="str">
        <f>[1]РЕЕСТР!AC764</f>
        <v>-</v>
      </c>
      <c r="X764" s="13" t="str">
        <f>[1]РЕЕСТР!AD764</f>
        <v>-</v>
      </c>
      <c r="Y764" s="8" t="str">
        <f>[1]РЕЕСТР!AH764</f>
        <v xml:space="preserve">СП МКД </v>
      </c>
      <c r="Z764" s="19" t="str">
        <f>[1]РЕЕСТР!AL764</f>
        <v>МКД ул.Мира, 93А</v>
      </c>
    </row>
    <row r="765" spans="2:26" ht="45" customHeight="1" x14ac:dyDescent="0.3">
      <c r="B765" s="43">
        <f>[1]РЕЕСТР!B765</f>
        <v>709</v>
      </c>
      <c r="C765" s="44" t="str">
        <f>[1]РЕЕСТР!C765</f>
        <v>ранее существовавшая до 01.01.2019</v>
      </c>
      <c r="D765" s="51">
        <f>[1]РЕЕСТР!D765</f>
        <v>44900</v>
      </c>
      <c r="E765" s="16" t="str">
        <f>[1]РЕЕСТР!E765</f>
        <v xml:space="preserve"> Анны Коньковой 6</v>
      </c>
      <c r="F765" s="52" t="str">
        <f>[1]РЕЕСТР!F765</f>
        <v>в рамках проведения инвентаризации 2022 года
не установлен</v>
      </c>
      <c r="G765" s="10" t="str">
        <f>[1]РЕЕСТР!G765</f>
        <v>60.968272</v>
      </c>
      <c r="H765" s="10" t="str">
        <f>[1]РЕЕСТР!H765</f>
        <v>69.023582</v>
      </c>
      <c r="I765" s="53" t="str">
        <f>[1]РЕЕСТР!I765</f>
        <v>в рамках инвентаризации 2022 года
не определена</v>
      </c>
      <c r="J765" s="9" t="str">
        <f>[1]РЕЕСТР!J765</f>
        <v>открытый</v>
      </c>
      <c r="K765" s="11" t="str">
        <f>[1]РЕЕСТР!K765</f>
        <v>асфальт</v>
      </c>
      <c r="L765" s="10">
        <f>[1]РЕЕСТР!L765</f>
        <v>12</v>
      </c>
      <c r="M765" s="10" t="str">
        <f>[1]РЕЕСТР!M765</f>
        <v>отсутствует</v>
      </c>
      <c r="N765" s="12" t="str">
        <f>[1]РЕЕСТР!N765</f>
        <v>есть</v>
      </c>
      <c r="O765" s="14">
        <f>[1]РЕЕСТР!O765</f>
        <v>4</v>
      </c>
      <c r="P765" s="15">
        <f>[1]РЕЕСТР!P765</f>
        <v>1.1000000000000001</v>
      </c>
      <c r="Q765" s="13" t="str">
        <f>[1]РЕЕСТР!Q765</f>
        <v>пластик</v>
      </c>
      <c r="R765" s="14" t="str">
        <f>[1]РЕЕСТР!U765</f>
        <v>-</v>
      </c>
      <c r="S765" s="15" t="str">
        <f>[1]РЕЕСТР!V765</f>
        <v>-</v>
      </c>
      <c r="T765" s="13" t="str">
        <f>[1]РЕЕСТР!W765</f>
        <v>-</v>
      </c>
      <c r="U765" s="17" t="str">
        <f>[1]РЕЕСТР!AA765</f>
        <v>-</v>
      </c>
      <c r="V765" s="18" t="str">
        <f>[1]РЕЕСТР!AB765</f>
        <v>-</v>
      </c>
      <c r="W765" s="15" t="str">
        <f>[1]РЕЕСТР!AC765</f>
        <v>-</v>
      </c>
      <c r="X765" s="13" t="str">
        <f>[1]РЕЕСТР!AD765</f>
        <v>-</v>
      </c>
      <c r="Y765" s="8" t="str">
        <f>[1]РЕЕСТР!AH765</f>
        <v>СП МКД</v>
      </c>
      <c r="Z765" s="19" t="str">
        <f>[1]РЕЕСТР!AL765</f>
        <v>МКД  ул. Анны Коньковой, 6</v>
      </c>
    </row>
    <row r="766" spans="2:26" ht="45" customHeight="1" x14ac:dyDescent="0.3">
      <c r="B766" s="43">
        <f>[1]РЕЕСТР!B766</f>
        <v>710</v>
      </c>
      <c r="C766" s="44" t="str">
        <f>[1]РЕЕСТР!C766</f>
        <v>ранее существовавшая до 01.01.2019</v>
      </c>
      <c r="D766" s="51">
        <f>[1]РЕЕСТР!D766</f>
        <v>44900</v>
      </c>
      <c r="E766" s="16" t="str">
        <f>[1]РЕЕСТР!E766</f>
        <v xml:space="preserve"> Анны Коньковой 10</v>
      </c>
      <c r="F766" s="52" t="str">
        <f>[1]РЕЕСТР!F766</f>
        <v>в рамках проведения инвентаризации 2022 года
не установлен</v>
      </c>
      <c r="G766" s="10" t="str">
        <f>[1]РЕЕСТР!G766</f>
        <v>60.969303</v>
      </c>
      <c r="H766" s="10" t="str">
        <f>[1]РЕЕСТР!H766</f>
        <v>69.020662</v>
      </c>
      <c r="I766" s="53" t="str">
        <f>[1]РЕЕСТР!I766</f>
        <v>в рамках инвентаризации 2022 года
не определена</v>
      </c>
      <c r="J766" s="9" t="str">
        <f>[1]РЕЕСТР!J766</f>
        <v>открытый</v>
      </c>
      <c r="K766" s="11" t="str">
        <f>[1]РЕЕСТР!K766</f>
        <v>бетонная плита</v>
      </c>
      <c r="L766" s="10">
        <f>[1]РЕЕСТР!L766</f>
        <v>11</v>
      </c>
      <c r="M766" s="10" t="str">
        <f>[1]РЕЕСТР!M766</f>
        <v>есть</v>
      </c>
      <c r="N766" s="12" t="str">
        <f>[1]РЕЕСТР!N766</f>
        <v>есть</v>
      </c>
      <c r="O766" s="14">
        <f>[1]РЕЕСТР!O766</f>
        <v>4</v>
      </c>
      <c r="P766" s="15">
        <f>[1]РЕЕСТР!P766</f>
        <v>1.1000000000000001</v>
      </c>
      <c r="Q766" s="13" t="str">
        <f>[1]РЕЕСТР!Q766</f>
        <v>пластик</v>
      </c>
      <c r="R766" s="14" t="str">
        <f>[1]РЕЕСТР!U766</f>
        <v>-</v>
      </c>
      <c r="S766" s="15" t="str">
        <f>[1]РЕЕСТР!V766</f>
        <v>-</v>
      </c>
      <c r="T766" s="13" t="str">
        <f>[1]РЕЕСТР!W766</f>
        <v>-</v>
      </c>
      <c r="U766" s="17" t="str">
        <f>[1]РЕЕСТР!AA766</f>
        <v>-</v>
      </c>
      <c r="V766" s="18" t="str">
        <f>[1]РЕЕСТР!AB766</f>
        <v>-</v>
      </c>
      <c r="W766" s="15" t="str">
        <f>[1]РЕЕСТР!AC766</f>
        <v>-</v>
      </c>
      <c r="X766" s="13" t="str">
        <f>[1]РЕЕСТР!AD766</f>
        <v>-</v>
      </c>
      <c r="Y766" s="8" t="str">
        <f>[1]РЕЕСТР!AH766</f>
        <v>СП МКД</v>
      </c>
      <c r="Z766" s="19" t="str">
        <f>[1]РЕЕСТР!AL766</f>
        <v>МКД  ул. Анны Коньковой,10</v>
      </c>
    </row>
    <row r="767" spans="2:26" ht="45" customHeight="1" x14ac:dyDescent="0.3">
      <c r="B767" s="43">
        <f>[1]РЕЕСТР!B767</f>
        <v>711</v>
      </c>
      <c r="C767" s="44" t="str">
        <f>[1]РЕЕСТР!C767</f>
        <v>ранее существовавшая до 01.01.2019</v>
      </c>
      <c r="D767" s="51">
        <f>[1]РЕЕСТР!D767</f>
        <v>44900</v>
      </c>
      <c r="E767" s="16" t="str">
        <f>[1]РЕЕСТР!E767</f>
        <v xml:space="preserve"> Анны Коньковой 2</v>
      </c>
      <c r="F767" s="52" t="str">
        <f>[1]РЕЕСТР!F767</f>
        <v>в рамках проведения инвентаризации 2022 года
не установлен</v>
      </c>
      <c r="G767" s="10" t="str">
        <f>[1]РЕЕСТР!G767</f>
        <v>60.967473</v>
      </c>
      <c r="H767" s="10" t="str">
        <f>[1]РЕЕСТР!H767</f>
        <v>69.026708</v>
      </c>
      <c r="I767" s="53" t="str">
        <f>[1]РЕЕСТР!I767</f>
        <v>в рамках инвентаризации 2022 года
не определена</v>
      </c>
      <c r="J767" s="9" t="str">
        <f>[1]РЕЕСТР!J767</f>
        <v>открытый</v>
      </c>
      <c r="K767" s="11" t="str">
        <f>[1]РЕЕСТР!K767</f>
        <v>асфальт</v>
      </c>
      <c r="L767" s="10">
        <f>[1]РЕЕСТР!L767</f>
        <v>10</v>
      </c>
      <c r="M767" s="10" t="str">
        <f>[1]РЕЕСТР!M767</f>
        <v>отсутствует</v>
      </c>
      <c r="N767" s="12" t="str">
        <f>[1]РЕЕСТР!N767</f>
        <v>есть</v>
      </c>
      <c r="O767" s="14">
        <f>[1]РЕЕСТР!O767</f>
        <v>5</v>
      </c>
      <c r="P767" s="15">
        <f>[1]РЕЕСТР!P767</f>
        <v>1.1000000000000001</v>
      </c>
      <c r="Q767" s="13" t="str">
        <f>[1]РЕЕСТР!Q767</f>
        <v>пластик</v>
      </c>
      <c r="R767" s="14" t="str">
        <f>[1]РЕЕСТР!U767</f>
        <v>-</v>
      </c>
      <c r="S767" s="15" t="str">
        <f>[1]РЕЕСТР!V767</f>
        <v>-</v>
      </c>
      <c r="T767" s="13" t="str">
        <f>[1]РЕЕСТР!W767</f>
        <v>-</v>
      </c>
      <c r="U767" s="17" t="str">
        <f>[1]РЕЕСТР!AA767</f>
        <v>-</v>
      </c>
      <c r="V767" s="18" t="str">
        <f>[1]РЕЕСТР!AB767</f>
        <v>-</v>
      </c>
      <c r="W767" s="15" t="str">
        <f>[1]РЕЕСТР!AC767</f>
        <v>-</v>
      </c>
      <c r="X767" s="13" t="str">
        <f>[1]РЕЕСТР!AD767</f>
        <v>-</v>
      </c>
      <c r="Y767" s="8" t="str">
        <f>[1]РЕЕСТР!AH767</f>
        <v>СП МКД</v>
      </c>
      <c r="Z767" s="19" t="str">
        <f>[1]РЕЕСТР!AL767</f>
        <v>МКД ул. Анны Коньковой,2</v>
      </c>
    </row>
    <row r="768" spans="2:26" ht="56.25" customHeight="1" x14ac:dyDescent="0.3">
      <c r="B768" s="43">
        <f>[1]РЕЕСТР!B768</f>
        <v>712</v>
      </c>
      <c r="C768" s="44" t="str">
        <f>[1]РЕЕСТР!C768</f>
        <v>ранее существовавшая до 01.01.2019</v>
      </c>
      <c r="D768" s="51">
        <f>[1]РЕЕСТР!D768</f>
        <v>44900</v>
      </c>
      <c r="E768" s="16" t="str">
        <f>[1]РЕЕСТР!E768</f>
        <v xml:space="preserve"> Ленина 40</v>
      </c>
      <c r="F768" s="52" t="str">
        <f>[1]РЕЕСТР!F768</f>
        <v>в рамках проведения инвентаризации 2022 года
не установлен</v>
      </c>
      <c r="G768" s="10" t="str">
        <f>[1]РЕЕСТР!G768</f>
        <v>61.005537</v>
      </c>
      <c r="H768" s="10" t="str">
        <f>[1]РЕЕСТР!H768</f>
        <v>69.019070</v>
      </c>
      <c r="I768" s="53" t="str">
        <f>[1]РЕЕСТР!I768</f>
        <v>в рамках инвентаризации 2022 года
не определена</v>
      </c>
      <c r="J768" s="9" t="str">
        <f>[1]РЕЕСТР!J768</f>
        <v>открытый</v>
      </c>
      <c r="K768" s="11" t="str">
        <f>[1]РЕЕСТР!K768</f>
        <v>асфальт</v>
      </c>
      <c r="L768" s="10">
        <f>[1]РЕЕСТР!L768</f>
        <v>15</v>
      </c>
      <c r="M768" s="10" t="str">
        <f>[1]РЕЕСТР!M768</f>
        <v>отсутствует</v>
      </c>
      <c r="N768" s="12" t="str">
        <f>[1]РЕЕСТР!N768</f>
        <v>есть</v>
      </c>
      <c r="O768" s="14">
        <f>[1]РЕЕСТР!O768</f>
        <v>4</v>
      </c>
      <c r="P768" s="15">
        <f>[1]РЕЕСТР!P768</f>
        <v>1.1000000000000001</v>
      </c>
      <c r="Q768" s="13" t="str">
        <f>[1]РЕЕСТР!Q768</f>
        <v>пластик</v>
      </c>
      <c r="R768" s="14" t="str">
        <f>[1]РЕЕСТР!U768</f>
        <v>-</v>
      </c>
      <c r="S768" s="15" t="str">
        <f>[1]РЕЕСТР!V768</f>
        <v>-</v>
      </c>
      <c r="T768" s="13" t="str">
        <f>[1]РЕЕСТР!W768</f>
        <v>-</v>
      </c>
      <c r="U768" s="17" t="str">
        <f>[1]РЕЕСТР!AA768</f>
        <v>бумажные отходы</v>
      </c>
      <c r="V768" s="18">
        <f>[1]РЕЕСТР!AB768</f>
        <v>1</v>
      </c>
      <c r="W768" s="15">
        <f>[1]РЕЕСТР!AC768</f>
        <v>0.75</v>
      </c>
      <c r="X768" s="13" t="str">
        <f>[1]РЕЕСТР!AD768</f>
        <v>контейнер ООО "Экобаланс"</v>
      </c>
      <c r="Y768" s="8" t="str">
        <f>[1]РЕЕСТР!AH768</f>
        <v xml:space="preserve">СП МКД </v>
      </c>
      <c r="Z768" s="19" t="str">
        <f>[1]РЕЕСТР!AL768</f>
        <v>МКД  ул. Ленина, 40</v>
      </c>
    </row>
    <row r="769" spans="2:26" ht="56.25" customHeight="1" x14ac:dyDescent="0.3">
      <c r="B769" s="43">
        <f>[1]РЕЕСТР!B769</f>
        <v>713</v>
      </c>
      <c r="C769" s="44" t="str">
        <f>[1]РЕЕСТР!C769</f>
        <v>ранее существовавшая до 01.01.2019</v>
      </c>
      <c r="D769" s="51">
        <f>[1]РЕЕСТР!D769</f>
        <v>44900</v>
      </c>
      <c r="E769" s="16" t="str">
        <f>[1]РЕЕСТР!E769</f>
        <v>Югорская 15/2</v>
      </c>
      <c r="F769" s="52" t="str">
        <f>[1]РЕЕСТР!F769</f>
        <v>в рамках проведения инвентаризации 2022 года
не установлен</v>
      </c>
      <c r="G769" s="10" t="str">
        <f>[1]РЕЕСТР!G769</f>
        <v>60.990393</v>
      </c>
      <c r="H769" s="10" t="str">
        <f>[1]РЕЕСТР!H769</f>
        <v xml:space="preserve"> 69.044216</v>
      </c>
      <c r="I769" s="53" t="str">
        <f>[1]РЕЕСТР!I769</f>
        <v>в рамках инвентаризации 2022 года
не определена</v>
      </c>
      <c r="J769" s="9" t="str">
        <f>[1]РЕЕСТР!J769</f>
        <v>открытый</v>
      </c>
      <c r="K769" s="11" t="str">
        <f>[1]РЕЕСТР!K769</f>
        <v>асфальт</v>
      </c>
      <c r="L769" s="10">
        <f>[1]РЕЕСТР!L769</f>
        <v>10</v>
      </c>
      <c r="M769" s="10" t="str">
        <f>[1]РЕЕСТР!M769</f>
        <v>отсутствует</v>
      </c>
      <c r="N769" s="12" t="str">
        <f>[1]РЕЕСТР!N769</f>
        <v>есть</v>
      </c>
      <c r="O769" s="14">
        <f>[1]РЕЕСТР!O769</f>
        <v>3</v>
      </c>
      <c r="P769" s="15">
        <f>[1]РЕЕСТР!P769</f>
        <v>1.1000000000000001</v>
      </c>
      <c r="Q769" s="13" t="str">
        <f>[1]РЕЕСТР!Q769</f>
        <v>пластик</v>
      </c>
      <c r="R769" s="14" t="str">
        <f>[1]РЕЕСТР!U769</f>
        <v>-</v>
      </c>
      <c r="S769" s="15" t="str">
        <f>[1]РЕЕСТР!V769</f>
        <v>-</v>
      </c>
      <c r="T769" s="13" t="str">
        <f>[1]РЕЕСТР!W769</f>
        <v>-</v>
      </c>
      <c r="U769" s="17" t="str">
        <f>[1]РЕЕСТР!AA769</f>
        <v>бумажные отходы</v>
      </c>
      <c r="V769" s="18">
        <f>[1]РЕЕСТР!AB769</f>
        <v>1</v>
      </c>
      <c r="W769" s="15">
        <f>[1]РЕЕСТР!AC769</f>
        <v>0.75</v>
      </c>
      <c r="X769" s="13" t="str">
        <f>[1]РЕЕСТР!AD769</f>
        <v>контейнер ООО "Экобаланс"</v>
      </c>
      <c r="Y769" s="8" t="str">
        <f>[1]РЕЕСТР!AH769</f>
        <v xml:space="preserve">СП МКД </v>
      </c>
      <c r="Z769" s="19" t="str">
        <f>[1]РЕЕСТР!AL769</f>
        <v>МКД ул. Югорская, 15/2</v>
      </c>
    </row>
    <row r="770" spans="2:26" ht="56.25" customHeight="1" x14ac:dyDescent="0.3">
      <c r="B770" s="43">
        <f>[1]РЕЕСТР!B770</f>
        <v>713</v>
      </c>
      <c r="C770" s="44">
        <f>[1]РЕЕСТР!C770</f>
        <v>0</v>
      </c>
      <c r="D770" s="51">
        <f>[1]РЕЕСТР!D770</f>
        <v>44900</v>
      </c>
      <c r="E770" s="16">
        <f>[1]РЕЕСТР!E770</f>
        <v>0</v>
      </c>
      <c r="F770" s="52" t="str">
        <f>[1]РЕЕСТР!F770</f>
        <v>в рамках проведения инвентаризации 2022 года
не установлен</v>
      </c>
      <c r="G770" s="10">
        <f>[1]РЕЕСТР!G770</f>
        <v>0</v>
      </c>
      <c r="H770" s="10">
        <f>[1]РЕЕСТР!H770</f>
        <v>0</v>
      </c>
      <c r="I770" s="53" t="str">
        <f>[1]РЕЕСТР!I770</f>
        <v>в рамках инвентаризации 2022 года
не определена</v>
      </c>
      <c r="J770" s="9">
        <f>[1]РЕЕСТР!J770</f>
        <v>0</v>
      </c>
      <c r="K770" s="11">
        <f>[1]РЕЕСТР!K770</f>
        <v>0</v>
      </c>
      <c r="L770" s="10">
        <f>[1]РЕЕСТР!L770</f>
        <v>0</v>
      </c>
      <c r="M770" s="10">
        <f>[1]РЕЕСТР!M770</f>
        <v>0</v>
      </c>
      <c r="N770" s="12">
        <f>[1]РЕЕСТР!N770</f>
        <v>0</v>
      </c>
      <c r="O770" s="14">
        <f>[1]РЕЕСТР!O770</f>
        <v>2</v>
      </c>
      <c r="P770" s="15">
        <f>[1]РЕЕСТР!P770</f>
        <v>1</v>
      </c>
      <c r="Q770" s="13" t="str">
        <f>[1]РЕЕСТР!Q770</f>
        <v>пластик</v>
      </c>
      <c r="R770" s="14">
        <f>[1]РЕЕСТР!U770</f>
        <v>0</v>
      </c>
      <c r="S770" s="15">
        <f>[1]РЕЕСТР!V770</f>
        <v>0</v>
      </c>
      <c r="T770" s="13">
        <f>[1]РЕЕСТР!W770</f>
        <v>0</v>
      </c>
      <c r="U770" s="17" t="str">
        <f>[1]РЕЕСТР!AA770</f>
        <v>пластик</v>
      </c>
      <c r="V770" s="18">
        <f>[1]РЕЕСТР!AB770</f>
        <v>1</v>
      </c>
      <c r="W770" s="15">
        <f>[1]РЕЕСТР!AC770</f>
        <v>1</v>
      </c>
      <c r="X770" s="13" t="str">
        <f>[1]РЕЕСТР!AD770</f>
        <v>металлическая сетка АО "РЭС-Сервис"</v>
      </c>
      <c r="Y770" s="8">
        <f>[1]РЕЕСТР!AH770</f>
        <v>0</v>
      </c>
      <c r="Z770" s="19">
        <f>[1]РЕЕСТР!AL770</f>
        <v>0</v>
      </c>
    </row>
    <row r="771" spans="2:26" ht="56.25" customHeight="1" x14ac:dyDescent="0.3">
      <c r="B771" s="43">
        <f>[1]РЕЕСТР!B771</f>
        <v>714</v>
      </c>
      <c r="C771" s="44" t="str">
        <f>[1]РЕЕСТР!C771</f>
        <v>ранее существовавшая до 01.01.2019</v>
      </c>
      <c r="D771" s="51">
        <f>[1]РЕЕСТР!D771</f>
        <v>44900</v>
      </c>
      <c r="E771" s="16" t="str">
        <f>[1]РЕЕСТР!E771</f>
        <v>Югорская 9</v>
      </c>
      <c r="F771" s="52" t="str">
        <f>[1]РЕЕСТР!F771</f>
        <v>в рамках проведения инвентаризации 2022 года
не установлен</v>
      </c>
      <c r="G771" s="10" t="str">
        <f>[1]РЕЕСТР!G771</f>
        <v>60.989049</v>
      </c>
      <c r="H771" s="10" t="str">
        <f>[1]РЕЕСТР!H771</f>
        <v>69.043019</v>
      </c>
      <c r="I771" s="53" t="str">
        <f>[1]РЕЕСТР!I771</f>
        <v>в рамках инвентаризации 2022 года
не определена</v>
      </c>
      <c r="J771" s="9" t="str">
        <f>[1]РЕЕСТР!J771</f>
        <v>открытый</v>
      </c>
      <c r="K771" s="11" t="str">
        <f>[1]РЕЕСТР!K771</f>
        <v>асфальт</v>
      </c>
      <c r="L771" s="10">
        <f>[1]РЕЕСТР!L771</f>
        <v>12</v>
      </c>
      <c r="M771" s="10" t="str">
        <f>[1]РЕЕСТР!M771</f>
        <v>есть</v>
      </c>
      <c r="N771" s="12" t="str">
        <f>[1]РЕЕСТР!N771</f>
        <v>есть</v>
      </c>
      <c r="O771" s="14">
        <f>[1]РЕЕСТР!O771</f>
        <v>4</v>
      </c>
      <c r="P771" s="15">
        <f>[1]РЕЕСТР!P771</f>
        <v>1.1000000000000001</v>
      </c>
      <c r="Q771" s="13" t="str">
        <f>[1]РЕЕСТР!Q771</f>
        <v>пластик</v>
      </c>
      <c r="R771" s="14" t="str">
        <f>[1]РЕЕСТР!U771</f>
        <v>-</v>
      </c>
      <c r="S771" s="15" t="str">
        <f>[1]РЕЕСТР!V771</f>
        <v>-</v>
      </c>
      <c r="T771" s="13" t="str">
        <f>[1]РЕЕСТР!W771</f>
        <v>-</v>
      </c>
      <c r="U771" s="17" t="str">
        <f>[1]РЕЕСТР!AA771</f>
        <v>пластик</v>
      </c>
      <c r="V771" s="18">
        <f>[1]РЕЕСТР!AB771</f>
        <v>1</v>
      </c>
      <c r="W771" s="15">
        <f>[1]РЕЕСТР!AC771</f>
        <v>1</v>
      </c>
      <c r="X771" s="13" t="str">
        <f>[1]РЕЕСТР!AD771</f>
        <v>металлическая сетка АО "РЭС-Сервис"</v>
      </c>
      <c r="Y771" s="40" t="str">
        <f>[1]РЕЕСТР!AH771</f>
        <v>СП МКД</v>
      </c>
      <c r="Z771" s="19" t="str">
        <f>[1]РЕЕСТР!AL771</f>
        <v>МКД  ул. Югорская, 9, ООО "МедиаТелеКом"</v>
      </c>
    </row>
    <row r="772" spans="2:26" ht="56.25" customHeight="1" x14ac:dyDescent="0.3">
      <c r="B772" s="43">
        <f>[1]РЕЕСТР!B772</f>
        <v>714</v>
      </c>
      <c r="C772" s="44">
        <f>[1]РЕЕСТР!C772</f>
        <v>0</v>
      </c>
      <c r="D772" s="51">
        <f>[1]РЕЕСТР!D772</f>
        <v>44900</v>
      </c>
      <c r="E772" s="16">
        <f>[1]РЕЕСТР!E772</f>
        <v>0</v>
      </c>
      <c r="F772" s="52" t="str">
        <f>[1]РЕЕСТР!F772</f>
        <v>в рамках проведения инвентаризации 2022 года
не установлен</v>
      </c>
      <c r="G772" s="10">
        <f>[1]РЕЕСТР!G772</f>
        <v>0</v>
      </c>
      <c r="H772" s="10">
        <f>[1]РЕЕСТР!H772</f>
        <v>0</v>
      </c>
      <c r="I772" s="53" t="str">
        <f>[1]РЕЕСТР!I772</f>
        <v>в рамках инвентаризации 2022 года
не определена</v>
      </c>
      <c r="J772" s="9">
        <f>[1]РЕЕСТР!J772</f>
        <v>0</v>
      </c>
      <c r="K772" s="11">
        <f>[1]РЕЕСТР!K772</f>
        <v>0</v>
      </c>
      <c r="L772" s="10">
        <f>[1]РЕЕСТР!L772</f>
        <v>0</v>
      </c>
      <c r="M772" s="10">
        <f>[1]РЕЕСТР!M772</f>
        <v>0</v>
      </c>
      <c r="N772" s="12">
        <f>[1]РЕЕСТР!N772</f>
        <v>0</v>
      </c>
      <c r="O772" s="14">
        <f>[1]РЕЕСТР!O772</f>
        <v>0</v>
      </c>
      <c r="P772" s="15">
        <f>[1]РЕЕСТР!P772</f>
        <v>0</v>
      </c>
      <c r="Q772" s="13">
        <f>[1]РЕЕСТР!Q772</f>
        <v>0</v>
      </c>
      <c r="R772" s="14">
        <f>[1]РЕЕСТР!U772</f>
        <v>0</v>
      </c>
      <c r="S772" s="15">
        <f>[1]РЕЕСТР!V772</f>
        <v>0</v>
      </c>
      <c r="T772" s="13">
        <f>[1]РЕЕСТР!W772</f>
        <v>0</v>
      </c>
      <c r="U772" s="17" t="str">
        <f>[1]РЕЕСТР!AA772</f>
        <v>бумажные отходы</v>
      </c>
      <c r="V772" s="18">
        <f>[1]РЕЕСТР!AB772</f>
        <v>1</v>
      </c>
      <c r="W772" s="15">
        <f>[1]РЕЕСТР!AC772</f>
        <v>0.75</v>
      </c>
      <c r="X772" s="13" t="str">
        <f>[1]РЕЕСТР!AD772</f>
        <v>контейнер ООО "Экобаланс"</v>
      </c>
      <c r="Y772" s="8">
        <f>[1]РЕЕСТР!AH772</f>
        <v>0</v>
      </c>
      <c r="Z772" s="19">
        <f>[1]РЕЕСТР!AL772</f>
        <v>0</v>
      </c>
    </row>
    <row r="773" spans="2:26" ht="56.25" customHeight="1" x14ac:dyDescent="0.3">
      <c r="B773" s="43">
        <f>[1]РЕЕСТР!B773</f>
        <v>715</v>
      </c>
      <c r="C773" s="44" t="str">
        <f>[1]РЕЕСТР!C773</f>
        <v>ранее существовавшая до 01.01.2019</v>
      </c>
      <c r="D773" s="51">
        <f>[1]РЕЕСТР!D773</f>
        <v>44900</v>
      </c>
      <c r="E773" s="16" t="str">
        <f>[1]РЕЕСТР!E773</f>
        <v>Югорская 14/6</v>
      </c>
      <c r="F773" s="52" t="str">
        <f>[1]РЕЕСТР!F773</f>
        <v>в рамках проведения инвентаризации 2022 года
не установлен</v>
      </c>
      <c r="G773" s="10" t="str">
        <f>[1]РЕЕСТР!G773</f>
        <v>60.990082</v>
      </c>
      <c r="H773" s="10" t="str">
        <f>[1]РЕЕСТР!H773</f>
        <v>69.048946</v>
      </c>
      <c r="I773" s="53" t="str">
        <f>[1]РЕЕСТР!I773</f>
        <v>в рамках инвентаризации 2022 года
не определена</v>
      </c>
      <c r="J773" s="9" t="str">
        <f>[1]РЕЕСТР!J773</f>
        <v>открытый</v>
      </c>
      <c r="K773" s="11" t="str">
        <f>[1]РЕЕСТР!K773</f>
        <v>асфальт</v>
      </c>
      <c r="L773" s="10">
        <f>[1]РЕЕСТР!L773</f>
        <v>12</v>
      </c>
      <c r="M773" s="10" t="str">
        <f>[1]РЕЕСТР!M773</f>
        <v>отсутствует</v>
      </c>
      <c r="N773" s="12" t="str">
        <f>[1]РЕЕСТР!N773</f>
        <v>есть</v>
      </c>
      <c r="O773" s="14">
        <f>[1]РЕЕСТР!O773</f>
        <v>2</v>
      </c>
      <c r="P773" s="15">
        <f>[1]РЕЕСТР!P773</f>
        <v>1.1000000000000001</v>
      </c>
      <c r="Q773" s="13" t="str">
        <f>[1]РЕЕСТР!Q773</f>
        <v>пластик</v>
      </c>
      <c r="R773" s="14" t="str">
        <f>[1]РЕЕСТР!U773</f>
        <v>-</v>
      </c>
      <c r="S773" s="15" t="str">
        <f>[1]РЕЕСТР!V773</f>
        <v>-</v>
      </c>
      <c r="T773" s="13" t="str">
        <f>[1]РЕЕСТР!W773</f>
        <v>-</v>
      </c>
      <c r="U773" s="17" t="str">
        <f>[1]РЕЕСТР!AA773</f>
        <v>пластик</v>
      </c>
      <c r="V773" s="18">
        <f>[1]РЕЕСТР!AB773</f>
        <v>1</v>
      </c>
      <c r="W773" s="15">
        <f>[1]РЕЕСТР!AC773</f>
        <v>1</v>
      </c>
      <c r="X773" s="13" t="str">
        <f>[1]РЕЕСТР!AD773</f>
        <v>металлическая сетка АО "РЭС-Сервис"</v>
      </c>
      <c r="Y773" s="8" t="str">
        <f>[1]РЕЕСТР!AH773</f>
        <v xml:space="preserve">СП МКД </v>
      </c>
      <c r="Z773" s="19" t="str">
        <f>[1]РЕЕСТР!AL773</f>
        <v>МКД  ул. Югорская, 14/6</v>
      </c>
    </row>
    <row r="774" spans="2:26" ht="56.25" customHeight="1" x14ac:dyDescent="0.3">
      <c r="B774" s="43">
        <f>[1]РЕЕСТР!B774</f>
        <v>715</v>
      </c>
      <c r="C774" s="44">
        <f>[1]РЕЕСТР!C774</f>
        <v>0</v>
      </c>
      <c r="D774" s="51">
        <f>[1]РЕЕСТР!D774</f>
        <v>44900</v>
      </c>
      <c r="E774" s="16">
        <f>[1]РЕЕСТР!E774</f>
        <v>0</v>
      </c>
      <c r="F774" s="52" t="str">
        <f>[1]РЕЕСТР!F774</f>
        <v>в рамках проведения инвентаризации 2022 года
не установлен</v>
      </c>
      <c r="G774" s="10">
        <f>[1]РЕЕСТР!G774</f>
        <v>0</v>
      </c>
      <c r="H774" s="10">
        <f>[1]РЕЕСТР!H774</f>
        <v>0</v>
      </c>
      <c r="I774" s="53" t="str">
        <f>[1]РЕЕСТР!I774</f>
        <v>в рамках инвентаризации 2022 года
не определена</v>
      </c>
      <c r="J774" s="9">
        <f>[1]РЕЕСТР!J774</f>
        <v>0</v>
      </c>
      <c r="K774" s="11">
        <f>[1]РЕЕСТР!K774</f>
        <v>0</v>
      </c>
      <c r="L774" s="10">
        <f>[1]РЕЕСТР!L774</f>
        <v>0</v>
      </c>
      <c r="M774" s="10">
        <f>[1]РЕЕСТР!M774</f>
        <v>0</v>
      </c>
      <c r="N774" s="12">
        <f>[1]РЕЕСТР!N774</f>
        <v>0</v>
      </c>
      <c r="O774" s="14">
        <f>[1]РЕЕСТР!O774</f>
        <v>0</v>
      </c>
      <c r="P774" s="15">
        <f>[1]РЕЕСТР!P774</f>
        <v>0</v>
      </c>
      <c r="Q774" s="13">
        <f>[1]РЕЕСТР!Q774</f>
        <v>0</v>
      </c>
      <c r="R774" s="14">
        <f>[1]РЕЕСТР!U774</f>
        <v>0</v>
      </c>
      <c r="S774" s="15">
        <f>[1]РЕЕСТР!V774</f>
        <v>0</v>
      </c>
      <c r="T774" s="13">
        <f>[1]РЕЕСТР!W774</f>
        <v>0</v>
      </c>
      <c r="U774" s="17" t="str">
        <f>[1]РЕЕСТР!AA774</f>
        <v>бумажные отходы</v>
      </c>
      <c r="V774" s="18">
        <f>[1]РЕЕСТР!AB774</f>
        <v>1</v>
      </c>
      <c r="W774" s="15">
        <f>[1]РЕЕСТР!AC774</f>
        <v>0.75</v>
      </c>
      <c r="X774" s="13" t="str">
        <f>[1]РЕЕСТР!AD774</f>
        <v>контейнер ООО "Экобаланс"</v>
      </c>
      <c r="Y774" s="8">
        <f>[1]РЕЕСТР!AH774</f>
        <v>0</v>
      </c>
      <c r="Z774" s="19">
        <f>[1]РЕЕСТР!AL774</f>
        <v>0</v>
      </c>
    </row>
    <row r="775" spans="2:26" ht="56.25" customHeight="1" x14ac:dyDescent="0.3">
      <c r="B775" s="43">
        <f>[1]РЕЕСТР!B775</f>
        <v>716</v>
      </c>
      <c r="C775" s="44" t="str">
        <f>[1]РЕЕСТР!C775</f>
        <v>ранее существовавшая до 01.01.2019</v>
      </c>
      <c r="D775" s="51">
        <f>[1]РЕЕСТР!D775</f>
        <v>44900</v>
      </c>
      <c r="E775" s="16" t="str">
        <f>[1]РЕЕСТР!E775</f>
        <v>Красногвардейская 40</v>
      </c>
      <c r="F775" s="52" t="str">
        <f>[1]РЕЕСТР!F775</f>
        <v>в рамках проведения инвентаризации 2022 года
не установлен</v>
      </c>
      <c r="G775" s="10" t="str">
        <f>[1]РЕЕСТР!G775</f>
        <v xml:space="preserve">60.984852 </v>
      </c>
      <c r="H775" s="10" t="str">
        <f>[1]РЕЕСТР!H775</f>
        <v>69.056048</v>
      </c>
      <c r="I775" s="53" t="str">
        <f>[1]РЕЕСТР!I775</f>
        <v>в рамках инвентаризации 2022 года
не определена</v>
      </c>
      <c r="J775" s="9" t="str">
        <f>[1]РЕЕСТР!J775</f>
        <v>открытый</v>
      </c>
      <c r="K775" s="11" t="str">
        <f>[1]РЕЕСТР!K775</f>
        <v>асфальт</v>
      </c>
      <c r="L775" s="10">
        <f>[1]РЕЕСТР!L775</f>
        <v>10</v>
      </c>
      <c r="M775" s="10" t="str">
        <f>[1]РЕЕСТР!M775</f>
        <v>отсутствует</v>
      </c>
      <c r="N775" s="12" t="str">
        <f>[1]РЕЕСТР!N775</f>
        <v>есть</v>
      </c>
      <c r="O775" s="14">
        <f>[1]РЕЕСТР!O775</f>
        <v>2</v>
      </c>
      <c r="P775" s="15">
        <f>[1]РЕЕСТР!P775</f>
        <v>0.66</v>
      </c>
      <c r="Q775" s="13" t="str">
        <f>[1]РЕЕСТР!Q775</f>
        <v>пластик</v>
      </c>
      <c r="R775" s="14" t="str">
        <f>[1]РЕЕСТР!U775</f>
        <v>-</v>
      </c>
      <c r="S775" s="15" t="str">
        <f>[1]РЕЕСТР!V775</f>
        <v>-</v>
      </c>
      <c r="T775" s="13" t="str">
        <f>[1]РЕЕСТР!W775</f>
        <v>-</v>
      </c>
      <c r="U775" s="17" t="str">
        <f>[1]РЕЕСТР!AA775</f>
        <v>пластик</v>
      </c>
      <c r="V775" s="18">
        <f>[1]РЕЕСТР!AB775</f>
        <v>1</v>
      </c>
      <c r="W775" s="15">
        <f>[1]РЕЕСТР!AC775</f>
        <v>1</v>
      </c>
      <c r="X775" s="13" t="str">
        <f>[1]РЕЕСТР!AD775</f>
        <v>металлическая сетка АО "РЭС-Сервис"</v>
      </c>
      <c r="Y775" s="8" t="str">
        <f>[1]РЕЕСТР!AH775</f>
        <v>СП МКД</v>
      </c>
      <c r="Z775" s="19" t="str">
        <f>[1]РЕЕСТР!AL775</f>
        <v>МКД ул. Красногвардейская, 40</v>
      </c>
    </row>
    <row r="776" spans="2:26" ht="56.25" customHeight="1" x14ac:dyDescent="0.3">
      <c r="B776" s="43">
        <f>[1]РЕЕСТР!B776</f>
        <v>716</v>
      </c>
      <c r="C776" s="44">
        <f>[1]РЕЕСТР!C776</f>
        <v>0</v>
      </c>
      <c r="D776" s="51">
        <f>[1]РЕЕСТР!D776</f>
        <v>44900</v>
      </c>
      <c r="E776" s="16">
        <f>[1]РЕЕСТР!E776</f>
        <v>0</v>
      </c>
      <c r="F776" s="52" t="str">
        <f>[1]РЕЕСТР!F776</f>
        <v>в рамках проведения инвентаризации 2022 года
не установлен</v>
      </c>
      <c r="G776" s="10">
        <f>[1]РЕЕСТР!G776</f>
        <v>0</v>
      </c>
      <c r="H776" s="10">
        <f>[1]РЕЕСТР!H776</f>
        <v>0</v>
      </c>
      <c r="I776" s="53" t="str">
        <f>[1]РЕЕСТР!I776</f>
        <v>в рамках инвентаризации 2022 года
не определена</v>
      </c>
      <c r="J776" s="9">
        <f>[1]РЕЕСТР!J776</f>
        <v>0</v>
      </c>
      <c r="K776" s="11">
        <f>[1]РЕЕСТР!K776</f>
        <v>0</v>
      </c>
      <c r="L776" s="10">
        <f>[1]РЕЕСТР!L776</f>
        <v>0</v>
      </c>
      <c r="M776" s="10">
        <f>[1]РЕЕСТР!M776</f>
        <v>0</v>
      </c>
      <c r="N776" s="12">
        <f>[1]РЕЕСТР!N776</f>
        <v>0</v>
      </c>
      <c r="O776" s="14">
        <f>[1]РЕЕСТР!O776</f>
        <v>0</v>
      </c>
      <c r="P776" s="15">
        <f>[1]РЕЕСТР!P776</f>
        <v>0</v>
      </c>
      <c r="Q776" s="13">
        <f>[1]РЕЕСТР!Q776</f>
        <v>0</v>
      </c>
      <c r="R776" s="14">
        <f>[1]РЕЕСТР!U776</f>
        <v>0</v>
      </c>
      <c r="S776" s="15">
        <f>[1]РЕЕСТР!V776</f>
        <v>0</v>
      </c>
      <c r="T776" s="13">
        <f>[1]РЕЕСТР!W776</f>
        <v>0</v>
      </c>
      <c r="U776" s="17" t="str">
        <f>[1]РЕЕСТР!AA776</f>
        <v>бумажные отходы</v>
      </c>
      <c r="V776" s="18">
        <f>[1]РЕЕСТР!AB776</f>
        <v>1</v>
      </c>
      <c r="W776" s="15">
        <f>[1]РЕЕСТР!AC776</f>
        <v>0.75</v>
      </c>
      <c r="X776" s="13" t="str">
        <f>[1]РЕЕСТР!AD776</f>
        <v>контейнер ООО "Экобаланс"</v>
      </c>
      <c r="Y776" s="8">
        <f>[1]РЕЕСТР!AH776</f>
        <v>0</v>
      </c>
      <c r="Z776" s="19">
        <f>[1]РЕЕСТР!AL776</f>
        <v>0</v>
      </c>
    </row>
    <row r="777" spans="2:26" ht="56.25" customHeight="1" x14ac:dyDescent="0.3">
      <c r="B777" s="43">
        <f>[1]РЕЕСТР!B777</f>
        <v>717</v>
      </c>
      <c r="C777" s="44" t="str">
        <f>[1]РЕЕСТР!C777</f>
        <v>ранее существовавшая до 01.01.2019</v>
      </c>
      <c r="D777" s="51">
        <f>[1]РЕЕСТР!D777</f>
        <v>44900</v>
      </c>
      <c r="E777" s="16" t="str">
        <f>[1]РЕЕСТР!E777</f>
        <v xml:space="preserve"> Осенняя 1,3,5</v>
      </c>
      <c r="F777" s="52" t="str">
        <f>[1]РЕЕСТР!F777</f>
        <v>в рамках проведения инвентаризации 2022 года
не установлен</v>
      </c>
      <c r="G777" s="10" t="str">
        <f>[1]РЕЕСТР!G777</f>
        <v>61.028898</v>
      </c>
      <c r="H777" s="10" t="str">
        <f>[1]РЕЕСТР!H777</f>
        <v>69.040756</v>
      </c>
      <c r="I777" s="53" t="str">
        <f>[1]РЕЕСТР!I777</f>
        <v>в рамках инвентаризации 2022 года
не определена</v>
      </c>
      <c r="J777" s="9" t="str">
        <f>[1]РЕЕСТР!J777</f>
        <v>открытый</v>
      </c>
      <c r="K777" s="11" t="str">
        <f>[1]РЕЕСТР!K777</f>
        <v>асфальт</v>
      </c>
      <c r="L777" s="10">
        <f>[1]РЕЕСТР!L777</f>
        <v>10</v>
      </c>
      <c r="M777" s="10" t="str">
        <f>[1]РЕЕСТР!M777</f>
        <v>отсутствует</v>
      </c>
      <c r="N777" s="12" t="str">
        <f>[1]РЕЕСТР!N777</f>
        <v>отсутствует</v>
      </c>
      <c r="O777" s="14">
        <f>[1]РЕЕСТР!O777</f>
        <v>3</v>
      </c>
      <c r="P777" s="15">
        <f>[1]РЕЕСТР!P777</f>
        <v>1.1000000000000001</v>
      </c>
      <c r="Q777" s="13" t="str">
        <f>[1]РЕЕСТР!Q777</f>
        <v>пластик</v>
      </c>
      <c r="R777" s="14" t="str">
        <f>[1]РЕЕСТР!U777</f>
        <v>-</v>
      </c>
      <c r="S777" s="15" t="str">
        <f>[1]РЕЕСТР!V777</f>
        <v>-</v>
      </c>
      <c r="T777" s="13" t="str">
        <f>[1]РЕЕСТР!W777</f>
        <v>-</v>
      </c>
      <c r="U777" s="17" t="str">
        <f>[1]РЕЕСТР!AA777</f>
        <v>бумажные отходы</v>
      </c>
      <c r="V777" s="18">
        <f>[1]РЕЕСТР!AB777</f>
        <v>1</v>
      </c>
      <c r="W777" s="15">
        <f>[1]РЕЕСТР!AC777</f>
        <v>0.75</v>
      </c>
      <c r="X777" s="13" t="str">
        <f>[1]РЕЕСТР!AD777</f>
        <v>контейнер ООО "Экобаланс"</v>
      </c>
      <c r="Y777" s="8" t="str">
        <f>[1]РЕЕСТР!AH777</f>
        <v>СП МКД</v>
      </c>
      <c r="Z777" s="19" t="str">
        <f>[1]РЕЕСТР!AL777</f>
        <v>МКД  ул. Осенняя 1,2,3 5</v>
      </c>
    </row>
    <row r="778" spans="2:26" ht="56.25" customHeight="1" x14ac:dyDescent="0.3">
      <c r="B778" s="43">
        <f>[1]РЕЕСТР!B778</f>
        <v>718</v>
      </c>
      <c r="C778" s="44" t="str">
        <f>[1]РЕЕСТР!C778</f>
        <v>ранее существовавшая до 01.01.2019</v>
      </c>
      <c r="D778" s="51">
        <f>[1]РЕЕСТР!D778</f>
        <v>44900</v>
      </c>
      <c r="E778" s="16" t="str">
        <f>[1]РЕЕСТР!E778</f>
        <v xml:space="preserve"> Югорская 14, 14/3, 14/4</v>
      </c>
      <c r="F778" s="52" t="str">
        <f>[1]РЕЕСТР!F778</f>
        <v>в рамках проведения инвентаризации 2022 года
не установлен</v>
      </c>
      <c r="G778" s="10" t="str">
        <f>[1]РЕЕСТР!G778</f>
        <v>60.989012</v>
      </c>
      <c r="H778" s="10" t="str">
        <f>[1]РЕЕСТР!H778</f>
        <v>69.048094</v>
      </c>
      <c r="I778" s="53" t="str">
        <f>[1]РЕЕСТР!I778</f>
        <v>в рамках инвентаризации 2022 года
не определена</v>
      </c>
      <c r="J778" s="9" t="str">
        <f>[1]РЕЕСТР!J778</f>
        <v>открытый</v>
      </c>
      <c r="K778" s="11" t="str">
        <f>[1]РЕЕСТР!K778</f>
        <v>асфальт</v>
      </c>
      <c r="L778" s="10">
        <f>[1]РЕЕСТР!L778</f>
        <v>8</v>
      </c>
      <c r="M778" s="10" t="str">
        <f>[1]РЕЕСТР!M778</f>
        <v>отсутствует</v>
      </c>
      <c r="N778" s="12" t="str">
        <f>[1]РЕЕСТР!N778</f>
        <v>есть</v>
      </c>
      <c r="O778" s="14">
        <f>[1]РЕЕСТР!O778</f>
        <v>3</v>
      </c>
      <c r="P778" s="15">
        <f>[1]РЕЕСТР!P778</f>
        <v>1.1000000000000001</v>
      </c>
      <c r="Q778" s="13" t="str">
        <f>[1]РЕЕСТР!Q778</f>
        <v>пластик</v>
      </c>
      <c r="R778" s="14" t="str">
        <f>[1]РЕЕСТР!U778</f>
        <v>-</v>
      </c>
      <c r="S778" s="15" t="str">
        <f>[1]РЕЕСТР!V778</f>
        <v>-</v>
      </c>
      <c r="T778" s="13" t="str">
        <f>[1]РЕЕСТР!W778</f>
        <v>-</v>
      </c>
      <c r="U778" s="17" t="str">
        <f>[1]РЕЕСТР!AA778</f>
        <v>пластик</v>
      </c>
      <c r="V778" s="18">
        <f>[1]РЕЕСТР!AB778</f>
        <v>1</v>
      </c>
      <c r="W778" s="15">
        <f>[1]РЕЕСТР!AC778</f>
        <v>1</v>
      </c>
      <c r="X778" s="13" t="str">
        <f>[1]РЕЕСТР!AD778</f>
        <v>металлическая сетка АО "РЭС-Сервис"</v>
      </c>
      <c r="Y778" s="8" t="str">
        <f>[1]РЕЕСТР!AH778</f>
        <v xml:space="preserve">СП МКД </v>
      </c>
      <c r="Z778" s="19" t="str">
        <f>[1]РЕЕСТР!AL778</f>
        <v>МКД ул. Югорская, 14, 14/3, 14/4</v>
      </c>
    </row>
    <row r="779" spans="2:26" ht="56.25" customHeight="1" x14ac:dyDescent="0.3">
      <c r="B779" s="43">
        <f>[1]РЕЕСТР!B779</f>
        <v>718</v>
      </c>
      <c r="C779" s="44">
        <f>[1]РЕЕСТР!C779</f>
        <v>0</v>
      </c>
      <c r="D779" s="51">
        <f>[1]РЕЕСТР!D779</f>
        <v>44900</v>
      </c>
      <c r="E779" s="16">
        <f>[1]РЕЕСТР!E779</f>
        <v>0</v>
      </c>
      <c r="F779" s="52" t="str">
        <f>[1]РЕЕСТР!F779</f>
        <v>в рамках проведения инвентаризации 2022 года
не установлен</v>
      </c>
      <c r="G779" s="10">
        <f>[1]РЕЕСТР!G779</f>
        <v>0</v>
      </c>
      <c r="H779" s="10">
        <f>[1]РЕЕСТР!H779</f>
        <v>0</v>
      </c>
      <c r="I779" s="53" t="str">
        <f>[1]РЕЕСТР!I779</f>
        <v>в рамках инвентаризации 2022 года
не определена</v>
      </c>
      <c r="J779" s="9">
        <f>[1]РЕЕСТР!J779</f>
        <v>0</v>
      </c>
      <c r="K779" s="11">
        <f>[1]РЕЕСТР!K779</f>
        <v>0</v>
      </c>
      <c r="L779" s="10">
        <f>[1]РЕЕСТР!L779</f>
        <v>0</v>
      </c>
      <c r="M779" s="10">
        <f>[1]РЕЕСТР!M779</f>
        <v>0</v>
      </c>
      <c r="N779" s="12">
        <f>[1]РЕЕСТР!N779</f>
        <v>0</v>
      </c>
      <c r="O779" s="14">
        <f>[1]РЕЕСТР!O779</f>
        <v>0</v>
      </c>
      <c r="P779" s="15">
        <f>[1]РЕЕСТР!P779</f>
        <v>0</v>
      </c>
      <c r="Q779" s="13">
        <f>[1]РЕЕСТР!Q779</f>
        <v>0</v>
      </c>
      <c r="R779" s="14">
        <f>[1]РЕЕСТР!U779</f>
        <v>0</v>
      </c>
      <c r="S779" s="15">
        <f>[1]РЕЕСТР!V779</f>
        <v>0</v>
      </c>
      <c r="T779" s="13">
        <f>[1]РЕЕСТР!W779</f>
        <v>0</v>
      </c>
      <c r="U779" s="17" t="str">
        <f>[1]РЕЕСТР!AA779</f>
        <v>бумажные отходы</v>
      </c>
      <c r="V779" s="18">
        <f>[1]РЕЕСТР!AB779</f>
        <v>1</v>
      </c>
      <c r="W779" s="15">
        <f>[1]РЕЕСТР!AC779</f>
        <v>0.75</v>
      </c>
      <c r="X779" s="13" t="str">
        <f>[1]РЕЕСТР!AD779</f>
        <v>контейнер ООО "Экобаланс"</v>
      </c>
      <c r="Y779" s="8">
        <f>[1]РЕЕСТР!AH779</f>
        <v>0</v>
      </c>
      <c r="Z779" s="19">
        <f>[1]РЕЕСТР!AL779</f>
        <v>0</v>
      </c>
    </row>
    <row r="780" spans="2:26" ht="63" customHeight="1" x14ac:dyDescent="0.3">
      <c r="B780" s="43">
        <f>[1]РЕЕСТР!B780</f>
        <v>719</v>
      </c>
      <c r="C780" s="44">
        <f>[1]РЕЕСТР!C780</f>
        <v>43790</v>
      </c>
      <c r="D780" s="51">
        <f>[1]РЕЕСТР!D780</f>
        <v>44900</v>
      </c>
      <c r="E780" s="16" t="str">
        <f>[1]РЕЕСТР!E780</f>
        <v>Ленина 50/50А, Комсомольская 59, Дзержинского,15</v>
      </c>
      <c r="F780" s="52" t="str">
        <f>[1]РЕЕСТР!F780</f>
        <v>в рамках проведения инвентаризации 2022 года
не установлен</v>
      </c>
      <c r="G780" s="10" t="str">
        <f>[1]РЕЕСТР!G780</f>
        <v>61.007122</v>
      </c>
      <c r="H780" s="10" t="str">
        <f>[1]РЕЕСТР!H780</f>
        <v>69.022320</v>
      </c>
      <c r="I780" s="53" t="str">
        <f>[1]РЕЕСТР!I780</f>
        <v>в рамках инвентаризации 2022 года
не определена</v>
      </c>
      <c r="J780" s="9" t="str">
        <f>[1]РЕЕСТР!J780</f>
        <v>открытый</v>
      </c>
      <c r="K780" s="11" t="str">
        <f>[1]РЕЕСТР!K780</f>
        <v>бетонная плита</v>
      </c>
      <c r="L780" s="10">
        <f>[1]РЕЕСТР!L780</f>
        <v>16</v>
      </c>
      <c r="M780" s="10" t="str">
        <f>[1]РЕЕСТР!M780</f>
        <v>отсутствует</v>
      </c>
      <c r="N780" s="12" t="str">
        <f>[1]РЕЕСТР!N780</f>
        <v>есть</v>
      </c>
      <c r="O780" s="14">
        <f>[1]РЕЕСТР!O780</f>
        <v>6</v>
      </c>
      <c r="P780" s="15">
        <f>[1]РЕЕСТР!P780</f>
        <v>1.1000000000000001</v>
      </c>
      <c r="Q780" s="13" t="str">
        <f>[1]РЕЕСТР!Q780</f>
        <v>пластик</v>
      </c>
      <c r="R780" s="14" t="str">
        <f>[1]РЕЕСТР!U780</f>
        <v>-</v>
      </c>
      <c r="S780" s="15" t="str">
        <f>[1]РЕЕСТР!V780</f>
        <v>-</v>
      </c>
      <c r="T780" s="13" t="str">
        <f>[1]РЕЕСТР!W780</f>
        <v>-</v>
      </c>
      <c r="U780" s="17" t="str">
        <f>[1]РЕЕСТР!AA780</f>
        <v>-</v>
      </c>
      <c r="V780" s="18" t="str">
        <f>[1]РЕЕСТР!AB780</f>
        <v>-</v>
      </c>
      <c r="W780" s="15" t="str">
        <f>[1]РЕЕСТР!AC780</f>
        <v>-</v>
      </c>
      <c r="X780" s="13" t="str">
        <f>[1]РЕЕСТР!AD780</f>
        <v>-</v>
      </c>
      <c r="Y780" s="8" t="str">
        <f>[1]РЕЕСТР!AH780</f>
        <v>ЮЛ - БУ ХМАО-Югры "ДЭСЗ"</v>
      </c>
      <c r="Z780" s="19" t="str">
        <f>[1]РЕЕСТР!AL780</f>
        <v>АО ХМАО-Югры"ДЭСЗ"</v>
      </c>
    </row>
    <row r="781" spans="2:26" ht="45" customHeight="1" x14ac:dyDescent="0.3">
      <c r="B781" s="43">
        <f>[1]РЕЕСТР!B781</f>
        <v>720</v>
      </c>
      <c r="C781" s="44" t="str">
        <f>[1]РЕЕСТР!C781</f>
        <v>ранее существовавшая до 01.01.2019</v>
      </c>
      <c r="D781" s="51">
        <f>[1]РЕЕСТР!D781</f>
        <v>44900</v>
      </c>
      <c r="E781" s="16" t="str">
        <f>[1]РЕЕСТР!E781</f>
        <v>Мира 76, 78 - Ленина, 109</v>
      </c>
      <c r="F781" s="52" t="str">
        <f>[1]РЕЕСТР!F781</f>
        <v>в рамках проведения инвентаризации 2022 года
не установлен</v>
      </c>
      <c r="G781" s="10" t="str">
        <f>[1]РЕЕСТР!G781</f>
        <v>61.008739</v>
      </c>
      <c r="H781" s="10" t="str">
        <f>[1]РЕЕСТР!H781</f>
        <v>69.045350</v>
      </c>
      <c r="I781" s="53" t="str">
        <f>[1]РЕЕСТР!I781</f>
        <v>в рамках инвентаризации 2022 года
не определена</v>
      </c>
      <c r="J781" s="9" t="str">
        <f>[1]РЕЕСТР!J781</f>
        <v>открытый</v>
      </c>
      <c r="K781" s="11" t="str">
        <f>[1]РЕЕСТР!K781</f>
        <v>асфальт</v>
      </c>
      <c r="L781" s="10">
        <f>[1]РЕЕСТР!L781</f>
        <v>12</v>
      </c>
      <c r="M781" s="10" t="str">
        <f>[1]РЕЕСТР!M781</f>
        <v>отсутствует</v>
      </c>
      <c r="N781" s="12" t="str">
        <f>[1]РЕЕСТР!N781</f>
        <v>есть</v>
      </c>
      <c r="O781" s="14">
        <f>[1]РЕЕСТР!O781</f>
        <v>3</v>
      </c>
      <c r="P781" s="15">
        <f>[1]РЕЕСТР!P781</f>
        <v>1.1000000000000001</v>
      </c>
      <c r="Q781" s="13" t="str">
        <f>[1]РЕЕСТР!Q781</f>
        <v>пластик</v>
      </c>
      <c r="R781" s="14" t="str">
        <f>[1]РЕЕСТР!U781</f>
        <v>-</v>
      </c>
      <c r="S781" s="15" t="str">
        <f>[1]РЕЕСТР!V781</f>
        <v>-</v>
      </c>
      <c r="T781" s="13" t="str">
        <f>[1]РЕЕСТР!W781</f>
        <v>-</v>
      </c>
      <c r="U781" s="17" t="str">
        <f>[1]РЕЕСТР!AA781</f>
        <v>-</v>
      </c>
      <c r="V781" s="18" t="str">
        <f>[1]РЕЕСТР!AB781</f>
        <v>-</v>
      </c>
      <c r="W781" s="15" t="str">
        <f>[1]РЕЕСТР!AC781</f>
        <v>-</v>
      </c>
      <c r="X781" s="13" t="str">
        <f>[1]РЕЕСТР!AD781</f>
        <v>-</v>
      </c>
      <c r="Y781" s="8" t="str">
        <f>[1]РЕЕСТР!AH781</f>
        <v xml:space="preserve">СП МКД </v>
      </c>
      <c r="Z781" s="19" t="str">
        <f>[1]РЕЕСТР!AL781</f>
        <v xml:space="preserve"> МКД ул. Мира, 76, 78 - Ленина, 109</v>
      </c>
    </row>
    <row r="782" spans="2:26" ht="56.25" customHeight="1" x14ac:dyDescent="0.3">
      <c r="B782" s="43">
        <f>[1]РЕЕСТР!B782</f>
        <v>721</v>
      </c>
      <c r="C782" s="44" t="str">
        <f>[1]РЕЕСТР!C782</f>
        <v>ранее существовавшая до 01.01.2019</v>
      </c>
      <c r="D782" s="51">
        <f>[1]РЕЕСТР!D782</f>
        <v>44900</v>
      </c>
      <c r="E782" s="16" t="str">
        <f>[1]РЕЕСТР!E782</f>
        <v xml:space="preserve"> Энгельса 26</v>
      </c>
      <c r="F782" s="52" t="str">
        <f>[1]РЕЕСТР!F782</f>
        <v>в рамках проведения инвентаризации 2022 года
не установлен</v>
      </c>
      <c r="G782" s="10" t="str">
        <f>[1]РЕЕСТР!G782</f>
        <v xml:space="preserve">61.004873 </v>
      </c>
      <c r="H782" s="10" t="str">
        <f>[1]РЕЕСТР!H782</f>
        <v>69.009491</v>
      </c>
      <c r="I782" s="53" t="str">
        <f>[1]РЕЕСТР!I782</f>
        <v>в рамках инвентаризации 2022 года
не определена</v>
      </c>
      <c r="J782" s="9" t="str">
        <f>[1]РЕЕСТР!J782</f>
        <v>открытый</v>
      </c>
      <c r="K782" s="11" t="str">
        <f>[1]РЕЕСТР!K782</f>
        <v>бетонная плита</v>
      </c>
      <c r="L782" s="10">
        <f>[1]РЕЕСТР!L782</f>
        <v>12</v>
      </c>
      <c r="M782" s="10" t="str">
        <f>[1]РЕЕСТР!M782</f>
        <v>есть</v>
      </c>
      <c r="N782" s="12" t="str">
        <f>[1]РЕЕСТР!N782</f>
        <v>есть</v>
      </c>
      <c r="O782" s="14">
        <f>[1]РЕЕСТР!O782</f>
        <v>2</v>
      </c>
      <c r="P782" s="15">
        <f>[1]РЕЕСТР!P782</f>
        <v>1.1000000000000001</v>
      </c>
      <c r="Q782" s="13" t="str">
        <f>[1]РЕЕСТР!Q782</f>
        <v>пластик</v>
      </c>
      <c r="R782" s="14" t="str">
        <f>[1]РЕЕСТР!U782</f>
        <v>-</v>
      </c>
      <c r="S782" s="15" t="str">
        <f>[1]РЕЕСТР!V782</f>
        <v>-</v>
      </c>
      <c r="T782" s="13" t="str">
        <f>[1]РЕЕСТР!W782</f>
        <v>-</v>
      </c>
      <c r="U782" s="17" t="str">
        <f>[1]РЕЕСТР!AA782</f>
        <v>пластик</v>
      </c>
      <c r="V782" s="18">
        <f>[1]РЕЕСТР!AB782</f>
        <v>1</v>
      </c>
      <c r="W782" s="15">
        <f>[1]РЕЕСТР!AC782</f>
        <v>1</v>
      </c>
      <c r="X782" s="13" t="str">
        <f>[1]РЕЕСТР!AD782</f>
        <v>металлическая сетка АО "РЭС-Сервис"</v>
      </c>
      <c r="Y782" s="8" t="str">
        <f>[1]РЕЕСТР!AH782</f>
        <v>СП МКД</v>
      </c>
      <c r="Z782" s="19" t="str">
        <f>[1]РЕЕСТР!AL782</f>
        <v>МКД  ул. Энгельса, 26</v>
      </c>
    </row>
    <row r="783" spans="2:26" ht="56.25" customHeight="1" x14ac:dyDescent="0.3">
      <c r="B783" s="43">
        <f>[1]РЕЕСТР!B783</f>
        <v>721</v>
      </c>
      <c r="C783" s="44">
        <f>[1]РЕЕСТР!C783</f>
        <v>0</v>
      </c>
      <c r="D783" s="51">
        <f>[1]РЕЕСТР!D783</f>
        <v>44900</v>
      </c>
      <c r="E783" s="16">
        <f>[1]РЕЕСТР!E783</f>
        <v>0</v>
      </c>
      <c r="F783" s="52" t="str">
        <f>[1]РЕЕСТР!F783</f>
        <v>в рамках проведения инвентаризации 2022 года
не установлен</v>
      </c>
      <c r="G783" s="10">
        <f>[1]РЕЕСТР!G783</f>
        <v>0</v>
      </c>
      <c r="H783" s="10">
        <f>[1]РЕЕСТР!H783</f>
        <v>0</v>
      </c>
      <c r="I783" s="53" t="str">
        <f>[1]РЕЕСТР!I783</f>
        <v>в рамках инвентаризации 2022 года
не определена</v>
      </c>
      <c r="J783" s="9">
        <f>[1]РЕЕСТР!J783</f>
        <v>0</v>
      </c>
      <c r="K783" s="11">
        <f>[1]РЕЕСТР!K783</f>
        <v>0</v>
      </c>
      <c r="L783" s="10">
        <f>[1]РЕЕСТР!L783</f>
        <v>0</v>
      </c>
      <c r="M783" s="10">
        <f>[1]РЕЕСТР!M783</f>
        <v>0</v>
      </c>
      <c r="N783" s="12">
        <f>[1]РЕЕСТР!N783</f>
        <v>0</v>
      </c>
      <c r="O783" s="14">
        <f>[1]РЕЕСТР!O783</f>
        <v>0</v>
      </c>
      <c r="P783" s="15">
        <f>[1]РЕЕСТР!P783</f>
        <v>0</v>
      </c>
      <c r="Q783" s="13">
        <f>[1]РЕЕСТР!Q783</f>
        <v>0</v>
      </c>
      <c r="R783" s="14">
        <f>[1]РЕЕСТР!U783</f>
        <v>0</v>
      </c>
      <c r="S783" s="15">
        <f>[1]РЕЕСТР!V783</f>
        <v>0</v>
      </c>
      <c r="T783" s="13">
        <f>[1]РЕЕСТР!W783</f>
        <v>0</v>
      </c>
      <c r="U783" s="17" t="str">
        <f>[1]РЕЕСТР!AA783</f>
        <v>бумажные отходы</v>
      </c>
      <c r="V783" s="18">
        <f>[1]РЕЕСТР!AB783</f>
        <v>1</v>
      </c>
      <c r="W783" s="15">
        <f>[1]РЕЕСТР!AC783</f>
        <v>0.75</v>
      </c>
      <c r="X783" s="13" t="str">
        <f>[1]РЕЕСТР!AD783</f>
        <v>контейнер ООО "Экобаланс"</v>
      </c>
      <c r="Y783" s="8">
        <f>[1]РЕЕСТР!AH783</f>
        <v>0</v>
      </c>
      <c r="Z783" s="19">
        <f>[1]РЕЕСТР!AL783</f>
        <v>0</v>
      </c>
    </row>
    <row r="784" spans="2:26" ht="45" customHeight="1" x14ac:dyDescent="0.3">
      <c r="B784" s="43">
        <f>[1]РЕЕСТР!B784</f>
        <v>722</v>
      </c>
      <c r="C784" s="44" t="str">
        <f>[1]РЕЕСТР!C784</f>
        <v>ранее существовавшая до 01.01.2019</v>
      </c>
      <c r="D784" s="51">
        <f>[1]РЕЕСТР!D784</f>
        <v>44900</v>
      </c>
      <c r="E784" s="16" t="str">
        <f>[1]РЕЕСТР!E784</f>
        <v xml:space="preserve"> Энгельса 28</v>
      </c>
      <c r="F784" s="52" t="str">
        <f>[1]РЕЕСТР!F784</f>
        <v>в рамках проведения инвентаризации 2022 года
не установлен</v>
      </c>
      <c r="G784" s="10" t="str">
        <f>[1]РЕЕСТР!G784</f>
        <v xml:space="preserve">61.005075 </v>
      </c>
      <c r="H784" s="10" t="str">
        <f>[1]РЕЕСТР!H784</f>
        <v>69.008556</v>
      </c>
      <c r="I784" s="53" t="str">
        <f>[1]РЕЕСТР!I784</f>
        <v>в рамках инвентаризации 2022 года
не определена</v>
      </c>
      <c r="J784" s="9" t="str">
        <f>[1]РЕЕСТР!J784</f>
        <v>открытый</v>
      </c>
      <c r="K784" s="11" t="str">
        <f>[1]РЕЕСТР!K784</f>
        <v>плитка</v>
      </c>
      <c r="L784" s="10">
        <f>[1]РЕЕСТР!L784</f>
        <v>12</v>
      </c>
      <c r="M784" s="10" t="str">
        <f>[1]РЕЕСТР!M784</f>
        <v>есть</v>
      </c>
      <c r="N784" s="12" t="str">
        <f>[1]РЕЕСТР!N784</f>
        <v>есть</v>
      </c>
      <c r="O784" s="14">
        <f>[1]РЕЕСТР!O784</f>
        <v>3</v>
      </c>
      <c r="P784" s="15">
        <f>[1]РЕЕСТР!P784</f>
        <v>1.1000000000000001</v>
      </c>
      <c r="Q784" s="13" t="str">
        <f>[1]РЕЕСТР!Q784</f>
        <v>пластик</v>
      </c>
      <c r="R784" s="14">
        <f>[1]РЕЕСТР!U784</f>
        <v>1</v>
      </c>
      <c r="S784" s="15">
        <f>[1]РЕЕСТР!V784</f>
        <v>4</v>
      </c>
      <c r="T784" s="13" t="str">
        <f>[1]РЕЕСТР!W784</f>
        <v>отсек</v>
      </c>
      <c r="U784" s="17" t="str">
        <f>[1]РЕЕСТР!AA784</f>
        <v>-</v>
      </c>
      <c r="V784" s="18" t="str">
        <f>[1]РЕЕСТР!AB784</f>
        <v>-</v>
      </c>
      <c r="W784" s="15" t="str">
        <f>[1]РЕЕСТР!AC784</f>
        <v>-</v>
      </c>
      <c r="X784" s="13" t="str">
        <f>[1]РЕЕСТР!AD784</f>
        <v>-</v>
      </c>
      <c r="Y784" s="8" t="str">
        <f>[1]РЕЕСТР!AH784</f>
        <v>СП МКД</v>
      </c>
      <c r="Z784" s="19" t="str">
        <f>[1]РЕЕСТР!AL784</f>
        <v>МКД ул. Энгельса, 28, ИП Варламова Р.В.</v>
      </c>
    </row>
    <row r="785" spans="2:26" ht="45" customHeight="1" x14ac:dyDescent="0.3">
      <c r="B785" s="43">
        <f>[1]РЕЕСТР!B785</f>
        <v>723</v>
      </c>
      <c r="C785" s="44">
        <f>[1]РЕЕСТР!C785</f>
        <v>0</v>
      </c>
      <c r="D785" s="51">
        <f>[1]РЕЕСТР!D785</f>
        <v>44900</v>
      </c>
      <c r="E785" s="16">
        <f>[1]РЕЕСТР!E785</f>
        <v>0</v>
      </c>
      <c r="F785" s="52" t="str">
        <f>[1]РЕЕСТР!F785</f>
        <v>в рамках проведения инвентаризации 2022 года
не установлен</v>
      </c>
      <c r="G785" s="10">
        <f>[1]РЕЕСТР!G785</f>
        <v>0</v>
      </c>
      <c r="H785" s="10">
        <f>[1]РЕЕСТР!H785</f>
        <v>0</v>
      </c>
      <c r="I785" s="53" t="str">
        <f>[1]РЕЕСТР!I785</f>
        <v>в рамках инвентаризации 2022 года
не определена</v>
      </c>
      <c r="J785" s="9">
        <f>[1]РЕЕСТР!J785</f>
        <v>0</v>
      </c>
      <c r="K785" s="11">
        <f>[1]РЕЕСТР!K785</f>
        <v>0</v>
      </c>
      <c r="L785" s="10">
        <f>[1]РЕЕСТР!L785</f>
        <v>0</v>
      </c>
      <c r="M785" s="10">
        <f>[1]РЕЕСТР!M785</f>
        <v>0</v>
      </c>
      <c r="N785" s="12">
        <f>[1]РЕЕСТР!N785</f>
        <v>0</v>
      </c>
      <c r="O785" s="14">
        <f>[1]РЕЕСТР!O785</f>
        <v>0</v>
      </c>
      <c r="P785" s="15">
        <f>[1]РЕЕСТР!P785</f>
        <v>0</v>
      </c>
      <c r="Q785" s="13">
        <f>[1]РЕЕСТР!Q785</f>
        <v>0</v>
      </c>
      <c r="R785" s="14">
        <f>[1]РЕЕСТР!U785</f>
        <v>0</v>
      </c>
      <c r="S785" s="15">
        <f>[1]РЕЕСТР!V785</f>
        <v>0</v>
      </c>
      <c r="T785" s="13">
        <f>[1]РЕЕСТР!W785</f>
        <v>0</v>
      </c>
      <c r="U785" s="17">
        <f>[1]РЕЕСТР!AA785</f>
        <v>0</v>
      </c>
      <c r="V785" s="18">
        <f>[1]РЕЕСТР!AB785</f>
        <v>0</v>
      </c>
      <c r="W785" s="15">
        <f>[1]РЕЕСТР!AC785</f>
        <v>0</v>
      </c>
      <c r="X785" s="13">
        <f>[1]РЕЕСТР!AD785</f>
        <v>0</v>
      </c>
      <c r="Y785" s="8">
        <f>[1]РЕЕСТР!AH785</f>
        <v>0</v>
      </c>
      <c r="Z785" s="19">
        <f>[1]РЕЕСТР!AL785</f>
        <v>0</v>
      </c>
    </row>
    <row r="786" spans="2:26" ht="56.25" customHeight="1" x14ac:dyDescent="0.3">
      <c r="B786" s="43">
        <f>[1]РЕЕСТР!B786</f>
        <v>724</v>
      </c>
      <c r="C786" s="44">
        <f>[1]РЕЕСТР!C786</f>
        <v>43556</v>
      </c>
      <c r="D786" s="51">
        <f>[1]РЕЕСТР!D786</f>
        <v>44900</v>
      </c>
      <c r="E786" s="16" t="str">
        <f>[1]РЕЕСТР!E786</f>
        <v>Спортивная 24, 26</v>
      </c>
      <c r="F786" s="52" t="str">
        <f>[1]РЕЕСТР!F786</f>
        <v>в рамках проведения инвентаризации 2022 года
не установлен</v>
      </c>
      <c r="G786" s="10" t="str">
        <f>[1]РЕЕСТР!G786</f>
        <v xml:space="preserve">60.983465 </v>
      </c>
      <c r="H786" s="10" t="str">
        <f>[1]РЕЕСТР!H786</f>
        <v xml:space="preserve">69.028503 </v>
      </c>
      <c r="I786" s="53" t="str">
        <f>[1]РЕЕСТР!I786</f>
        <v>в рамках инвентаризации 2022 года
не определена</v>
      </c>
      <c r="J786" s="9" t="str">
        <f>[1]РЕЕСТР!J786</f>
        <v>ограниченный</v>
      </c>
      <c r="K786" s="11" t="str">
        <f>[1]РЕЕСТР!K786</f>
        <v>бетонная плита</v>
      </c>
      <c r="L786" s="10">
        <f>[1]РЕЕСТР!L786</f>
        <v>22</v>
      </c>
      <c r="M786" s="10" t="str">
        <f>[1]РЕЕСТР!M786</f>
        <v>отсутствует</v>
      </c>
      <c r="N786" s="12" t="str">
        <f>[1]РЕЕСТР!N786</f>
        <v>есть</v>
      </c>
      <c r="O786" s="14">
        <f>[1]РЕЕСТР!O786</f>
        <v>4</v>
      </c>
      <c r="P786" s="15">
        <f>[1]РЕЕСТР!P786</f>
        <v>1.1000000000000001</v>
      </c>
      <c r="Q786" s="13" t="str">
        <f>[1]РЕЕСТР!Q786</f>
        <v>пластик</v>
      </c>
      <c r="R786" s="14" t="str">
        <f>[1]РЕЕСТР!U786</f>
        <v>-</v>
      </c>
      <c r="S786" s="15" t="str">
        <f>[1]РЕЕСТР!V786</f>
        <v>-</v>
      </c>
      <c r="T786" s="13" t="str">
        <f>[1]РЕЕСТР!W786</f>
        <v>-</v>
      </c>
      <c r="U786" s="17" t="str">
        <f>[1]РЕЕСТР!AA786</f>
        <v>пластик</v>
      </c>
      <c r="V786" s="18">
        <f>[1]РЕЕСТР!AB786</f>
        <v>1</v>
      </c>
      <c r="W786" s="15">
        <f>[1]РЕЕСТР!AC786</f>
        <v>1</v>
      </c>
      <c r="X786" s="13" t="str">
        <f>[1]РЕЕСТР!AD786</f>
        <v>металлическая сетка АО "РЭС-Сервис"</v>
      </c>
      <c r="Y786" s="8" t="str">
        <f>[1]РЕЕСТР!AH786</f>
        <v>ЮЛ - Автономное учреждение ХМАО-Югры "ЮграМегаспорт"</v>
      </c>
      <c r="Z786" s="19" t="str">
        <f>[1]РЕЕСТР!AL786</f>
        <v>Автономное учреждение ХМАО-Югры "ЮграМегаспорт"</v>
      </c>
    </row>
    <row r="787" spans="2:26" ht="45" customHeight="1" x14ac:dyDescent="0.3">
      <c r="B787" s="43">
        <f>[1]РЕЕСТР!B787</f>
        <v>725</v>
      </c>
      <c r="C787" s="44">
        <f>[1]РЕЕСТР!C787</f>
        <v>43556</v>
      </c>
      <c r="D787" s="51">
        <f>[1]РЕЕСТР!D787</f>
        <v>44900</v>
      </c>
      <c r="E787" s="16" t="str">
        <f>[1]РЕЕСТР!E787</f>
        <v>Отрадная 9</v>
      </c>
      <c r="F787" s="52" t="str">
        <f>[1]РЕЕСТР!F787</f>
        <v>в рамках проведения инвентаризации 2022 года
не установлен</v>
      </c>
      <c r="G787" s="10" t="str">
        <f>[1]РЕЕСТР!G787</f>
        <v>60.978700</v>
      </c>
      <c r="H787" s="10" t="str">
        <f>[1]РЕЕСТР!H787</f>
        <v>69.033532</v>
      </c>
      <c r="I787" s="53" t="str">
        <f>[1]РЕЕСТР!I787</f>
        <v>в рамках инвентаризации 2022 года
не определена</v>
      </c>
      <c r="J787" s="9" t="str">
        <f>[1]РЕЕСТР!J787</f>
        <v>ограниченный</v>
      </c>
      <c r="K787" s="11" t="str">
        <f>[1]РЕЕСТР!K787</f>
        <v>бетонная плита</v>
      </c>
      <c r="L787" s="10">
        <f>[1]РЕЕСТР!L787</f>
        <v>14.6</v>
      </c>
      <c r="M787" s="10" t="str">
        <f>[1]РЕЕСТР!M787</f>
        <v>отсутствует</v>
      </c>
      <c r="N787" s="12" t="str">
        <f>[1]РЕЕСТР!N787</f>
        <v>есть</v>
      </c>
      <c r="O787" s="14">
        <f>[1]РЕЕСТР!O787</f>
        <v>3</v>
      </c>
      <c r="P787" s="15">
        <f>[1]РЕЕСТР!P787</f>
        <v>1.1000000000000001</v>
      </c>
      <c r="Q787" s="13" t="str">
        <f>[1]РЕЕСТР!Q787</f>
        <v>пластик</v>
      </c>
      <c r="R787" s="14" t="str">
        <f>[1]РЕЕСТР!U787</f>
        <v>-</v>
      </c>
      <c r="S787" s="15" t="str">
        <f>[1]РЕЕСТР!V787</f>
        <v>-</v>
      </c>
      <c r="T787" s="13" t="str">
        <f>[1]РЕЕСТР!W787</f>
        <v>-</v>
      </c>
      <c r="U787" s="17" t="str">
        <f>[1]РЕЕСТР!AA787</f>
        <v>-</v>
      </c>
      <c r="V787" s="18" t="str">
        <f>[1]РЕЕСТР!AB787</f>
        <v>-</v>
      </c>
      <c r="W787" s="15" t="str">
        <f>[1]РЕЕСТР!AC787</f>
        <v>-</v>
      </c>
      <c r="X787" s="13" t="str">
        <f>[1]РЕЕСТР!AD787</f>
        <v>-</v>
      </c>
      <c r="Y787" s="8" t="str">
        <f>[1]РЕЕСТР!AH787</f>
        <v>ЮЛ - Автономное учреждение ХМАО-Югры "ЮграМегаспорт"</v>
      </c>
      <c r="Z787" s="19" t="str">
        <f>[1]РЕЕСТР!AL787</f>
        <v>Автономное учреждение ХМАО-Югры "ЮграМегаспорт"</v>
      </c>
    </row>
    <row r="788" spans="2:26" ht="45" customHeight="1" x14ac:dyDescent="0.3">
      <c r="B788" s="43">
        <f>[1]РЕЕСТР!B788</f>
        <v>726</v>
      </c>
      <c r="C788" s="44">
        <f>[1]РЕЕСТР!C788</f>
        <v>43556</v>
      </c>
      <c r="D788" s="51">
        <f>[1]РЕЕСТР!D788</f>
        <v>44900</v>
      </c>
      <c r="E788" s="16" t="str">
        <f>[1]РЕЕСТР!E788</f>
        <v>Студенческая 21</v>
      </c>
      <c r="F788" s="52" t="str">
        <f>[1]РЕЕСТР!F788</f>
        <v>в рамках проведения инвентаризации 2022 года
не установлен</v>
      </c>
      <c r="G788" s="10" t="str">
        <f>[1]РЕЕСТР!G788</f>
        <v>61.016918</v>
      </c>
      <c r="H788" s="10" t="str">
        <f>[1]РЕЕСТР!H788</f>
        <v>69.043043</v>
      </c>
      <c r="I788" s="53" t="str">
        <f>[1]РЕЕСТР!I788</f>
        <v>в рамках инвентаризации 2022 года
не определена</v>
      </c>
      <c r="J788" s="9" t="str">
        <f>[1]РЕЕСТР!J788</f>
        <v>ограниченный</v>
      </c>
      <c r="K788" s="11" t="str">
        <f>[1]РЕЕСТР!K788</f>
        <v>плитка</v>
      </c>
      <c r="L788" s="10">
        <f>[1]РЕЕСТР!L788</f>
        <v>12</v>
      </c>
      <c r="M788" s="10" t="str">
        <f>[1]РЕЕСТР!M788</f>
        <v>отсутствует</v>
      </c>
      <c r="N788" s="12" t="str">
        <f>[1]РЕЕСТР!N788</f>
        <v>есть</v>
      </c>
      <c r="O788" s="14">
        <f>[1]РЕЕСТР!O788</f>
        <v>2</v>
      </c>
      <c r="P788" s="15">
        <f>[1]РЕЕСТР!P788</f>
        <v>1.1000000000000001</v>
      </c>
      <c r="Q788" s="13" t="str">
        <f>[1]РЕЕСТР!Q788</f>
        <v>пластик</v>
      </c>
      <c r="R788" s="14" t="str">
        <f>[1]РЕЕСТР!U788</f>
        <v>-</v>
      </c>
      <c r="S788" s="15" t="str">
        <f>[1]РЕЕСТР!V788</f>
        <v>-</v>
      </c>
      <c r="T788" s="13" t="str">
        <f>[1]РЕЕСТР!W788</f>
        <v>-</v>
      </c>
      <c r="U788" s="17" t="str">
        <f>[1]РЕЕСТР!AA788</f>
        <v>-</v>
      </c>
      <c r="V788" s="18" t="str">
        <f>[1]РЕЕСТР!AB788</f>
        <v>-</v>
      </c>
      <c r="W788" s="15" t="str">
        <f>[1]РЕЕСТР!AC788</f>
        <v>-</v>
      </c>
      <c r="X788" s="13" t="str">
        <f>[1]РЕЕСТР!AD788</f>
        <v>-</v>
      </c>
      <c r="Y788" s="8" t="str">
        <f>[1]РЕЕСТР!AH788</f>
        <v>ЮЛ - Автономное учреждение ХМАО-Югры "ЮграМегаспорт"</v>
      </c>
      <c r="Z788" s="19" t="str">
        <f>[1]РЕЕСТР!AL788</f>
        <v>Автономное учреждение ХМАО-Югры "ЮграМегаспорт"</v>
      </c>
    </row>
    <row r="789" spans="2:26" ht="45" customHeight="1" x14ac:dyDescent="0.3">
      <c r="B789" s="43">
        <f>[1]РЕЕСТР!B789</f>
        <v>727</v>
      </c>
      <c r="C789" s="44">
        <f>[1]РЕЕСТР!C789</f>
        <v>43556</v>
      </c>
      <c r="D789" s="51">
        <f>[1]РЕЕСТР!D789</f>
        <v>44900</v>
      </c>
      <c r="E789" s="16" t="str">
        <f>[1]РЕЕСТР!E789</f>
        <v>Ледовая 1а</v>
      </c>
      <c r="F789" s="52" t="str">
        <f>[1]РЕЕСТР!F789</f>
        <v>в рамках проведения инвентаризации 2022 года
не установлен</v>
      </c>
      <c r="G789" s="10" t="str">
        <f>[1]РЕЕСТР!G789</f>
        <v>60.978902</v>
      </c>
      <c r="H789" s="10" t="str">
        <f>[1]РЕЕСТР!H789</f>
        <v>69.013402</v>
      </c>
      <c r="I789" s="53" t="str">
        <f>[1]РЕЕСТР!I789</f>
        <v>в рамках инвентаризации 2022 года
не определена</v>
      </c>
      <c r="J789" s="9" t="str">
        <f>[1]РЕЕСТР!J789</f>
        <v>ограниченный</v>
      </c>
      <c r="K789" s="11" t="str">
        <f>[1]РЕЕСТР!K789</f>
        <v>бетонная плита</v>
      </c>
      <c r="L789" s="10">
        <f>[1]РЕЕСТР!L789</f>
        <v>19.8</v>
      </c>
      <c r="M789" s="10" t="str">
        <f>[1]РЕЕСТР!M789</f>
        <v>отсутствует</v>
      </c>
      <c r="N789" s="12" t="str">
        <f>[1]РЕЕСТР!N789</f>
        <v>есть</v>
      </c>
      <c r="O789" s="14">
        <f>[1]РЕЕСТР!O789</f>
        <v>4</v>
      </c>
      <c r="P789" s="15">
        <f>[1]РЕЕСТР!P789</f>
        <v>1.1000000000000001</v>
      </c>
      <c r="Q789" s="13" t="str">
        <f>[1]РЕЕСТР!Q789</f>
        <v>пластик</v>
      </c>
      <c r="R789" s="14" t="str">
        <f>[1]РЕЕСТР!U789</f>
        <v>-</v>
      </c>
      <c r="S789" s="15" t="str">
        <f>[1]РЕЕСТР!V789</f>
        <v>-</v>
      </c>
      <c r="T789" s="13" t="str">
        <f>[1]РЕЕСТР!W789</f>
        <v>-</v>
      </c>
      <c r="U789" s="17" t="str">
        <f>[1]РЕЕСТР!AA789</f>
        <v>-</v>
      </c>
      <c r="V789" s="18" t="str">
        <f>[1]РЕЕСТР!AB789</f>
        <v>-</v>
      </c>
      <c r="W789" s="15" t="str">
        <f>[1]РЕЕСТР!AC789</f>
        <v>-</v>
      </c>
      <c r="X789" s="13" t="str">
        <f>[1]РЕЕСТР!AD789</f>
        <v>-</v>
      </c>
      <c r="Y789" s="8" t="str">
        <f>[1]РЕЕСТР!AH789</f>
        <v>ЮЛ - Автономное учреждение ХМАО-Югры "ЮграМегаспорт"</v>
      </c>
      <c r="Z789" s="19" t="str">
        <f>[1]РЕЕСТР!AL789</f>
        <v>Автономное учреждение ХМАО-Югры "ЮграМегаспорт"</v>
      </c>
    </row>
    <row r="790" spans="2:26" ht="45" customHeight="1" x14ac:dyDescent="0.3">
      <c r="B790" s="43">
        <f>[1]РЕЕСТР!B790</f>
        <v>728</v>
      </c>
      <c r="C790" s="44" t="str">
        <f>[1]РЕЕСТР!C790</f>
        <v>ранее существовавшая до 01.01.2019</v>
      </c>
      <c r="D790" s="51">
        <f>[1]РЕЕСТР!D790</f>
        <v>44900</v>
      </c>
      <c r="E790" s="16" t="str">
        <f>[1]РЕЕСТР!E790</f>
        <v>кладбище в районе ОМК</v>
      </c>
      <c r="F790" s="52" t="str">
        <f>[1]РЕЕСТР!F790</f>
        <v>в рамках проведения инвентаризации 2022 года
не установлен</v>
      </c>
      <c r="G790" s="10" t="str">
        <f>[1]РЕЕСТР!G790</f>
        <v>61.039268</v>
      </c>
      <c r="H790" s="10" t="str">
        <f>[1]РЕЕСТР!H790</f>
        <v>69.071410</v>
      </c>
      <c r="I790" s="53" t="str">
        <f>[1]РЕЕСТР!I790</f>
        <v>в рамках инвентаризации 2022 года
не определена</v>
      </c>
      <c r="J790" s="9" t="str">
        <f>[1]РЕЕСТР!J790</f>
        <v>ограниченный</v>
      </c>
      <c r="K790" s="11" t="str">
        <f>[1]РЕЕСТР!K790</f>
        <v>грунт</v>
      </c>
      <c r="L790" s="10">
        <f>[1]РЕЕСТР!L790</f>
        <v>4</v>
      </c>
      <c r="M790" s="10" t="str">
        <f>[1]РЕЕСТР!M790</f>
        <v>отсутствует</v>
      </c>
      <c r="N790" s="12" t="str">
        <f>[1]РЕЕСТР!N790</f>
        <v>есть</v>
      </c>
      <c r="O790" s="14">
        <f>[1]РЕЕСТР!O790</f>
        <v>1</v>
      </c>
      <c r="P790" s="15">
        <f>[1]РЕЕСТР!P790</f>
        <v>0.66</v>
      </c>
      <c r="Q790" s="13" t="str">
        <f>[1]РЕЕСТР!Q790</f>
        <v>пластик</v>
      </c>
      <c r="R790" s="14" t="str">
        <f>[1]РЕЕСТР!U790</f>
        <v>-</v>
      </c>
      <c r="S790" s="15" t="str">
        <f>[1]РЕЕСТР!V790</f>
        <v>-</v>
      </c>
      <c r="T790" s="13" t="str">
        <f>[1]РЕЕСТР!W790</f>
        <v>-</v>
      </c>
      <c r="U790" s="17" t="str">
        <f>[1]РЕЕСТР!AA790</f>
        <v>-</v>
      </c>
      <c r="V790" s="18" t="str">
        <f>[1]РЕЕСТР!AB790</f>
        <v>-</v>
      </c>
      <c r="W790" s="15" t="str">
        <f>[1]РЕЕСТР!AC790</f>
        <v>-</v>
      </c>
      <c r="X790" s="13" t="str">
        <f>[1]РЕЕСТР!AD790</f>
        <v>-</v>
      </c>
      <c r="Y790" s="8" t="str">
        <f>[1]РЕЕСТР!AH790</f>
        <v>ЮЛ - МБУ "Ритуальные услуги"</v>
      </c>
      <c r="Z790" s="19" t="str">
        <f>[1]РЕЕСТР!AL790</f>
        <v>МБУ "Ритуальные услуги"</v>
      </c>
    </row>
    <row r="791" spans="2:26" ht="63" customHeight="1" x14ac:dyDescent="0.3">
      <c r="B791" s="43">
        <f>[1]РЕЕСТР!B791</f>
        <v>729</v>
      </c>
      <c r="C791" s="44">
        <f>[1]РЕЕСТР!C791</f>
        <v>43598</v>
      </c>
      <c r="D791" s="51">
        <f>[1]РЕЕСТР!D791</f>
        <v>44900</v>
      </c>
      <c r="E791" s="16" t="str">
        <f>[1]РЕЕСТР!E791</f>
        <v>Промышленная 19</v>
      </c>
      <c r="F791" s="52" t="str">
        <f>[1]РЕЕСТР!F791</f>
        <v>в рамках проведения инвентаризации 2022 года
не установлен</v>
      </c>
      <c r="G791" s="10" t="str">
        <f>[1]РЕЕСТР!G791</f>
        <v>61.001155</v>
      </c>
      <c r="H791" s="10" t="str">
        <f>[1]РЕЕСТР!H791</f>
        <v>68.994212</v>
      </c>
      <c r="I791" s="53" t="str">
        <f>[1]РЕЕСТР!I791</f>
        <v>в рамках инвентаризации 2022 года
не определена</v>
      </c>
      <c r="J791" s="9" t="str">
        <f>[1]РЕЕСТР!J791</f>
        <v>открытый</v>
      </c>
      <c r="K791" s="11" t="str">
        <f>[1]РЕЕСТР!K791</f>
        <v>асфальт</v>
      </c>
      <c r="L791" s="10">
        <f>[1]РЕЕСТР!L791</f>
        <v>9</v>
      </c>
      <c r="M791" s="10" t="str">
        <f>[1]РЕЕСТР!M791</f>
        <v>отсутствует</v>
      </c>
      <c r="N791" s="12" t="str">
        <f>[1]РЕЕСТР!N791</f>
        <v>отсутствует</v>
      </c>
      <c r="O791" s="14">
        <f>[1]РЕЕСТР!O791</f>
        <v>1</v>
      </c>
      <c r="P791" s="15">
        <f>[1]РЕЕСТР!P791</f>
        <v>3</v>
      </c>
      <c r="Q791" s="13" t="str">
        <f>[1]РЕЕСТР!Q791</f>
        <v>пластик</v>
      </c>
      <c r="R791" s="14" t="str">
        <f>[1]РЕЕСТР!U791</f>
        <v>-</v>
      </c>
      <c r="S791" s="15" t="str">
        <f>[1]РЕЕСТР!V791</f>
        <v>-</v>
      </c>
      <c r="T791" s="13" t="str">
        <f>[1]РЕЕСТР!W791</f>
        <v>-</v>
      </c>
      <c r="U791" s="17" t="str">
        <f>[1]РЕЕСТР!AA791</f>
        <v>-</v>
      </c>
      <c r="V791" s="18" t="str">
        <f>[1]РЕЕСТР!AB791</f>
        <v>-</v>
      </c>
      <c r="W791" s="15" t="str">
        <f>[1]РЕЕСТР!AC791</f>
        <v>-</v>
      </c>
      <c r="X791" s="13" t="str">
        <f>[1]РЕЕСТР!AD791</f>
        <v>-</v>
      </c>
      <c r="Y791" s="8" t="str">
        <f>[1]РЕЕСТР!AH791</f>
        <v>ЮЛ - Автономное учреждение Ханты-Мансийского автономного округа - Югры "Технопарк высоких технологий"</v>
      </c>
      <c r="Z791" s="19" t="str">
        <f>[1]РЕЕСТР!AL791</f>
        <v>Автономное учреждение Ханты-Мансийского автономного округа - Югры "Технопарк высоких технологий"</v>
      </c>
    </row>
    <row r="792" spans="2:26" ht="45" customHeight="1" x14ac:dyDescent="0.3">
      <c r="B792" s="43">
        <f>[1]РЕЕСТР!B792</f>
        <v>729</v>
      </c>
      <c r="C792" s="44">
        <f>[1]РЕЕСТР!C792</f>
        <v>0</v>
      </c>
      <c r="D792" s="51">
        <f>[1]РЕЕСТР!D792</f>
        <v>44900</v>
      </c>
      <c r="E792" s="16">
        <f>[1]РЕЕСТР!E792</f>
        <v>0</v>
      </c>
      <c r="F792" s="52" t="str">
        <f>[1]РЕЕСТР!F792</f>
        <v>в рамках проведения инвентаризации 2022 года
не установлен</v>
      </c>
      <c r="G792" s="10">
        <f>[1]РЕЕСТР!G792</f>
        <v>0</v>
      </c>
      <c r="H792" s="10">
        <f>[1]РЕЕСТР!H792</f>
        <v>0</v>
      </c>
      <c r="I792" s="53" t="str">
        <f>[1]РЕЕСТР!I792</f>
        <v>в рамках инвентаризации 2022 года
не определена</v>
      </c>
      <c r="J792" s="9">
        <f>[1]РЕЕСТР!J792</f>
        <v>0</v>
      </c>
      <c r="K792" s="11">
        <f>[1]РЕЕСТР!K792</f>
        <v>0</v>
      </c>
      <c r="L792" s="10">
        <f>[1]РЕЕСТР!L792</f>
        <v>0</v>
      </c>
      <c r="M792" s="10">
        <f>[1]РЕЕСТР!M792</f>
        <v>0</v>
      </c>
      <c r="N792" s="12">
        <f>[1]РЕЕСТР!N792</f>
        <v>0</v>
      </c>
      <c r="O792" s="14">
        <f>[1]РЕЕСТР!O792</f>
        <v>1</v>
      </c>
      <c r="P792" s="15">
        <f>[1]РЕЕСТР!P792</f>
        <v>1.1000000000000001</v>
      </c>
      <c r="Q792" s="13" t="str">
        <f>[1]РЕЕСТР!Q792</f>
        <v>пластик</v>
      </c>
      <c r="R792" s="14">
        <f>[1]РЕЕСТР!U792</f>
        <v>0</v>
      </c>
      <c r="S792" s="15">
        <f>[1]РЕЕСТР!V792</f>
        <v>0</v>
      </c>
      <c r="T792" s="13">
        <f>[1]РЕЕСТР!W792</f>
        <v>0</v>
      </c>
      <c r="U792" s="17">
        <f>[1]РЕЕСТР!AA792</f>
        <v>0</v>
      </c>
      <c r="V792" s="18">
        <f>[1]РЕЕСТР!AB792</f>
        <v>0</v>
      </c>
      <c r="W792" s="15">
        <f>[1]РЕЕСТР!AC792</f>
        <v>0</v>
      </c>
      <c r="X792" s="13">
        <f>[1]РЕЕСТР!AD792</f>
        <v>0</v>
      </c>
      <c r="Y792" s="8">
        <f>[1]РЕЕСТР!AH792</f>
        <v>0</v>
      </c>
      <c r="Z792" s="19">
        <f>[1]РЕЕСТР!AL792</f>
        <v>0</v>
      </c>
    </row>
    <row r="793" spans="2:26" ht="45" customHeight="1" x14ac:dyDescent="0.3">
      <c r="B793" s="43">
        <f>[1]РЕЕСТР!B793</f>
        <v>730</v>
      </c>
      <c r="C793" s="44">
        <f>[1]РЕЕСТР!C793</f>
        <v>43584</v>
      </c>
      <c r="D793" s="51">
        <f>[1]РЕЕСТР!D793</f>
        <v>44900</v>
      </c>
      <c r="E793" s="16" t="str">
        <f>[1]РЕЕСТР!E793</f>
        <v>Студенческая 8</v>
      </c>
      <c r="F793" s="52" t="str">
        <f>[1]РЕЕСТР!F793</f>
        <v>в рамках проведения инвентаризации 2022 года
не установлен</v>
      </c>
      <c r="G793" s="10" t="str">
        <f>[1]РЕЕСТР!G793</f>
        <v>61.013919</v>
      </c>
      <c r="H793" s="10" t="str">
        <f>[1]РЕЕСТР!H793</f>
        <v>69.056737</v>
      </c>
      <c r="I793" s="53" t="str">
        <f>[1]РЕЕСТР!I793</f>
        <v>в рамках инвентаризации 2022 года
не определена</v>
      </c>
      <c r="J793" s="9" t="str">
        <f>[1]РЕЕСТР!J793</f>
        <v>ограниченный</v>
      </c>
      <c r="K793" s="11" t="str">
        <f>[1]РЕЕСТР!K793</f>
        <v>асфальт</v>
      </c>
      <c r="L793" s="10">
        <f>[1]РЕЕСТР!L793</f>
        <v>4</v>
      </c>
      <c r="M793" s="10" t="str">
        <f>[1]РЕЕСТР!M793</f>
        <v>отсутствует</v>
      </c>
      <c r="N793" s="12" t="str">
        <f>[1]РЕЕСТР!N793</f>
        <v>отсутствует</v>
      </c>
      <c r="O793" s="14">
        <f>[1]РЕЕСТР!O793</f>
        <v>2</v>
      </c>
      <c r="P793" s="15">
        <f>[1]РЕЕСТР!P793</f>
        <v>0.75</v>
      </c>
      <c r="Q793" s="13" t="str">
        <f>[1]РЕЕСТР!Q793</f>
        <v>металл</v>
      </c>
      <c r="R793" s="14" t="str">
        <f>[1]РЕЕСТР!U793</f>
        <v>-</v>
      </c>
      <c r="S793" s="15" t="str">
        <f>[1]РЕЕСТР!V793</f>
        <v>-</v>
      </c>
      <c r="T793" s="13" t="str">
        <f>[1]РЕЕСТР!W793</f>
        <v>-</v>
      </c>
      <c r="U793" s="17" t="str">
        <f>[1]РЕЕСТР!AA793</f>
        <v>-</v>
      </c>
      <c r="V793" s="18" t="str">
        <f>[1]РЕЕСТР!AB793</f>
        <v>-</v>
      </c>
      <c r="W793" s="15" t="str">
        <f>[1]РЕЕСТР!AC793</f>
        <v>-</v>
      </c>
      <c r="X793" s="13" t="str">
        <f>[1]РЕЕСТР!AD793</f>
        <v>-</v>
      </c>
      <c r="Y793" s="8" t="str">
        <f>[1]РЕЕСТР!AH793</f>
        <v>ЮЛ - Муниципальное дорожно-эксплуатационное предприятие</v>
      </c>
      <c r="Z793" s="19" t="str">
        <f>[1]РЕЕСТР!AL793</f>
        <v>Муниципальное дорожно-эксплуатационное предприятие</v>
      </c>
    </row>
    <row r="794" spans="2:26" ht="45" customHeight="1" x14ac:dyDescent="0.3">
      <c r="B794" s="43">
        <f>[1]РЕЕСТР!B794</f>
        <v>731</v>
      </c>
      <c r="C794" s="44">
        <f>[1]РЕЕСТР!C794</f>
        <v>43584</v>
      </c>
      <c r="D794" s="51">
        <f>[1]РЕЕСТР!D794</f>
        <v>44900</v>
      </c>
      <c r="E794" s="16" t="str">
        <f>[1]РЕЕСТР!E794</f>
        <v>Привольная 12</v>
      </c>
      <c r="F794" s="52" t="str">
        <f>[1]РЕЕСТР!F794</f>
        <v>в рамках проведения инвентаризации 2022 года
не установлен</v>
      </c>
      <c r="G794" s="10" t="str">
        <f>[1]РЕЕСТР!G794</f>
        <v>61.017177</v>
      </c>
      <c r="H794" s="10" t="str">
        <f>[1]РЕЕСТР!H794</f>
        <v>68.985802</v>
      </c>
      <c r="I794" s="53" t="str">
        <f>[1]РЕЕСТР!I794</f>
        <v>в рамках инвентаризации 2022 года
не определена</v>
      </c>
      <c r="J794" s="9" t="str">
        <f>[1]РЕЕСТР!J794</f>
        <v>ограниченный</v>
      </c>
      <c r="K794" s="11" t="str">
        <f>[1]РЕЕСТР!K794</f>
        <v>бетонная плита</v>
      </c>
      <c r="L794" s="10">
        <f>[1]РЕЕСТР!L794</f>
        <v>4</v>
      </c>
      <c r="M794" s="10" t="str">
        <f>[1]РЕЕСТР!M794</f>
        <v>отсутствует</v>
      </c>
      <c r="N794" s="12" t="str">
        <f>[1]РЕЕСТР!N794</f>
        <v>отсутствует</v>
      </c>
      <c r="O794" s="14">
        <f>[1]РЕЕСТР!O794</f>
        <v>1</v>
      </c>
      <c r="P794" s="15">
        <f>[1]РЕЕСТР!P794</f>
        <v>0.75</v>
      </c>
      <c r="Q794" s="13" t="str">
        <f>[1]РЕЕСТР!Q794</f>
        <v>металл</v>
      </c>
      <c r="R794" s="14" t="str">
        <f>[1]РЕЕСТР!U794</f>
        <v>-</v>
      </c>
      <c r="S794" s="15" t="str">
        <f>[1]РЕЕСТР!V794</f>
        <v>-</v>
      </c>
      <c r="T794" s="13" t="str">
        <f>[1]РЕЕСТР!W794</f>
        <v>-</v>
      </c>
      <c r="U794" s="17" t="str">
        <f>[1]РЕЕСТР!AA794</f>
        <v>-</v>
      </c>
      <c r="V794" s="18" t="str">
        <f>[1]РЕЕСТР!AB794</f>
        <v>-</v>
      </c>
      <c r="W794" s="15" t="str">
        <f>[1]РЕЕСТР!AC794</f>
        <v>-</v>
      </c>
      <c r="X794" s="13" t="str">
        <f>[1]РЕЕСТР!AD794</f>
        <v>-</v>
      </c>
      <c r="Y794" s="8" t="str">
        <f>[1]РЕЕСТР!AH794</f>
        <v>ЮЛ - Муниципальное дорожно-эксплуатационное предприятие</v>
      </c>
      <c r="Z794" s="19" t="str">
        <f>[1]РЕЕСТР!AL794</f>
        <v>Муниципальное дорожно-эксплуатационное предприятие</v>
      </c>
    </row>
    <row r="795" spans="2:26" ht="78.75" customHeight="1" x14ac:dyDescent="0.3">
      <c r="B795" s="43">
        <f>[1]РЕЕСТР!B795</f>
        <v>732</v>
      </c>
      <c r="C795" s="44" t="str">
        <f>[1]РЕЕСТР!C795</f>
        <v>ранее существовавшая до 01.01.2019</v>
      </c>
      <c r="D795" s="51">
        <f>[1]РЕЕСТР!D795</f>
        <v>44900</v>
      </c>
      <c r="E795" s="16" t="str">
        <f>[1]РЕЕСТР!E795</f>
        <v>г. Ханты-Мансийск, берег реки Иртыш (86:12:0101020:183)</v>
      </c>
      <c r="F795" s="52" t="str">
        <f>[1]РЕЕСТР!F795</f>
        <v>в рамках проведения инвентаризации 2022 года
не установлен</v>
      </c>
      <c r="G795" s="10" t="str">
        <f>[1]РЕЕСТР!G795</f>
        <v>60.998831</v>
      </c>
      <c r="H795" s="10" t="str">
        <f>[1]РЕЕСТР!H795</f>
        <v>68.987635</v>
      </c>
      <c r="I795" s="53" t="str">
        <f>[1]РЕЕСТР!I795</f>
        <v>в рамках инвентаризации 2022 года
не определена</v>
      </c>
      <c r="J795" s="9" t="str">
        <f>[1]РЕЕСТР!J795</f>
        <v>ограниченный</v>
      </c>
      <c r="K795" s="11" t="str">
        <f>[1]РЕЕСТР!K795</f>
        <v>бетонная плита</v>
      </c>
      <c r="L795" s="10">
        <f>[1]РЕЕСТР!L795</f>
        <v>4</v>
      </c>
      <c r="M795" s="10" t="str">
        <f>[1]РЕЕСТР!M795</f>
        <v>отсутствует</v>
      </c>
      <c r="N795" s="12" t="str">
        <f>[1]РЕЕСТР!N795</f>
        <v>отсутствует</v>
      </c>
      <c r="O795" s="14">
        <f>[1]РЕЕСТР!O795</f>
        <v>1</v>
      </c>
      <c r="P795" s="15">
        <f>[1]РЕЕСТР!P795</f>
        <v>0.75</v>
      </c>
      <c r="Q795" s="13" t="str">
        <f>[1]РЕЕСТР!Q795</f>
        <v>металл</v>
      </c>
      <c r="R795" s="14" t="str">
        <f>[1]РЕЕСТР!U795</f>
        <v>-</v>
      </c>
      <c r="S795" s="15" t="str">
        <f>[1]РЕЕСТР!V795</f>
        <v>-</v>
      </c>
      <c r="T795" s="13" t="str">
        <f>[1]РЕЕСТР!W795</f>
        <v>-</v>
      </c>
      <c r="U795" s="17" t="str">
        <f>[1]РЕЕСТР!AA795</f>
        <v>-</v>
      </c>
      <c r="V795" s="18" t="str">
        <f>[1]РЕЕСТР!AB795</f>
        <v>-</v>
      </c>
      <c r="W795" s="15" t="str">
        <f>[1]РЕЕСТР!AC795</f>
        <v>-</v>
      </c>
      <c r="X795" s="13" t="str">
        <f>[1]РЕЕСТР!AD795</f>
        <v>-</v>
      </c>
      <c r="Y795" s="8" t="str">
        <f>[1]РЕЕСТР!AH795</f>
        <v>ЮЛ - Муниципальное дорожно-эксплуатационное предприятие</v>
      </c>
      <c r="Z795" s="19" t="str">
        <f>[1]РЕЕСТР!AL795</f>
        <v>Муниципальное дорожно-эксплуатационное предприятие</v>
      </c>
    </row>
    <row r="796" spans="2:26" ht="63" customHeight="1" x14ac:dyDescent="0.3">
      <c r="B796" s="43">
        <f>[1]РЕЕСТР!B796</f>
        <v>733</v>
      </c>
      <c r="C796" s="44">
        <f>[1]РЕЕСТР!C796</f>
        <v>43612</v>
      </c>
      <c r="D796" s="51">
        <f>[1]РЕЕСТР!D796</f>
        <v>44900</v>
      </c>
      <c r="E796" s="16" t="str">
        <f>[1]РЕЕСТР!E796</f>
        <v>Гагарина 33а</v>
      </c>
      <c r="F796" s="52" t="str">
        <f>[1]РЕЕСТР!F796</f>
        <v>в рамках проведения инвентаризации 2022 года
не установлен</v>
      </c>
      <c r="G796" s="10" t="str">
        <f>[1]РЕЕСТР!G796</f>
        <v>60.996144</v>
      </c>
      <c r="H796" s="10" t="str">
        <f>[1]РЕЕСТР!H796</f>
        <v>69.025989</v>
      </c>
      <c r="I796" s="53" t="str">
        <f>[1]РЕЕСТР!I796</f>
        <v>в рамках инвентаризации 2022 года
не определена</v>
      </c>
      <c r="J796" s="9" t="str">
        <f>[1]РЕЕСТР!J796</f>
        <v>ограниченный</v>
      </c>
      <c r="K796" s="11" t="str">
        <f>[1]РЕЕСТР!K796</f>
        <v>бетонная плита</v>
      </c>
      <c r="L796" s="10">
        <f>[1]РЕЕСТР!L796</f>
        <v>5</v>
      </c>
      <c r="M796" s="10" t="str">
        <f>[1]РЕЕСТР!M796</f>
        <v>отсутствует</v>
      </c>
      <c r="N796" s="12" t="str">
        <f>[1]РЕЕСТР!N796</f>
        <v>есть</v>
      </c>
      <c r="O796" s="14">
        <f>[1]РЕЕСТР!O796</f>
        <v>1</v>
      </c>
      <c r="P796" s="15">
        <f>[1]РЕЕСТР!P796</f>
        <v>0.66</v>
      </c>
      <c r="Q796" s="13" t="str">
        <f>[1]РЕЕСТР!Q796</f>
        <v>пластик</v>
      </c>
      <c r="R796" s="14" t="str">
        <f>[1]РЕЕСТР!U796</f>
        <v>-</v>
      </c>
      <c r="S796" s="15" t="str">
        <f>[1]РЕЕСТР!V796</f>
        <v>-</v>
      </c>
      <c r="T796" s="13" t="str">
        <f>[1]РЕЕСТР!W796</f>
        <v>-</v>
      </c>
      <c r="U796" s="17" t="str">
        <f>[1]РЕЕСТР!AA796</f>
        <v>-</v>
      </c>
      <c r="V796" s="18" t="str">
        <f>[1]РЕЕСТР!AB796</f>
        <v>-</v>
      </c>
      <c r="W796" s="15" t="str">
        <f>[1]РЕЕСТР!AC796</f>
        <v>-</v>
      </c>
      <c r="X796" s="13" t="str">
        <f>[1]РЕЕСТР!AD796</f>
        <v>-</v>
      </c>
      <c r="Y796" s="8" t="str">
        <f>[1]РЕЕСТР!AH796</f>
        <v>ЮЛ - КОУ ХМАО-Югры "Ханты-Мансийская школа для обучающихся с ограниченными возможностями здоровья"</v>
      </c>
      <c r="Z796" s="19" t="str">
        <f>[1]РЕЕСТР!AL796</f>
        <v>КОУ ХМАО-Югры "Ханты-Мансийская школа для обучающихся с ограниченными возможностями здоровья"</v>
      </c>
    </row>
    <row r="797" spans="2:26" ht="45" customHeight="1" x14ac:dyDescent="0.3">
      <c r="B797" s="43">
        <f>[1]РЕЕСТР!B797</f>
        <v>734</v>
      </c>
      <c r="C797" s="44">
        <f>[1]РЕЕСТР!C797</f>
        <v>0</v>
      </c>
      <c r="D797" s="51">
        <f>[1]РЕЕСТР!D797</f>
        <v>44900</v>
      </c>
      <c r="E797" s="16">
        <f>[1]РЕЕСТР!E797</f>
        <v>0</v>
      </c>
      <c r="F797" s="52" t="str">
        <f>[1]РЕЕСТР!F797</f>
        <v>в рамках проведения инвентаризации 2022 года
не установлен</v>
      </c>
      <c r="G797" s="10">
        <f>[1]РЕЕСТР!G797</f>
        <v>0</v>
      </c>
      <c r="H797" s="10">
        <f>[1]РЕЕСТР!H797</f>
        <v>0</v>
      </c>
      <c r="I797" s="53" t="str">
        <f>[1]РЕЕСТР!I797</f>
        <v>в рамках инвентаризации 2022 года
не определена</v>
      </c>
      <c r="J797" s="9">
        <f>[1]РЕЕСТР!J797</f>
        <v>0</v>
      </c>
      <c r="K797" s="11">
        <f>[1]РЕЕСТР!K797</f>
        <v>0</v>
      </c>
      <c r="L797" s="10">
        <f>[1]РЕЕСТР!L797</f>
        <v>0</v>
      </c>
      <c r="M797" s="10">
        <f>[1]РЕЕСТР!M797</f>
        <v>0</v>
      </c>
      <c r="N797" s="12">
        <f>[1]РЕЕСТР!N797</f>
        <v>0</v>
      </c>
      <c r="O797" s="14">
        <f>[1]РЕЕСТР!O797</f>
        <v>0</v>
      </c>
      <c r="P797" s="15">
        <f>[1]РЕЕСТР!P797</f>
        <v>0</v>
      </c>
      <c r="Q797" s="13">
        <f>[1]РЕЕСТР!Q797</f>
        <v>0</v>
      </c>
      <c r="R797" s="14">
        <f>[1]РЕЕСТР!U797</f>
        <v>0</v>
      </c>
      <c r="S797" s="15">
        <f>[1]РЕЕСТР!V797</f>
        <v>0</v>
      </c>
      <c r="T797" s="13">
        <f>[1]РЕЕСТР!W797</f>
        <v>0</v>
      </c>
      <c r="U797" s="17">
        <f>[1]РЕЕСТР!AA797</f>
        <v>0</v>
      </c>
      <c r="V797" s="18">
        <f>[1]РЕЕСТР!AB797</f>
        <v>0</v>
      </c>
      <c r="W797" s="15">
        <f>[1]РЕЕСТР!AC797</f>
        <v>0</v>
      </c>
      <c r="X797" s="13">
        <f>[1]РЕЕСТР!AD797</f>
        <v>0</v>
      </c>
      <c r="Y797" s="8">
        <f>[1]РЕЕСТР!AH797</f>
        <v>0</v>
      </c>
      <c r="Z797" s="19">
        <f>[1]РЕЕСТР!AL797</f>
        <v>0</v>
      </c>
    </row>
    <row r="798" spans="2:26" ht="45" customHeight="1" x14ac:dyDescent="0.3">
      <c r="B798" s="43">
        <f>[1]РЕЕСТР!B798</f>
        <v>735</v>
      </c>
      <c r="C798" s="44">
        <f>[1]РЕЕСТР!C798</f>
        <v>0</v>
      </c>
      <c r="D798" s="51">
        <f>[1]РЕЕСТР!D798</f>
        <v>44900</v>
      </c>
      <c r="E798" s="16">
        <f>[1]РЕЕСТР!E798</f>
        <v>0</v>
      </c>
      <c r="F798" s="52" t="str">
        <f>[1]РЕЕСТР!F798</f>
        <v>в рамках проведения инвентаризации 2022 года
не установлен</v>
      </c>
      <c r="G798" s="10">
        <f>[1]РЕЕСТР!G798</f>
        <v>0</v>
      </c>
      <c r="H798" s="10">
        <f>[1]РЕЕСТР!H798</f>
        <v>0</v>
      </c>
      <c r="I798" s="53" t="str">
        <f>[1]РЕЕСТР!I798</f>
        <v>в рамках инвентаризации 2022 года
не определена</v>
      </c>
      <c r="J798" s="9">
        <f>[1]РЕЕСТР!J798</f>
        <v>0</v>
      </c>
      <c r="K798" s="11">
        <f>[1]РЕЕСТР!K798</f>
        <v>0</v>
      </c>
      <c r="L798" s="10">
        <f>[1]РЕЕСТР!L798</f>
        <v>0</v>
      </c>
      <c r="M798" s="10">
        <f>[1]РЕЕСТР!M798</f>
        <v>0</v>
      </c>
      <c r="N798" s="12">
        <f>[1]РЕЕСТР!N798</f>
        <v>0</v>
      </c>
      <c r="O798" s="14">
        <f>[1]РЕЕСТР!O798</f>
        <v>0</v>
      </c>
      <c r="P798" s="15">
        <f>[1]РЕЕСТР!P798</f>
        <v>0</v>
      </c>
      <c r="Q798" s="13">
        <f>[1]РЕЕСТР!Q798</f>
        <v>0</v>
      </c>
      <c r="R798" s="14">
        <f>[1]РЕЕСТР!U798</f>
        <v>0</v>
      </c>
      <c r="S798" s="15">
        <f>[1]РЕЕСТР!V798</f>
        <v>0</v>
      </c>
      <c r="T798" s="13">
        <f>[1]РЕЕСТР!W798</f>
        <v>0</v>
      </c>
      <c r="U798" s="17">
        <f>[1]РЕЕСТР!AA798</f>
        <v>0</v>
      </c>
      <c r="V798" s="18">
        <f>[1]РЕЕСТР!AB798</f>
        <v>0</v>
      </c>
      <c r="W798" s="15">
        <f>[1]РЕЕСТР!AC798</f>
        <v>0</v>
      </c>
      <c r="X798" s="13">
        <f>[1]РЕЕСТР!AD798</f>
        <v>0</v>
      </c>
      <c r="Y798" s="8">
        <f>[1]РЕЕСТР!AH798</f>
        <v>0</v>
      </c>
      <c r="Z798" s="19">
        <f>[1]РЕЕСТР!AL798</f>
        <v>0</v>
      </c>
    </row>
    <row r="799" spans="2:26" ht="45" customHeight="1" x14ac:dyDescent="0.3">
      <c r="B799" s="43">
        <f>[1]РЕЕСТР!B799</f>
        <v>736</v>
      </c>
      <c r="C799" s="44">
        <f>[1]РЕЕСТР!C799</f>
        <v>0</v>
      </c>
      <c r="D799" s="51">
        <f>[1]РЕЕСТР!D799</f>
        <v>44900</v>
      </c>
      <c r="E799" s="16">
        <f>[1]РЕЕСТР!E799</f>
        <v>0</v>
      </c>
      <c r="F799" s="52" t="str">
        <f>[1]РЕЕСТР!F799</f>
        <v>в рамках проведения инвентаризации 2022 года
не установлен</v>
      </c>
      <c r="G799" s="10">
        <f>[1]РЕЕСТР!G799</f>
        <v>0</v>
      </c>
      <c r="H799" s="10">
        <f>[1]РЕЕСТР!H799</f>
        <v>0</v>
      </c>
      <c r="I799" s="53" t="str">
        <f>[1]РЕЕСТР!I799</f>
        <v>в рамках инвентаризации 2022 года
не определена</v>
      </c>
      <c r="J799" s="9">
        <f>[1]РЕЕСТР!J799</f>
        <v>0</v>
      </c>
      <c r="K799" s="11">
        <f>[1]РЕЕСТР!K799</f>
        <v>0</v>
      </c>
      <c r="L799" s="10">
        <f>[1]РЕЕСТР!L799</f>
        <v>0</v>
      </c>
      <c r="M799" s="10">
        <f>[1]РЕЕСТР!M799</f>
        <v>0</v>
      </c>
      <c r="N799" s="12">
        <f>[1]РЕЕСТР!N799</f>
        <v>0</v>
      </c>
      <c r="O799" s="14">
        <f>[1]РЕЕСТР!O799</f>
        <v>0</v>
      </c>
      <c r="P799" s="15">
        <f>[1]РЕЕСТР!P799</f>
        <v>0</v>
      </c>
      <c r="Q799" s="13">
        <f>[1]РЕЕСТР!Q799</f>
        <v>0</v>
      </c>
      <c r="R799" s="14">
        <f>[1]РЕЕСТР!U799</f>
        <v>0</v>
      </c>
      <c r="S799" s="15">
        <f>[1]РЕЕСТР!V799</f>
        <v>0</v>
      </c>
      <c r="T799" s="13">
        <f>[1]РЕЕСТР!W799</f>
        <v>0</v>
      </c>
      <c r="U799" s="17">
        <f>[1]РЕЕСТР!AA799</f>
        <v>0</v>
      </c>
      <c r="V799" s="18">
        <f>[1]РЕЕСТР!AB799</f>
        <v>0</v>
      </c>
      <c r="W799" s="15">
        <f>[1]РЕЕСТР!AC799</f>
        <v>0</v>
      </c>
      <c r="X799" s="13">
        <f>[1]РЕЕСТР!AD799</f>
        <v>0</v>
      </c>
      <c r="Y799" s="8">
        <f>[1]РЕЕСТР!AH799</f>
        <v>0</v>
      </c>
      <c r="Z799" s="19">
        <f>[1]РЕЕСТР!AL799</f>
        <v>0</v>
      </c>
    </row>
    <row r="800" spans="2:26" ht="56.25" customHeight="1" x14ac:dyDescent="0.3">
      <c r="B800" s="43">
        <f>[1]РЕЕСТР!B800</f>
        <v>737</v>
      </c>
      <c r="C800" s="44">
        <f>[1]РЕЕСТР!C800</f>
        <v>43630</v>
      </c>
      <c r="D800" s="51">
        <f>[1]РЕЕСТР!D800</f>
        <v>44900</v>
      </c>
      <c r="E800" s="16" t="str">
        <f>[1]РЕЕСТР!E800</f>
        <v>Сутормина 20</v>
      </c>
      <c r="F800" s="52" t="str">
        <f>[1]РЕЕСТР!F800</f>
        <v>в рамках проведения инвентаризации 2022 года
не установлен</v>
      </c>
      <c r="G800" s="10" t="str">
        <f>[1]РЕЕСТР!G800</f>
        <v>60.98195</v>
      </c>
      <c r="H800" s="10" t="str">
        <f>[1]РЕЕСТР!H800</f>
        <v>69.05932</v>
      </c>
      <c r="I800" s="53" t="str">
        <f>[1]РЕЕСТР!I800</f>
        <v>в рамках инвентаризации 2022 года
не определена</v>
      </c>
      <c r="J800" s="9" t="str">
        <f>[1]РЕЕСТР!J800</f>
        <v>ограниченный</v>
      </c>
      <c r="K800" s="11" t="str">
        <f>[1]РЕЕСТР!K800</f>
        <v>бетонная плита</v>
      </c>
      <c r="L800" s="10">
        <f>[1]РЕЕСТР!L800</f>
        <v>12.44</v>
      </c>
      <c r="M800" s="10" t="str">
        <f>[1]РЕЕСТР!M800</f>
        <v>отсутствует</v>
      </c>
      <c r="N800" s="12" t="str">
        <f>[1]РЕЕСТР!N800</f>
        <v>есть</v>
      </c>
      <c r="O800" s="14">
        <f>[1]РЕЕСТР!O800</f>
        <v>2</v>
      </c>
      <c r="P800" s="15">
        <f>[1]РЕЕСТР!P800</f>
        <v>0.66</v>
      </c>
      <c r="Q800" s="13" t="str">
        <f>[1]РЕЕСТР!Q800</f>
        <v>пластик</v>
      </c>
      <c r="R800" s="14" t="str">
        <f>[1]РЕЕСТР!U800</f>
        <v>-</v>
      </c>
      <c r="S800" s="15" t="str">
        <f>[1]РЕЕСТР!V800</f>
        <v>-</v>
      </c>
      <c r="T800" s="13" t="str">
        <f>[1]РЕЕСТР!W800</f>
        <v>-</v>
      </c>
      <c r="U800" s="17" t="str">
        <f>[1]РЕЕСТР!AA800</f>
        <v>пластик</v>
      </c>
      <c r="V800" s="18">
        <f>[1]РЕЕСТР!AB800</f>
        <v>1</v>
      </c>
      <c r="W800" s="15">
        <f>[1]РЕЕСТР!AC800</f>
        <v>1</v>
      </c>
      <c r="X800" s="13" t="str">
        <f>[1]РЕЕСТР!AD800</f>
        <v>металлическая сетка ООО "Экобаланс"</v>
      </c>
      <c r="Y800" s="8" t="str">
        <f>[1]РЕЕСТР!AH800</f>
        <v>ЮЛ - КУ ХМАО-Югры "Центр медицины катасроф"</v>
      </c>
      <c r="Z800" s="19" t="str">
        <f>[1]РЕЕСТР!AL800</f>
        <v>КУ ХМАО-Югры "Центр медицины катасроф"</v>
      </c>
    </row>
    <row r="801" spans="2:26" ht="45" customHeight="1" x14ac:dyDescent="0.3">
      <c r="B801" s="43">
        <f>[1]РЕЕСТР!B801</f>
        <v>738</v>
      </c>
      <c r="C801" s="44">
        <f>[1]РЕЕСТР!C801</f>
        <v>43647</v>
      </c>
      <c r="D801" s="51">
        <f>[1]РЕЕСТР!D801</f>
        <v>44900</v>
      </c>
      <c r="E801" s="16" t="str">
        <f>[1]РЕЕСТР!E801</f>
        <v>Северная 5</v>
      </c>
      <c r="F801" s="52" t="str">
        <f>[1]РЕЕСТР!F801</f>
        <v>в рамках проведения инвентаризации 2022 года
не установлен</v>
      </c>
      <c r="G801" s="10" t="str">
        <f>[1]РЕЕСТР!G801</f>
        <v>61.005452</v>
      </c>
      <c r="H801" s="10" t="str">
        <f>[1]РЕЕСТР!H801</f>
        <v>68.999193</v>
      </c>
      <c r="I801" s="53" t="str">
        <f>[1]РЕЕСТР!I801</f>
        <v>в рамках инвентаризации 2022 года
не определена</v>
      </c>
      <c r="J801" s="9" t="str">
        <f>[1]РЕЕСТР!J801</f>
        <v>открытый</v>
      </c>
      <c r="K801" s="11" t="str">
        <f>[1]РЕЕСТР!K801</f>
        <v>асфальт</v>
      </c>
      <c r="L801" s="10">
        <f>[1]РЕЕСТР!L801</f>
        <v>6</v>
      </c>
      <c r="M801" s="10" t="str">
        <f>[1]РЕЕСТР!M801</f>
        <v>отсутствует</v>
      </c>
      <c r="N801" s="12" t="str">
        <f>[1]РЕЕСТР!N801</f>
        <v>отсутствует</v>
      </c>
      <c r="O801" s="14">
        <f>[1]РЕЕСТР!O801</f>
        <v>1</v>
      </c>
      <c r="P801" s="15">
        <f>[1]РЕЕСТР!P801</f>
        <v>0.75</v>
      </c>
      <c r="Q801" s="13" t="str">
        <f>[1]РЕЕСТР!Q801</f>
        <v>металл</v>
      </c>
      <c r="R801" s="14" t="str">
        <f>[1]РЕЕСТР!U801</f>
        <v>-</v>
      </c>
      <c r="S801" s="15" t="str">
        <f>[1]РЕЕСТР!V801</f>
        <v>-</v>
      </c>
      <c r="T801" s="13" t="str">
        <f>[1]РЕЕСТР!W801</f>
        <v>-</v>
      </c>
      <c r="U801" s="17" t="str">
        <f>[1]РЕЕСТР!AA801</f>
        <v>-</v>
      </c>
      <c r="V801" s="18" t="str">
        <f>[1]РЕЕСТР!AB801</f>
        <v>-</v>
      </c>
      <c r="W801" s="15" t="str">
        <f>[1]РЕЕСТР!AC801</f>
        <v>-</v>
      </c>
      <c r="X801" s="13" t="str">
        <f>[1]РЕЕСТР!AD801</f>
        <v>-</v>
      </c>
      <c r="Y801" s="8" t="str">
        <f>[1]РЕЕСТР!AH801</f>
        <v xml:space="preserve">ИП - Белякова Елена Викторовна </v>
      </c>
      <c r="Z801" s="19" t="str">
        <f>[1]РЕЕСТР!AL801</f>
        <v>ИП Белякова Елена Викторовна, доставка суши-роллы "Фарфор"</v>
      </c>
    </row>
    <row r="802" spans="2:26" ht="110.25" customHeight="1" x14ac:dyDescent="0.3">
      <c r="B802" s="43">
        <f>[1]РЕЕСТР!B802</f>
        <v>739</v>
      </c>
      <c r="C802" s="44">
        <f>[1]РЕЕСТР!C802</f>
        <v>43642</v>
      </c>
      <c r="D802" s="51">
        <f>[1]РЕЕСТР!D802</f>
        <v>44900</v>
      </c>
      <c r="E802" s="16" t="str">
        <f>[1]РЕЕСТР!E802</f>
        <v>Студенческая 8а</v>
      </c>
      <c r="F802" s="52" t="str">
        <f>[1]РЕЕСТР!F802</f>
        <v>в рамках проведения инвентаризации 2022 года
не установлен</v>
      </c>
      <c r="G802" s="10" t="str">
        <f>[1]РЕЕСТР!G802</f>
        <v>61.013035</v>
      </c>
      <c r="H802" s="10" t="str">
        <f>[1]РЕЕСТР!H802</f>
        <v>69.054107</v>
      </c>
      <c r="I802" s="53" t="str">
        <f>[1]РЕЕСТР!I802</f>
        <v>в рамках инвентаризации 2022 года
не определена</v>
      </c>
      <c r="J802" s="9" t="str">
        <f>[1]РЕЕСТР!J802</f>
        <v>ограниченный</v>
      </c>
      <c r="K802" s="11" t="str">
        <f>[1]РЕЕСТР!K802</f>
        <v>бетонная плита</v>
      </c>
      <c r="L802" s="10">
        <f>[1]РЕЕСТР!L802</f>
        <v>10</v>
      </c>
      <c r="M802" s="10" t="str">
        <f>[1]РЕЕСТР!M802</f>
        <v>отсутствует</v>
      </c>
      <c r="N802" s="12" t="str">
        <f>[1]РЕЕСТР!N802</f>
        <v>есть</v>
      </c>
      <c r="O802" s="14">
        <f>[1]РЕЕСТР!O802</f>
        <v>3</v>
      </c>
      <c r="P802" s="15">
        <f>[1]РЕЕСТР!P802</f>
        <v>0.75</v>
      </c>
      <c r="Q802" s="13" t="str">
        <f>[1]РЕЕСТР!Q802</f>
        <v>металл</v>
      </c>
      <c r="R802" s="14" t="str">
        <f>[1]РЕЕСТР!U802</f>
        <v>-</v>
      </c>
      <c r="S802" s="15" t="str">
        <f>[1]РЕЕСТР!V802</f>
        <v>-</v>
      </c>
      <c r="T802" s="13" t="str">
        <f>[1]РЕЕСТР!W802</f>
        <v>-</v>
      </c>
      <c r="U802" s="17" t="str">
        <f>[1]РЕЕСТР!AA802</f>
        <v>-</v>
      </c>
      <c r="V802" s="18" t="str">
        <f>[1]РЕЕСТР!AB802</f>
        <v>-</v>
      </c>
      <c r="W802" s="15" t="str">
        <f>[1]РЕЕСТР!AC802</f>
        <v>-</v>
      </c>
      <c r="X802" s="13" t="str">
        <f>[1]РЕЕСТР!AD802</f>
        <v>-</v>
      </c>
      <c r="Y802" s="8" t="str">
        <f>[1]РЕЕСТР!AH802</f>
        <v>ЮЛ - Федеральное государственное казенное учреждение "7 отряд федеральной противопожарной службы по ХМАО-Югре"</v>
      </c>
      <c r="Z802" s="19" t="str">
        <f>[1]РЕЕСТР!AL802</f>
        <v xml:space="preserve"> ФГКУ "7 ОФПС по ХМАО-Югре" и федерального государственного бюджетного учреждения "Судебно-экспертное учреждение федеральной противопожарной службы "Испытательная пожарная лаборатория"</v>
      </c>
    </row>
    <row r="803" spans="2:26" ht="45" customHeight="1" x14ac:dyDescent="0.3">
      <c r="B803" s="43">
        <f>[1]РЕЕСТР!B803</f>
        <v>740</v>
      </c>
      <c r="C803" s="44">
        <f>[1]РЕЕСТР!C803</f>
        <v>0</v>
      </c>
      <c r="D803" s="51">
        <f>[1]РЕЕСТР!D803</f>
        <v>44900</v>
      </c>
      <c r="E803" s="16">
        <f>[1]РЕЕСТР!E803</f>
        <v>0</v>
      </c>
      <c r="F803" s="52" t="str">
        <f>[1]РЕЕСТР!F803</f>
        <v>в рамках проведения инвентаризации 2022 года
не установлен</v>
      </c>
      <c r="G803" s="10">
        <f>[1]РЕЕСТР!G803</f>
        <v>0</v>
      </c>
      <c r="H803" s="10">
        <f>[1]РЕЕСТР!H803</f>
        <v>0</v>
      </c>
      <c r="I803" s="53" t="str">
        <f>[1]РЕЕСТР!I803</f>
        <v>в рамках инвентаризации 2022 года
не определена</v>
      </c>
      <c r="J803" s="9">
        <f>[1]РЕЕСТР!J803</f>
        <v>0</v>
      </c>
      <c r="K803" s="11">
        <f>[1]РЕЕСТР!K803</f>
        <v>0</v>
      </c>
      <c r="L803" s="10">
        <f>[1]РЕЕСТР!L803</f>
        <v>0</v>
      </c>
      <c r="M803" s="10">
        <f>[1]РЕЕСТР!M803</f>
        <v>0</v>
      </c>
      <c r="N803" s="12">
        <f>[1]РЕЕСТР!N803</f>
        <v>0</v>
      </c>
      <c r="O803" s="14">
        <f>[1]РЕЕСТР!O803</f>
        <v>0</v>
      </c>
      <c r="P803" s="15">
        <f>[1]РЕЕСТР!P803</f>
        <v>0</v>
      </c>
      <c r="Q803" s="13">
        <f>[1]РЕЕСТР!Q803</f>
        <v>0</v>
      </c>
      <c r="R803" s="14">
        <f>[1]РЕЕСТР!U803</f>
        <v>0</v>
      </c>
      <c r="S803" s="15">
        <f>[1]РЕЕСТР!V803</f>
        <v>0</v>
      </c>
      <c r="T803" s="13">
        <f>[1]РЕЕСТР!W803</f>
        <v>0</v>
      </c>
      <c r="U803" s="17">
        <f>[1]РЕЕСТР!AA803</f>
        <v>0</v>
      </c>
      <c r="V803" s="18">
        <f>[1]РЕЕСТР!AB803</f>
        <v>0</v>
      </c>
      <c r="W803" s="15">
        <f>[1]РЕЕСТР!AC803</f>
        <v>0</v>
      </c>
      <c r="X803" s="13">
        <f>[1]РЕЕСТР!AD803</f>
        <v>0</v>
      </c>
      <c r="Y803" s="8">
        <f>[1]РЕЕСТР!AH803</f>
        <v>0</v>
      </c>
      <c r="Z803" s="19">
        <f>[1]РЕЕСТР!AL803</f>
        <v>0</v>
      </c>
    </row>
    <row r="804" spans="2:26" ht="56.25" customHeight="1" x14ac:dyDescent="0.3">
      <c r="B804" s="43">
        <f>[1]РЕЕСТР!B804</f>
        <v>741</v>
      </c>
      <c r="C804" s="44">
        <f>[1]РЕЕСТР!C804</f>
        <v>43678</v>
      </c>
      <c r="D804" s="51">
        <f>[1]РЕЕСТР!D804</f>
        <v>44900</v>
      </c>
      <c r="E804" s="16" t="str">
        <f>[1]РЕЕСТР!E804</f>
        <v xml:space="preserve"> Ямская 12 </v>
      </c>
      <c r="F804" s="52" t="str">
        <f>[1]РЕЕСТР!F804</f>
        <v>в рамках проведения инвентаризации 2022 года
не установлен</v>
      </c>
      <c r="G804" s="10" t="str">
        <f>[1]РЕЕСТР!G804</f>
        <v>60.975122</v>
      </c>
      <c r="H804" s="10" t="str">
        <f>[1]РЕЕСТР!H804</f>
        <v>69.021740</v>
      </c>
      <c r="I804" s="53" t="str">
        <f>[1]РЕЕСТР!I804</f>
        <v>в рамках инвентаризации 2022 года
не определена</v>
      </c>
      <c r="J804" s="9" t="str">
        <f>[1]РЕЕСТР!J804</f>
        <v>открытый</v>
      </c>
      <c r="K804" s="11" t="str">
        <f>[1]РЕЕСТР!K804</f>
        <v>бетонная плита</v>
      </c>
      <c r="L804" s="10">
        <f>[1]РЕЕСТР!L804</f>
        <v>15</v>
      </c>
      <c r="M804" s="10" t="str">
        <f>[1]РЕЕСТР!M804</f>
        <v>отсутствует</v>
      </c>
      <c r="N804" s="12" t="str">
        <f>[1]РЕЕСТР!N804</f>
        <v>есть</v>
      </c>
      <c r="O804" s="14">
        <f>[1]РЕЕСТР!O804</f>
        <v>5</v>
      </c>
      <c r="P804" s="15">
        <f>[1]РЕЕСТР!P804</f>
        <v>1.1000000000000001</v>
      </c>
      <c r="Q804" s="13" t="str">
        <f>[1]РЕЕСТР!Q804</f>
        <v>пластик</v>
      </c>
      <c r="R804" s="14" t="str">
        <f>[1]РЕЕСТР!U804</f>
        <v>-</v>
      </c>
      <c r="S804" s="15" t="str">
        <f>[1]РЕЕСТР!V804</f>
        <v>-</v>
      </c>
      <c r="T804" s="13" t="str">
        <f>[1]РЕЕСТР!W804</f>
        <v>-</v>
      </c>
      <c r="U804" s="17" t="str">
        <f>[1]РЕЕСТР!AA804</f>
        <v>пластик</v>
      </c>
      <c r="V804" s="18">
        <f>[1]РЕЕСТР!AB804</f>
        <v>1</v>
      </c>
      <c r="W804" s="15">
        <f>[1]РЕЕСТР!AC804</f>
        <v>1</v>
      </c>
      <c r="X804" s="13" t="str">
        <f>[1]РЕЕСТР!AD804</f>
        <v>металлическая сетка АО "РЭС-Сервис"</v>
      </c>
      <c r="Y804" s="8" t="str">
        <f>[1]РЕЕСТР!AH804</f>
        <v>СП МКД</v>
      </c>
      <c r="Z804" s="19" t="str">
        <f>[1]РЕЕСТР!AL804</f>
        <v>МКД ул. Ямская, 12</v>
      </c>
    </row>
    <row r="805" spans="2:26" ht="173.25" customHeight="1" x14ac:dyDescent="0.3">
      <c r="B805" s="43">
        <f>[1]РЕЕСТР!B805</f>
        <v>742</v>
      </c>
      <c r="C805" s="44">
        <f>[1]РЕЕСТР!C805</f>
        <v>44194</v>
      </c>
      <c r="D805" s="51">
        <f>[1]РЕЕСТР!D805</f>
        <v>44900</v>
      </c>
      <c r="E805" s="16" t="str">
        <f>[1]РЕЕСТР!E805</f>
        <v>Тобольский  тракт Федеральной трассы «Р-404 «Тюмень – Тобольск – Ханты-Мансийск» (район СУ-967) между СОНТ «Ветеран» и СНТ  СН «Наука».</v>
      </c>
      <c r="F805" s="52" t="str">
        <f>[1]РЕЕСТР!F805</f>
        <v>в рамках проведения инвентаризации 2022 года
не установлен</v>
      </c>
      <c r="G805" s="10" t="str">
        <f>[1]РЕЕСТР!G805</f>
        <v>61.032770</v>
      </c>
      <c r="H805" s="10" t="str">
        <f>[1]РЕЕСТР!H805</f>
        <v>69.152868</v>
      </c>
      <c r="I805" s="53" t="str">
        <f>[1]РЕЕСТР!I805</f>
        <v>в рамках инвентаризации 2022 года
не определена</v>
      </c>
      <c r="J805" s="9" t="str">
        <f>[1]РЕЕСТР!J805</f>
        <v>открытый</v>
      </c>
      <c r="K805" s="11" t="str">
        <f>[1]РЕЕСТР!K805</f>
        <v>грунт</v>
      </c>
      <c r="L805" s="10">
        <f>[1]РЕЕСТР!L805</f>
        <v>24</v>
      </c>
      <c r="M805" s="10" t="str">
        <f>[1]РЕЕСТР!M805</f>
        <v>отсутствует</v>
      </c>
      <c r="N805" s="12" t="str">
        <f>[1]РЕЕСТР!N805</f>
        <v>отсутствует</v>
      </c>
      <c r="O805" s="14">
        <f>[1]РЕЕСТР!O805</f>
        <v>9</v>
      </c>
      <c r="P805" s="15">
        <f>[1]РЕЕСТР!P805</f>
        <v>1.1000000000000001</v>
      </c>
      <c r="Q805" s="13" t="str">
        <f>[1]РЕЕСТР!Q805</f>
        <v>пластик</v>
      </c>
      <c r="R805" s="14" t="str">
        <f>[1]РЕЕСТР!U805</f>
        <v>-</v>
      </c>
      <c r="S805" s="15" t="str">
        <f>[1]РЕЕСТР!V805</f>
        <v>-</v>
      </c>
      <c r="T805" s="13" t="str">
        <f>[1]РЕЕСТР!W805</f>
        <v>-</v>
      </c>
      <c r="U805" s="17" t="str">
        <f>[1]РЕЕСТР!AA805</f>
        <v>-</v>
      </c>
      <c r="V805" s="18" t="str">
        <f>[1]РЕЕСТР!AB805</f>
        <v>-</v>
      </c>
      <c r="W805" s="15" t="str">
        <f>[1]РЕЕСТР!AC805</f>
        <v>-</v>
      </c>
      <c r="X805" s="13" t="str">
        <f>[1]РЕЕСТР!AD805</f>
        <v>-</v>
      </c>
      <c r="Y805" s="8" t="str">
        <f>[1]РЕЕСТР!AH805</f>
        <v xml:space="preserve"> ЮЛ - СНТ СН "Наука",  СОНТ «Ветеран» </v>
      </c>
      <c r="Z805" s="19" t="str">
        <f>[1]РЕЕСТР!AL805</f>
        <v xml:space="preserve"> члены СНТ СН "Наука",  СОНТ «Ветеран» </v>
      </c>
    </row>
    <row r="806" spans="2:26" ht="45" customHeight="1" x14ac:dyDescent="0.3">
      <c r="B806" s="43">
        <f>[1]РЕЕСТР!B806</f>
        <v>743</v>
      </c>
      <c r="C806" s="44" t="str">
        <f>[1]РЕЕСТР!C806</f>
        <v>ранее существовавшая до 01.01.2019</v>
      </c>
      <c r="D806" s="51">
        <f>[1]РЕЕСТР!D806</f>
        <v>44900</v>
      </c>
      <c r="E806" s="16" t="str">
        <f>[1]РЕЕСТР!E806</f>
        <v>Озерный 13</v>
      </c>
      <c r="F806" s="52" t="str">
        <f>[1]РЕЕСТР!F806</f>
        <v>в рамках проведения инвентаризации 2022 года
не установлен</v>
      </c>
      <c r="G806" s="10" t="str">
        <f>[1]РЕЕСТР!G806</f>
        <v>61.012026</v>
      </c>
      <c r="H806" s="10" t="str">
        <f>[1]РЕЕСТР!H806</f>
        <v>69.011757</v>
      </c>
      <c r="I806" s="53" t="str">
        <f>[1]РЕЕСТР!I806</f>
        <v>в рамках инвентаризации 2022 года
не определена</v>
      </c>
      <c r="J806" s="9" t="str">
        <f>[1]РЕЕСТР!J806</f>
        <v>открытый</v>
      </c>
      <c r="K806" s="11" t="str">
        <f>[1]РЕЕСТР!K806</f>
        <v>бетонная плита</v>
      </c>
      <c r="L806" s="10">
        <f>[1]РЕЕСТР!L806</f>
        <v>12</v>
      </c>
      <c r="M806" s="10" t="str">
        <f>[1]РЕЕСТР!M806</f>
        <v>есть</v>
      </c>
      <c r="N806" s="12" t="str">
        <f>[1]РЕЕСТР!N806</f>
        <v>есть</v>
      </c>
      <c r="O806" s="14">
        <f>[1]РЕЕСТР!O806</f>
        <v>2</v>
      </c>
      <c r="P806" s="15">
        <f>[1]РЕЕСТР!P806</f>
        <v>1.1000000000000001</v>
      </c>
      <c r="Q806" s="13" t="str">
        <f>[1]РЕЕСТР!Q806</f>
        <v>пластик</v>
      </c>
      <c r="R806" s="14">
        <f>[1]РЕЕСТР!U806</f>
        <v>1</v>
      </c>
      <c r="S806" s="15">
        <f>[1]РЕЕСТР!V806</f>
        <v>4</v>
      </c>
      <c r="T806" s="13" t="str">
        <f>[1]РЕЕСТР!W806</f>
        <v>отсек</v>
      </c>
      <c r="U806" s="17" t="str">
        <f>[1]РЕЕСТР!AA806</f>
        <v>-</v>
      </c>
      <c r="V806" s="18" t="str">
        <f>[1]РЕЕСТР!AB806</f>
        <v>-</v>
      </c>
      <c r="W806" s="15" t="str">
        <f>[1]РЕЕСТР!AC806</f>
        <v>-</v>
      </c>
      <c r="X806" s="13" t="str">
        <f>[1]РЕЕСТР!AD806</f>
        <v>-</v>
      </c>
      <c r="Y806" s="8" t="str">
        <f>[1]РЕЕСТР!AH806</f>
        <v>МО - Администрация города Ханты-Мансийска</v>
      </c>
      <c r="Z806" s="19" t="str">
        <f>[1]РЕЕСТР!AL806</f>
        <v>ИЖС пер. Озерный,13</v>
      </c>
    </row>
    <row r="807" spans="2:26" ht="56.25" customHeight="1" x14ac:dyDescent="0.3">
      <c r="B807" s="43">
        <f>[1]РЕЕСТР!B807</f>
        <v>744</v>
      </c>
      <c r="C807" s="44" t="str">
        <f>[1]РЕЕСТР!C807</f>
        <v>ранее существовавшая до 01.01.2019</v>
      </c>
      <c r="D807" s="51">
        <f>[1]РЕЕСТР!D807</f>
        <v>44900</v>
      </c>
      <c r="E807" s="16" t="str">
        <f>[1]РЕЕСТР!E807</f>
        <v>Северная 2</v>
      </c>
      <c r="F807" s="52" t="str">
        <f>[1]РЕЕСТР!F807</f>
        <v>в рамках проведения инвентаризации 2022 года
не установлен</v>
      </c>
      <c r="G807" s="10" t="str">
        <f>[1]РЕЕСТР!G807</f>
        <v>61.005133</v>
      </c>
      <c r="H807" s="10" t="str">
        <f>[1]РЕЕСТР!H807</f>
        <v>68.998046</v>
      </c>
      <c r="I807" s="53" t="str">
        <f>[1]РЕЕСТР!I807</f>
        <v>в рамках инвентаризации 2022 года
не определена</v>
      </c>
      <c r="J807" s="9" t="str">
        <f>[1]РЕЕСТР!J807</f>
        <v>открытый</v>
      </c>
      <c r="K807" s="11" t="str">
        <f>[1]РЕЕСТР!K807</f>
        <v>бетонная плита</v>
      </c>
      <c r="L807" s="10">
        <f>[1]РЕЕСТР!L807</f>
        <v>12</v>
      </c>
      <c r="M807" s="10" t="str">
        <f>[1]РЕЕСТР!M807</f>
        <v>есть</v>
      </c>
      <c r="N807" s="12" t="str">
        <f>[1]РЕЕСТР!N807</f>
        <v>есть</v>
      </c>
      <c r="O807" s="14">
        <f>[1]РЕЕСТР!O807</f>
        <v>2</v>
      </c>
      <c r="P807" s="15">
        <f>[1]РЕЕСТР!P807</f>
        <v>1.1000000000000001</v>
      </c>
      <c r="Q807" s="13" t="str">
        <f>[1]РЕЕСТР!Q807</f>
        <v>пластик</v>
      </c>
      <c r="R807" s="14">
        <f>[1]РЕЕСТР!U807</f>
        <v>1</v>
      </c>
      <c r="S807" s="15">
        <f>[1]РЕЕСТР!V807</f>
        <v>4</v>
      </c>
      <c r="T807" s="13" t="str">
        <f>[1]РЕЕСТР!W807</f>
        <v>отсек</v>
      </c>
      <c r="U807" s="17" t="str">
        <f>[1]РЕЕСТР!AA807</f>
        <v>пластик</v>
      </c>
      <c r="V807" s="18">
        <f>[1]РЕЕСТР!AB807</f>
        <v>1</v>
      </c>
      <c r="W807" s="15">
        <f>[1]РЕЕСТР!AC807</f>
        <v>1</v>
      </c>
      <c r="X807" s="13" t="str">
        <f>[1]РЕЕСТР!AD807</f>
        <v>металлическая сетка АО "РЭС-Сервис"</v>
      </c>
      <c r="Y807" s="8" t="str">
        <f>[1]РЕЕСТР!AH807</f>
        <v>МО - Администрация города Ханты-Мансийска</v>
      </c>
      <c r="Z807" s="19" t="str">
        <f>[1]РЕЕСТР!AL807</f>
        <v xml:space="preserve"> ИЖС ул. Северная</v>
      </c>
    </row>
    <row r="808" spans="2:26" ht="45" customHeight="1" x14ac:dyDescent="0.3">
      <c r="B808" s="43">
        <f>[1]РЕЕСТР!B808</f>
        <v>745</v>
      </c>
      <c r="C808" s="44" t="str">
        <f>[1]РЕЕСТР!C808</f>
        <v>ранее существовавшая до 01.01.2019</v>
      </c>
      <c r="D808" s="51">
        <f>[1]РЕЕСТР!D808</f>
        <v>44900</v>
      </c>
      <c r="E808" s="16" t="str">
        <f>[1]РЕЕСТР!E808</f>
        <v>Никифорова 19</v>
      </c>
      <c r="F808" s="52" t="str">
        <f>[1]РЕЕСТР!F808</f>
        <v>в рамках проведения инвентаризации 2022 года
не установлен</v>
      </c>
      <c r="G808" s="10" t="str">
        <f>[1]РЕЕСТР!G808</f>
        <v>60.968128</v>
      </c>
      <c r="H808" s="10" t="str">
        <f>[1]РЕЕСТР!H808</f>
        <v>69.033870</v>
      </c>
      <c r="I808" s="53" t="str">
        <f>[1]РЕЕСТР!I808</f>
        <v>в рамках инвентаризации 2022 года
не определена</v>
      </c>
      <c r="J808" s="9" t="str">
        <f>[1]РЕЕСТР!J808</f>
        <v>открытый</v>
      </c>
      <c r="K808" s="11" t="str">
        <f>[1]РЕЕСТР!K808</f>
        <v>бетонная плита</v>
      </c>
      <c r="L808" s="10">
        <f>[1]РЕЕСТР!L808</f>
        <v>12</v>
      </c>
      <c r="M808" s="10" t="str">
        <f>[1]РЕЕСТР!M808</f>
        <v>есть</v>
      </c>
      <c r="N808" s="12" t="str">
        <f>[1]РЕЕСТР!N808</f>
        <v>есть</v>
      </c>
      <c r="O808" s="14">
        <f>[1]РЕЕСТР!O808</f>
        <v>2</v>
      </c>
      <c r="P808" s="15">
        <f>[1]РЕЕСТР!P808</f>
        <v>1.1000000000000001</v>
      </c>
      <c r="Q808" s="13" t="str">
        <f>[1]РЕЕСТР!Q808</f>
        <v>пластик</v>
      </c>
      <c r="R808" s="14">
        <f>[1]РЕЕСТР!U808</f>
        <v>1</v>
      </c>
      <c r="S808" s="15">
        <f>[1]РЕЕСТР!V808</f>
        <v>4</v>
      </c>
      <c r="T808" s="13" t="str">
        <f>[1]РЕЕСТР!W808</f>
        <v>отсек</v>
      </c>
      <c r="U808" s="17" t="str">
        <f>[1]РЕЕСТР!AA808</f>
        <v>-</v>
      </c>
      <c r="V808" s="18" t="str">
        <f>[1]РЕЕСТР!AB808</f>
        <v>-</v>
      </c>
      <c r="W808" s="15" t="str">
        <f>[1]РЕЕСТР!AC808</f>
        <v>-</v>
      </c>
      <c r="X808" s="13" t="str">
        <f>[1]РЕЕСТР!AD808</f>
        <v>-</v>
      </c>
      <c r="Y808" s="8" t="str">
        <f>[1]РЕЕСТР!AH808</f>
        <v>МО - Администрация города Ханты-Мансийска</v>
      </c>
      <c r="Z808" s="19" t="str">
        <f>[1]РЕЕСТР!AL808</f>
        <v>ИЖС ул. Никифорова</v>
      </c>
    </row>
    <row r="809" spans="2:26" ht="45" customHeight="1" x14ac:dyDescent="0.3">
      <c r="B809" s="43">
        <f>[1]РЕЕСТР!B809</f>
        <v>746</v>
      </c>
      <c r="C809" s="44" t="str">
        <f>[1]РЕЕСТР!C809</f>
        <v>ранее существовавшая до 01.01.2019</v>
      </c>
      <c r="D809" s="51">
        <f>[1]РЕЕСТР!D809</f>
        <v>44900</v>
      </c>
      <c r="E809" s="16" t="str">
        <f>[1]РЕЕСТР!E809</f>
        <v>Уренгойская 8</v>
      </c>
      <c r="F809" s="52" t="str">
        <f>[1]РЕЕСТР!F809</f>
        <v>в рамках проведения инвентаризации 2022 года
не установлен</v>
      </c>
      <c r="G809" s="10" t="str">
        <f>[1]РЕЕСТР!G809</f>
        <v>61.031713</v>
      </c>
      <c r="H809" s="10" t="str">
        <f>[1]РЕЕСТР!H809</f>
        <v>69.156436</v>
      </c>
      <c r="I809" s="53" t="str">
        <f>[1]РЕЕСТР!I809</f>
        <v>в рамках инвентаризации 2022 года
не определена</v>
      </c>
      <c r="J809" s="9" t="str">
        <f>[1]РЕЕСТР!J809</f>
        <v>открытый</v>
      </c>
      <c r="K809" s="11" t="str">
        <f>[1]РЕЕСТР!K809</f>
        <v>грунт</v>
      </c>
      <c r="L809" s="10">
        <f>[1]РЕЕСТР!L809</f>
        <v>12</v>
      </c>
      <c r="M809" s="10" t="str">
        <f>[1]РЕЕСТР!M809</f>
        <v>отсутствует</v>
      </c>
      <c r="N809" s="12" t="str">
        <f>[1]РЕЕСТР!N809</f>
        <v>отсутствует</v>
      </c>
      <c r="O809" s="14">
        <f>[1]РЕЕСТР!O809</f>
        <v>2</v>
      </c>
      <c r="P809" s="15">
        <f>[1]РЕЕСТР!P809</f>
        <v>1.1000000000000001</v>
      </c>
      <c r="Q809" s="13" t="str">
        <f>[1]РЕЕСТР!Q809</f>
        <v>пластик</v>
      </c>
      <c r="R809" s="14" t="str">
        <f>[1]РЕЕСТР!U809</f>
        <v>-</v>
      </c>
      <c r="S809" s="15" t="str">
        <f>[1]РЕЕСТР!V809</f>
        <v>-</v>
      </c>
      <c r="T809" s="13" t="str">
        <f>[1]РЕЕСТР!W809</f>
        <v>-</v>
      </c>
      <c r="U809" s="17" t="str">
        <f>[1]РЕЕСТР!AA809</f>
        <v>-</v>
      </c>
      <c r="V809" s="18" t="str">
        <f>[1]РЕЕСТР!AB809</f>
        <v>-</v>
      </c>
      <c r="W809" s="15" t="str">
        <f>[1]РЕЕСТР!AC809</f>
        <v>-</v>
      </c>
      <c r="X809" s="13" t="str">
        <f>[1]РЕЕСТР!AD809</f>
        <v>-</v>
      </c>
      <c r="Y809" s="8" t="str">
        <f>[1]РЕЕСТР!AH809</f>
        <v>МО - Администрация города Ханты-Мансийска</v>
      </c>
      <c r="Z809" s="19" t="str">
        <f>[1]РЕЕСТР!AL809</f>
        <v xml:space="preserve"> ИЖС ул. Уренгойская</v>
      </c>
    </row>
    <row r="810" spans="2:26" ht="45" customHeight="1" x14ac:dyDescent="0.3">
      <c r="B810" s="43">
        <f>[1]РЕЕСТР!B810</f>
        <v>747</v>
      </c>
      <c r="C810" s="44" t="str">
        <f>[1]РЕЕСТР!C810</f>
        <v>ранее существовавшая до 01.01.2019</v>
      </c>
      <c r="D810" s="51">
        <f>[1]РЕЕСТР!D810</f>
        <v>44900</v>
      </c>
      <c r="E810" s="16" t="str">
        <f>[1]РЕЕСТР!E810</f>
        <v>Южный 38</v>
      </c>
      <c r="F810" s="52" t="str">
        <f>[1]РЕЕСТР!F810</f>
        <v>в рамках проведения инвентаризации 2022 года
не установлен</v>
      </c>
      <c r="G810" s="10" t="str">
        <f>[1]РЕЕСТР!G810</f>
        <v>60.979034</v>
      </c>
      <c r="H810" s="10" t="str">
        <f>[1]РЕЕСТР!H810</f>
        <v>69.044260</v>
      </c>
      <c r="I810" s="53" t="str">
        <f>[1]РЕЕСТР!I810</f>
        <v>в рамках инвентаризации 2022 года
не определена</v>
      </c>
      <c r="J810" s="9" t="str">
        <f>[1]РЕЕСТР!J810</f>
        <v>открытый</v>
      </c>
      <c r="K810" s="11" t="str">
        <f>[1]РЕЕСТР!K810</f>
        <v>бетонная плита</v>
      </c>
      <c r="L810" s="10">
        <f>[1]РЕЕСТР!L810</f>
        <v>12</v>
      </c>
      <c r="M810" s="10" t="str">
        <f>[1]РЕЕСТР!M810</f>
        <v>есть</v>
      </c>
      <c r="N810" s="12" t="str">
        <f>[1]РЕЕСТР!N810</f>
        <v>есть</v>
      </c>
      <c r="O810" s="14">
        <f>[1]РЕЕСТР!O810</f>
        <v>1</v>
      </c>
      <c r="P810" s="15">
        <f>[1]РЕЕСТР!P810</f>
        <v>1.1000000000000001</v>
      </c>
      <c r="Q810" s="13" t="str">
        <f>[1]РЕЕСТР!Q810</f>
        <v>пластик</v>
      </c>
      <c r="R810" s="14">
        <f>[1]РЕЕСТР!U810</f>
        <v>1</v>
      </c>
      <c r="S810" s="15">
        <f>[1]РЕЕСТР!V810</f>
        <v>4</v>
      </c>
      <c r="T810" s="13" t="str">
        <f>[1]РЕЕСТР!W810</f>
        <v>отсек</v>
      </c>
      <c r="U810" s="17" t="str">
        <f>[1]РЕЕСТР!AA810</f>
        <v>-</v>
      </c>
      <c r="V810" s="18" t="str">
        <f>[1]РЕЕСТР!AB810</f>
        <v>-</v>
      </c>
      <c r="W810" s="15" t="str">
        <f>[1]РЕЕСТР!AC810</f>
        <v>-</v>
      </c>
      <c r="X810" s="13" t="str">
        <f>[1]РЕЕСТР!AD810</f>
        <v>-</v>
      </c>
      <c r="Y810" s="8" t="str">
        <f>[1]РЕЕСТР!AH810</f>
        <v>МО - Администрация города Ханты-Мансийска</v>
      </c>
      <c r="Z810" s="19" t="str">
        <f>[1]РЕЕСТР!AL810</f>
        <v>ИЖС пер. Южный</v>
      </c>
    </row>
    <row r="811" spans="2:26" ht="47.25" customHeight="1" x14ac:dyDescent="0.3">
      <c r="B811" s="43">
        <f>[1]РЕЕСТР!B811</f>
        <v>748</v>
      </c>
      <c r="C811" s="44" t="str">
        <f>[1]РЕЕСТР!C811</f>
        <v>ранее существовавшая до 01.01.2019</v>
      </c>
      <c r="D811" s="51">
        <f>[1]РЕЕСТР!D811</f>
        <v>44900</v>
      </c>
      <c r="E811" s="16" t="str">
        <f>[1]РЕЕСТР!E811</f>
        <v xml:space="preserve"> Краснопартизанская 7а</v>
      </c>
      <c r="F811" s="52" t="str">
        <f>[1]РЕЕСТР!F811</f>
        <v>в рамках проведения инвентаризации 2022 года
не установлен</v>
      </c>
      <c r="G811" s="10" t="str">
        <f>[1]РЕЕСТР!G811</f>
        <v>60.970860</v>
      </c>
      <c r="H811" s="10" t="str">
        <f>[1]РЕЕСТР!H811</f>
        <v>69.057945</v>
      </c>
      <c r="I811" s="53" t="str">
        <f>[1]РЕЕСТР!I811</f>
        <v>в рамках инвентаризации 2022 года
не определена</v>
      </c>
      <c r="J811" s="9" t="str">
        <f>[1]РЕЕСТР!J811</f>
        <v>открытый</v>
      </c>
      <c r="K811" s="11" t="str">
        <f>[1]РЕЕСТР!K811</f>
        <v>бетонная плита</v>
      </c>
      <c r="L811" s="10">
        <f>[1]РЕЕСТР!L811</f>
        <v>12</v>
      </c>
      <c r="M811" s="10" t="str">
        <f>[1]РЕЕСТР!M811</f>
        <v>есть</v>
      </c>
      <c r="N811" s="12" t="str">
        <f>[1]РЕЕСТР!N811</f>
        <v>есть</v>
      </c>
      <c r="O811" s="14">
        <f>[1]РЕЕСТР!O811</f>
        <v>1</v>
      </c>
      <c r="P811" s="15">
        <f>[1]РЕЕСТР!P811</f>
        <v>1.1000000000000001</v>
      </c>
      <c r="Q811" s="13" t="str">
        <f>[1]РЕЕСТР!Q811</f>
        <v>пластик</v>
      </c>
      <c r="R811" s="14">
        <f>[1]РЕЕСТР!U811</f>
        <v>1</v>
      </c>
      <c r="S811" s="15">
        <f>[1]РЕЕСТР!V811</f>
        <v>4</v>
      </c>
      <c r="T811" s="13" t="str">
        <f>[1]РЕЕСТР!W811</f>
        <v>отсек</v>
      </c>
      <c r="U811" s="17" t="str">
        <f>[1]РЕЕСТР!AA811</f>
        <v>-</v>
      </c>
      <c r="V811" s="18" t="str">
        <f>[1]РЕЕСТР!AB811</f>
        <v>-</v>
      </c>
      <c r="W811" s="15" t="str">
        <f>[1]РЕЕСТР!AC811</f>
        <v>-</v>
      </c>
      <c r="X811" s="13" t="str">
        <f>[1]РЕЕСТР!AD811</f>
        <v>-</v>
      </c>
      <c r="Y811" s="8" t="str">
        <f>[1]РЕЕСТР!AH811</f>
        <v>МО - Администрация города Ханты-Мансийска</v>
      </c>
      <c r="Z811" s="19" t="str">
        <f>[1]РЕЕСТР!AL811</f>
        <v>МКД ул. Краснопартизанская 7а и ИЖС</v>
      </c>
    </row>
    <row r="812" spans="2:26" ht="45" customHeight="1" x14ac:dyDescent="0.3">
      <c r="B812" s="43">
        <f>[1]РЕЕСТР!B812</f>
        <v>749</v>
      </c>
      <c r="C812" s="44" t="str">
        <f>[1]РЕЕСТР!C812</f>
        <v>ранее существовавшая до 01.01.2019</v>
      </c>
      <c r="D812" s="51">
        <f>[1]РЕЕСТР!D812</f>
        <v>44900</v>
      </c>
      <c r="E812" s="16" t="str">
        <f>[1]РЕЕСТР!E812</f>
        <v>Спортивная 9</v>
      </c>
      <c r="F812" s="52" t="str">
        <f>[1]РЕЕСТР!F812</f>
        <v>в рамках проведения инвентаризации 2022 года
не установлен</v>
      </c>
      <c r="G812" s="10" t="str">
        <f>[1]РЕЕСТР!G812</f>
        <v>60.984630</v>
      </c>
      <c r="H812" s="10" t="str">
        <f>[1]РЕЕСТР!H812</f>
        <v>69.033129</v>
      </c>
      <c r="I812" s="53" t="str">
        <f>[1]РЕЕСТР!I812</f>
        <v>в рамках инвентаризации 2022 года
не определена</v>
      </c>
      <c r="J812" s="9" t="str">
        <f>[1]РЕЕСТР!J812</f>
        <v>открытый</v>
      </c>
      <c r="K812" s="11" t="str">
        <f>[1]РЕЕСТР!K812</f>
        <v>бетонная плита</v>
      </c>
      <c r="L812" s="10">
        <f>[1]РЕЕСТР!L812</f>
        <v>12</v>
      </c>
      <c r="M812" s="10" t="str">
        <f>[1]РЕЕСТР!M812</f>
        <v>есть</v>
      </c>
      <c r="N812" s="12" t="str">
        <f>[1]РЕЕСТР!N812</f>
        <v>есть</v>
      </c>
      <c r="O812" s="14">
        <f>[1]РЕЕСТР!O812</f>
        <v>2</v>
      </c>
      <c r="P812" s="15">
        <f>[1]РЕЕСТР!P812</f>
        <v>1.1000000000000001</v>
      </c>
      <c r="Q812" s="13" t="str">
        <f>[1]РЕЕСТР!Q812</f>
        <v>пластик</v>
      </c>
      <c r="R812" s="14">
        <f>[1]РЕЕСТР!U812</f>
        <v>1</v>
      </c>
      <c r="S812" s="15">
        <f>[1]РЕЕСТР!V812</f>
        <v>4</v>
      </c>
      <c r="T812" s="13" t="str">
        <f>[1]РЕЕСТР!W812</f>
        <v>отсек</v>
      </c>
      <c r="U812" s="17" t="str">
        <f>[1]РЕЕСТР!AA812</f>
        <v>-</v>
      </c>
      <c r="V812" s="18" t="str">
        <f>[1]РЕЕСТР!AB812</f>
        <v>-</v>
      </c>
      <c r="W812" s="15" t="str">
        <f>[1]РЕЕСТР!AC812</f>
        <v>-</v>
      </c>
      <c r="X812" s="13" t="str">
        <f>[1]РЕЕСТР!AD812</f>
        <v>-</v>
      </c>
      <c r="Y812" s="8" t="str">
        <f>[1]РЕЕСТР!AH812</f>
        <v>МО - Администрация города Ханты-Мансийска</v>
      </c>
      <c r="Z812" s="19" t="str">
        <f>[1]РЕЕСТР!AL812</f>
        <v>МКД  ул. Спортивная и БУ ХМАО-Югры "ОКБ"</v>
      </c>
    </row>
    <row r="813" spans="2:26" ht="45" customHeight="1" x14ac:dyDescent="0.3">
      <c r="B813" s="43">
        <f>[1]РЕЕСТР!B813</f>
        <v>750</v>
      </c>
      <c r="C813" s="45" t="str">
        <f>[1]РЕЕСТР!C813</f>
        <v>запланмрована к размещению (установке)</v>
      </c>
      <c r="D813" s="51">
        <f>[1]РЕЕСТР!D813</f>
        <v>44900</v>
      </c>
      <c r="E813" s="16" t="str">
        <f>[1]РЕЕСТР!E813</f>
        <v>мкр.Восточный</v>
      </c>
      <c r="F813" s="52" t="str">
        <f>[1]РЕЕСТР!F813</f>
        <v>в рамках проведения инвентаризации 2022 года
не установлен</v>
      </c>
      <c r="G813" s="10" t="str">
        <f>[1]РЕЕСТР!G813</f>
        <v>-</v>
      </c>
      <c r="H813" s="10" t="str">
        <f>[1]РЕЕСТР!H813</f>
        <v>-</v>
      </c>
      <c r="I813" s="53" t="str">
        <f>[1]РЕЕСТР!I813</f>
        <v>в рамках инвентаризации 2022 года
не определена</v>
      </c>
      <c r="J813" s="9" t="str">
        <f>[1]РЕЕСТР!J813</f>
        <v>-</v>
      </c>
      <c r="K813" s="11" t="str">
        <f>[1]РЕЕСТР!K813</f>
        <v>бетонная плита</v>
      </c>
      <c r="L813" s="10">
        <f>[1]РЕЕСТР!L813</f>
        <v>12</v>
      </c>
      <c r="M813" s="10" t="str">
        <f>[1]РЕЕСТР!M813</f>
        <v>-</v>
      </c>
      <c r="N813" s="12" t="str">
        <f>[1]РЕЕСТР!N813</f>
        <v>-</v>
      </c>
      <c r="O813" s="14" t="str">
        <f>[1]РЕЕСТР!O813</f>
        <v>-</v>
      </c>
      <c r="P813" s="15" t="str">
        <f>[1]РЕЕСТР!P813</f>
        <v>-</v>
      </c>
      <c r="Q813" s="13" t="str">
        <f>[1]РЕЕСТР!Q813</f>
        <v>-</v>
      </c>
      <c r="R813" s="14" t="str">
        <f>[1]РЕЕСТР!U813</f>
        <v>-</v>
      </c>
      <c r="S813" s="15" t="str">
        <f>[1]РЕЕСТР!V813</f>
        <v>-</v>
      </c>
      <c r="T813" s="13" t="str">
        <f>[1]РЕЕСТР!W813</f>
        <v>-</v>
      </c>
      <c r="U813" s="17" t="str">
        <f>[1]РЕЕСТР!AA813</f>
        <v>-</v>
      </c>
      <c r="V813" s="18" t="str">
        <f>[1]РЕЕСТР!AB813</f>
        <v>-</v>
      </c>
      <c r="W813" s="15" t="str">
        <f>[1]РЕЕСТР!AC813</f>
        <v>-</v>
      </c>
      <c r="X813" s="13" t="str">
        <f>[1]РЕЕСТР!AD813</f>
        <v>-</v>
      </c>
      <c r="Y813" s="8" t="str">
        <f>[1]РЕЕСТР!AH813</f>
        <v>МО - Администрация города Ханты-Мансийска</v>
      </c>
      <c r="Z813" s="19" t="str">
        <f>[1]РЕЕСТР!AL813</f>
        <v>ИЖС мкр. Восточный</v>
      </c>
    </row>
    <row r="814" spans="2:26" ht="18.75" customHeight="1" x14ac:dyDescent="0.3">
      <c r="B814" s="43">
        <f>[1]РЕЕСТР!B814</f>
        <v>751</v>
      </c>
      <c r="C814" s="44">
        <f>[1]РЕЕСТР!C814</f>
        <v>0</v>
      </c>
      <c r="D814" s="51">
        <f>[1]РЕЕСТР!D814</f>
        <v>0</v>
      </c>
      <c r="E814" s="16">
        <f>[1]РЕЕСТР!E814</f>
        <v>0</v>
      </c>
      <c r="F814" s="52">
        <f>[1]РЕЕСТР!F814</f>
        <v>0</v>
      </c>
      <c r="G814" s="10">
        <f>[1]РЕЕСТР!G814</f>
        <v>0</v>
      </c>
      <c r="H814" s="10">
        <f>[1]РЕЕСТР!H814</f>
        <v>0</v>
      </c>
      <c r="I814" s="53">
        <f>[1]РЕЕСТР!I814</f>
        <v>0</v>
      </c>
      <c r="J814" s="9">
        <f>[1]РЕЕСТР!J814</f>
        <v>0</v>
      </c>
      <c r="K814" s="11">
        <f>[1]РЕЕСТР!K814</f>
        <v>0</v>
      </c>
      <c r="L814" s="10">
        <f>[1]РЕЕСТР!L814</f>
        <v>0</v>
      </c>
      <c r="M814" s="10">
        <f>[1]РЕЕСТР!M814</f>
        <v>0</v>
      </c>
      <c r="N814" s="12">
        <f>[1]РЕЕСТР!N814</f>
        <v>0</v>
      </c>
      <c r="O814" s="14">
        <f>[1]РЕЕСТР!O814</f>
        <v>0</v>
      </c>
      <c r="P814" s="15">
        <f>[1]РЕЕСТР!P814</f>
        <v>0</v>
      </c>
      <c r="Q814" s="13">
        <f>[1]РЕЕСТР!Q814</f>
        <v>0</v>
      </c>
      <c r="R814" s="14">
        <f>[1]РЕЕСТР!U814</f>
        <v>0</v>
      </c>
      <c r="S814" s="15">
        <f>[1]РЕЕСТР!V814</f>
        <v>0</v>
      </c>
      <c r="T814" s="13">
        <f>[1]РЕЕСТР!W814</f>
        <v>0</v>
      </c>
      <c r="U814" s="17">
        <f>[1]РЕЕСТР!AA814</f>
        <v>0</v>
      </c>
      <c r="V814" s="18">
        <f>[1]РЕЕСТР!AB814</f>
        <v>0</v>
      </c>
      <c r="W814" s="15">
        <f>[1]РЕЕСТР!AC814</f>
        <v>0</v>
      </c>
      <c r="X814" s="13">
        <f>[1]РЕЕСТР!AD814</f>
        <v>0</v>
      </c>
      <c r="Y814" s="8">
        <f>[1]РЕЕСТР!AH814</f>
        <v>0</v>
      </c>
      <c r="Z814" s="19">
        <f>[1]РЕЕСТР!AL814</f>
        <v>0</v>
      </c>
    </row>
    <row r="815" spans="2:26" ht="56.25" customHeight="1" x14ac:dyDescent="0.3">
      <c r="B815" s="43">
        <f>[1]РЕЕСТР!B815</f>
        <v>752</v>
      </c>
      <c r="C815" s="44">
        <f>[1]РЕЕСТР!C815</f>
        <v>43781</v>
      </c>
      <c r="D815" s="51">
        <f>[1]РЕЕСТР!D815</f>
        <v>44900</v>
      </c>
      <c r="E815" s="16" t="str">
        <f>[1]РЕЕСТР!E815</f>
        <v>Привольная 15</v>
      </c>
      <c r="F815" s="52" t="str">
        <f>[1]РЕЕСТР!F815</f>
        <v>в рамках проведения инвентаризации 2022 года
не установлен</v>
      </c>
      <c r="G815" s="10" t="str">
        <f>[1]РЕЕСТР!G815</f>
        <v>61.013308</v>
      </c>
      <c r="H815" s="10" t="str">
        <f>[1]РЕЕСТР!H815</f>
        <v>68.985029</v>
      </c>
      <c r="I815" s="53" t="str">
        <f>[1]РЕЕСТР!I815</f>
        <v>в рамках инвентаризации 2022 года
не определена</v>
      </c>
      <c r="J815" s="9" t="str">
        <f>[1]РЕЕСТР!J815</f>
        <v>ограниченный</v>
      </c>
      <c r="K815" s="11" t="str">
        <f>[1]РЕЕСТР!K815</f>
        <v>бетонная плита</v>
      </c>
      <c r="L815" s="10">
        <f>[1]РЕЕСТР!L815</f>
        <v>10</v>
      </c>
      <c r="M815" s="10" t="str">
        <f>[1]РЕЕСТР!M815</f>
        <v>отсутствует</v>
      </c>
      <c r="N815" s="12" t="str">
        <f>[1]РЕЕСТР!N815</f>
        <v>есть</v>
      </c>
      <c r="O815" s="14">
        <f>[1]РЕЕСТР!O815</f>
        <v>3</v>
      </c>
      <c r="P815" s="15">
        <f>[1]РЕЕСТР!P815</f>
        <v>1.1000000000000001</v>
      </c>
      <c r="Q815" s="13" t="str">
        <f>[1]РЕЕСТР!Q815</f>
        <v>пластик</v>
      </c>
      <c r="R815" s="14" t="str">
        <f>[1]РЕЕСТР!U815</f>
        <v>-</v>
      </c>
      <c r="S815" s="15" t="str">
        <f>[1]РЕЕСТР!V815</f>
        <v>-</v>
      </c>
      <c r="T815" s="13" t="str">
        <f>[1]РЕЕСТР!W815</f>
        <v>-</v>
      </c>
      <c r="U815" s="17" t="str">
        <f>[1]РЕЕСТР!AA815</f>
        <v>пластик</v>
      </c>
      <c r="V815" s="18">
        <f>[1]РЕЕСТР!AB815</f>
        <v>1</v>
      </c>
      <c r="W815" s="15">
        <f>[1]РЕЕСТР!AC815</f>
        <v>1</v>
      </c>
      <c r="X815" s="13" t="str">
        <f>[1]РЕЕСТР!AD815</f>
        <v>металлическая сетка АО "РЭС-Сервис"</v>
      </c>
      <c r="Y815" s="8" t="str">
        <f>[1]РЕЕСТР!AH815</f>
        <v>ЮЛ - АО "Югорская территориальная энергетическая компания - Региональные сети"</v>
      </c>
      <c r="Z815" s="19" t="str">
        <f>[1]РЕЕСТР!AL815</f>
        <v xml:space="preserve"> ЮЛ - АО ЮТЭК-Региональные сети</v>
      </c>
    </row>
    <row r="816" spans="2:26" ht="45" customHeight="1" x14ac:dyDescent="0.3">
      <c r="B816" s="43">
        <f>[1]РЕЕСТР!B816</f>
        <v>753</v>
      </c>
      <c r="C816" s="44">
        <f>[1]РЕЕСТР!C816</f>
        <v>43790</v>
      </c>
      <c r="D816" s="51">
        <f>[1]РЕЕСТР!D816</f>
        <v>44900</v>
      </c>
      <c r="E816" s="16" t="str">
        <f>[1]РЕЕСТР!E816</f>
        <v>Мира 124</v>
      </c>
      <c r="F816" s="52" t="str">
        <f>[1]РЕЕСТР!F816</f>
        <v>в рамках проведения инвентаризации 2022 года
не установлен</v>
      </c>
      <c r="G816" s="10" t="str">
        <f>[1]РЕЕСТР!G816</f>
        <v>61.020331</v>
      </c>
      <c r="H816" s="10" t="str">
        <f>[1]РЕЕСТР!H816</f>
        <v>69.081648</v>
      </c>
      <c r="I816" s="53" t="str">
        <f>[1]РЕЕСТР!I816</f>
        <v>в рамках инвентаризации 2022 года
не определена</v>
      </c>
      <c r="J816" s="9" t="str">
        <f>[1]РЕЕСТР!J816</f>
        <v>ограниченный</v>
      </c>
      <c r="K816" s="11" t="str">
        <f>[1]РЕЕСТР!K816</f>
        <v>бетонная плита</v>
      </c>
      <c r="L816" s="10">
        <f>[1]РЕЕСТР!L816</f>
        <v>10</v>
      </c>
      <c r="M816" s="10" t="str">
        <f>[1]РЕЕСТР!M816</f>
        <v>есть</v>
      </c>
      <c r="N816" s="12" t="str">
        <f>[1]РЕЕСТР!N816</f>
        <v>есть</v>
      </c>
      <c r="O816" s="14">
        <f>[1]РЕЕСТР!O816</f>
        <v>1</v>
      </c>
      <c r="P816" s="15">
        <f>[1]РЕЕСТР!P816</f>
        <v>1.1000000000000001</v>
      </c>
      <c r="Q816" s="13" t="str">
        <f>[1]РЕЕСТР!Q816</f>
        <v>пластик</v>
      </c>
      <c r="R816" s="14" t="str">
        <f>[1]РЕЕСТР!U816</f>
        <v>-</v>
      </c>
      <c r="S816" s="15" t="str">
        <f>[1]РЕЕСТР!V816</f>
        <v>-</v>
      </c>
      <c r="T816" s="13" t="str">
        <f>[1]РЕЕСТР!W816</f>
        <v>-</v>
      </c>
      <c r="U816" s="17" t="str">
        <f>[1]РЕЕСТР!AA816</f>
        <v>-</v>
      </c>
      <c r="V816" s="18" t="str">
        <f>[1]РЕЕСТР!AB816</f>
        <v>-</v>
      </c>
      <c r="W816" s="15" t="str">
        <f>[1]РЕЕСТР!AC816</f>
        <v>-</v>
      </c>
      <c r="X816" s="13" t="str">
        <f>[1]РЕЕСТР!AD816</f>
        <v>-</v>
      </c>
      <c r="Y816" s="8" t="str">
        <f>[1]РЕЕСТР!AH816</f>
        <v>ЮЛ - БУ ХМАО-Югры ДЭСЗ</v>
      </c>
      <c r="Z816" s="19" t="str">
        <f>[1]РЕЕСТР!AL816</f>
        <v xml:space="preserve">БУ ХМАО-Югры ДЭСЗ ул. Мира  д. 124 </v>
      </c>
    </row>
    <row r="817" spans="2:26" ht="45" customHeight="1" x14ac:dyDescent="0.3">
      <c r="B817" s="43">
        <f>[1]РЕЕСТР!B817</f>
        <v>754</v>
      </c>
      <c r="C817" s="44">
        <f>[1]РЕЕСТР!C817</f>
        <v>43790</v>
      </c>
      <c r="D817" s="51">
        <f>[1]РЕЕСТР!D817</f>
        <v>44900</v>
      </c>
      <c r="E817" s="16" t="str">
        <f>[1]РЕЕСТР!E817</f>
        <v>Студенческая 17а</v>
      </c>
      <c r="F817" s="52" t="str">
        <f>[1]РЕЕСТР!F817</f>
        <v>в рамках проведения инвентаризации 2022 года
не установлен</v>
      </c>
      <c r="G817" s="10" t="str">
        <f>[1]РЕЕСТР!G817</f>
        <v>61.015439</v>
      </c>
      <c r="H817" s="10" t="str">
        <f>[1]РЕЕСТР!H817</f>
        <v>69.051460</v>
      </c>
      <c r="I817" s="53" t="str">
        <f>[1]РЕЕСТР!I817</f>
        <v>в рамках инвентаризации 2022 года
не определена</v>
      </c>
      <c r="J817" s="9" t="str">
        <f>[1]РЕЕСТР!J817</f>
        <v>открытый</v>
      </c>
      <c r="K817" s="11" t="str">
        <f>[1]РЕЕСТР!K817</f>
        <v>бетонная плита</v>
      </c>
      <c r="L817" s="10">
        <f>[1]РЕЕСТР!L817</f>
        <v>10</v>
      </c>
      <c r="M817" s="10" t="str">
        <f>[1]РЕЕСТР!M817</f>
        <v>есть</v>
      </c>
      <c r="N817" s="12" t="str">
        <f>[1]РЕЕСТР!N817</f>
        <v>есть</v>
      </c>
      <c r="O817" s="14">
        <f>[1]РЕЕСТР!O817</f>
        <v>3</v>
      </c>
      <c r="P817" s="15">
        <f>[1]РЕЕСТР!P817</f>
        <v>1.1000000000000001</v>
      </c>
      <c r="Q817" s="13" t="str">
        <f>[1]РЕЕСТР!Q817</f>
        <v>пластик</v>
      </c>
      <c r="R817" s="14">
        <f>[1]РЕЕСТР!U817</f>
        <v>1</v>
      </c>
      <c r="S817" s="15">
        <f>[1]РЕЕСТР!V817</f>
        <v>4</v>
      </c>
      <c r="T817" s="13" t="str">
        <f>[1]РЕЕСТР!W817</f>
        <v>отсек</v>
      </c>
      <c r="U817" s="17" t="str">
        <f>[1]РЕЕСТР!AA817</f>
        <v>-</v>
      </c>
      <c r="V817" s="18" t="str">
        <f>[1]РЕЕСТР!AB817</f>
        <v>-</v>
      </c>
      <c r="W817" s="15" t="str">
        <f>[1]РЕЕСТР!AC817</f>
        <v>-</v>
      </c>
      <c r="X817" s="13" t="str">
        <f>[1]РЕЕСТР!AD817</f>
        <v>-</v>
      </c>
      <c r="Y817" s="8" t="str">
        <f>[1]РЕЕСТР!AH817</f>
        <v>ЮЛ - БУ ХМАО-Югры ДЭСЗ</v>
      </c>
      <c r="Z817" s="19" t="str">
        <f>[1]РЕЕСТР!AL817</f>
        <v>БУ ХМАО-Югры ДЭСЗ ул. Студенческая д. 17а</v>
      </c>
    </row>
    <row r="818" spans="2:26" ht="56.25" customHeight="1" x14ac:dyDescent="0.3">
      <c r="B818" s="43">
        <f>[1]РЕЕСТР!B818</f>
        <v>755</v>
      </c>
      <c r="C818" s="44">
        <f>[1]РЕЕСТР!C818</f>
        <v>43790</v>
      </c>
      <c r="D818" s="51">
        <f>[1]РЕЕСТР!D818</f>
        <v>44900</v>
      </c>
      <c r="E818" s="16" t="str">
        <f>[1]РЕЕСТР!E818</f>
        <v>Студенческая 15а</v>
      </c>
      <c r="F818" s="52" t="str">
        <f>[1]РЕЕСТР!F818</f>
        <v>в рамках проведения инвентаризации 2022 года
не установлен</v>
      </c>
      <c r="G818" s="10" t="str">
        <f>[1]РЕЕСТР!G818</f>
        <v>61.015285</v>
      </c>
      <c r="H818" s="10" t="str">
        <f>[1]РЕЕСТР!H818</f>
        <v>69.053907</v>
      </c>
      <c r="I818" s="53" t="str">
        <f>[1]РЕЕСТР!I818</f>
        <v>в рамках инвентаризации 2022 года
не определена</v>
      </c>
      <c r="J818" s="9" t="str">
        <f>[1]РЕЕСТР!J818</f>
        <v>ограниченный</v>
      </c>
      <c r="K818" s="11" t="str">
        <f>[1]РЕЕСТР!K818</f>
        <v>бетонная плита</v>
      </c>
      <c r="L818" s="10">
        <f>[1]РЕЕСТР!L818</f>
        <v>10</v>
      </c>
      <c r="M818" s="10" t="str">
        <f>[1]РЕЕСТР!M818</f>
        <v>есть</v>
      </c>
      <c r="N818" s="12" t="str">
        <f>[1]РЕЕСТР!N818</f>
        <v>есть</v>
      </c>
      <c r="O818" s="14">
        <f>[1]РЕЕСТР!O818</f>
        <v>3</v>
      </c>
      <c r="P818" s="15">
        <f>[1]РЕЕСТР!P818</f>
        <v>1.1000000000000001</v>
      </c>
      <c r="Q818" s="13" t="str">
        <f>[1]РЕЕСТР!Q818</f>
        <v>пластик</v>
      </c>
      <c r="R818" s="14" t="str">
        <f>[1]РЕЕСТР!U818</f>
        <v>-</v>
      </c>
      <c r="S818" s="15" t="str">
        <f>[1]РЕЕСТР!V818</f>
        <v>-</v>
      </c>
      <c r="T818" s="13" t="str">
        <f>[1]РЕЕСТР!W818</f>
        <v>-</v>
      </c>
      <c r="U818" s="17" t="str">
        <f>[1]РЕЕСТР!AA818</f>
        <v>пластик</v>
      </c>
      <c r="V818" s="18">
        <f>[1]РЕЕСТР!AB818</f>
        <v>1</v>
      </c>
      <c r="W818" s="15">
        <f>[1]РЕЕСТР!AC818</f>
        <v>1</v>
      </c>
      <c r="X818" s="13" t="str">
        <f>[1]РЕЕСТР!AD818</f>
        <v>металлическая сетка ООО "Экобаланс"</v>
      </c>
      <c r="Y818" s="8" t="str">
        <f>[1]РЕЕСТР!AH818</f>
        <v>ЮЛ - БУ ХМАО-Югры ДЭСЗ</v>
      </c>
      <c r="Z818" s="19" t="str">
        <f>[1]РЕЕСТР!AL818</f>
        <v>БУ ХМАО-Югры ДЭСЗ ул. Студенческая д. 15а</v>
      </c>
    </row>
    <row r="819" spans="2:26" ht="56.25" customHeight="1" x14ac:dyDescent="0.3">
      <c r="B819" s="43">
        <f>[1]РЕЕСТР!B819</f>
        <v>755</v>
      </c>
      <c r="C819" s="44">
        <f>[1]РЕЕСТР!C819</f>
        <v>0</v>
      </c>
      <c r="D819" s="51">
        <f>[1]РЕЕСТР!D819</f>
        <v>44900</v>
      </c>
      <c r="E819" s="16">
        <f>[1]РЕЕСТР!E819</f>
        <v>0</v>
      </c>
      <c r="F819" s="52" t="str">
        <f>[1]РЕЕСТР!F819</f>
        <v>в рамках проведения инвентаризации 2022 года
не установлен</v>
      </c>
      <c r="G819" s="10">
        <f>[1]РЕЕСТР!G819</f>
        <v>0</v>
      </c>
      <c r="H819" s="10">
        <f>[1]РЕЕСТР!H819</f>
        <v>0</v>
      </c>
      <c r="I819" s="53" t="str">
        <f>[1]РЕЕСТР!I819</f>
        <v>в рамках инвентаризации 2022 года
не определена</v>
      </c>
      <c r="J819" s="9">
        <f>[1]РЕЕСТР!J819</f>
        <v>0</v>
      </c>
      <c r="K819" s="11">
        <f>[1]РЕЕСТР!K819</f>
        <v>0</v>
      </c>
      <c r="L819" s="10">
        <f>[1]РЕЕСТР!L819</f>
        <v>0</v>
      </c>
      <c r="M819" s="10">
        <f>[1]РЕЕСТР!M819</f>
        <v>0</v>
      </c>
      <c r="N819" s="12">
        <f>[1]РЕЕСТР!N819</f>
        <v>0</v>
      </c>
      <c r="O819" s="14">
        <f>[1]РЕЕСТР!O819</f>
        <v>0</v>
      </c>
      <c r="P819" s="15">
        <f>[1]РЕЕСТР!P819</f>
        <v>0</v>
      </c>
      <c r="Q819" s="13">
        <f>[1]РЕЕСТР!Q819</f>
        <v>0</v>
      </c>
      <c r="R819" s="14">
        <f>[1]РЕЕСТР!U819</f>
        <v>0</v>
      </c>
      <c r="S819" s="15">
        <f>[1]РЕЕСТР!V819</f>
        <v>0</v>
      </c>
      <c r="T819" s="13">
        <f>[1]РЕЕСТР!W819</f>
        <v>0</v>
      </c>
      <c r="U819" s="17" t="str">
        <f>[1]РЕЕСТР!AA819</f>
        <v>бумажные отходы</v>
      </c>
      <c r="V819" s="18">
        <f>[1]РЕЕСТР!AB819</f>
        <v>1</v>
      </c>
      <c r="W819" s="15">
        <f>[1]РЕЕСТР!AC819</f>
        <v>0.75</v>
      </c>
      <c r="X819" s="13" t="str">
        <f>[1]РЕЕСТР!AD819</f>
        <v>контейнер ООО "Экобаланс"</v>
      </c>
      <c r="Y819" s="8">
        <f>[1]РЕЕСТР!AH819</f>
        <v>0</v>
      </c>
      <c r="Z819" s="19">
        <f>[1]РЕЕСТР!AL819</f>
        <v>0</v>
      </c>
    </row>
    <row r="820" spans="2:26" ht="45" customHeight="1" x14ac:dyDescent="0.3">
      <c r="B820" s="43">
        <f>[1]РЕЕСТР!B820</f>
        <v>756</v>
      </c>
      <c r="C820" s="44" t="str">
        <f>[1]РЕЕСТР!C820</f>
        <v>ранее существовавшая до 01.01.2019</v>
      </c>
      <c r="D820" s="51">
        <f>[1]РЕЕСТР!D820</f>
        <v>44900</v>
      </c>
      <c r="E820" s="16" t="str">
        <f>[1]РЕЕСТР!E820</f>
        <v xml:space="preserve"> Чехова 14</v>
      </c>
      <c r="F820" s="52" t="str">
        <f>[1]РЕЕСТР!F820</f>
        <v>в рамках проведения инвентаризации 2022 года
не установлен</v>
      </c>
      <c r="G820" s="10" t="str">
        <f>[1]РЕЕСТР!G820</f>
        <v>61.000985</v>
      </c>
      <c r="H820" s="10" t="str">
        <f>[1]РЕЕСТР!H820</f>
        <v>69.027204</v>
      </c>
      <c r="I820" s="53" t="str">
        <f>[1]РЕЕСТР!I820</f>
        <v>в рамках инвентаризации 2022 года
не определена</v>
      </c>
      <c r="J820" s="9" t="str">
        <f>[1]РЕЕСТР!J820</f>
        <v>открытый</v>
      </c>
      <c r="K820" s="11" t="str">
        <f>[1]РЕЕСТР!K820</f>
        <v>бетонная плита</v>
      </c>
      <c r="L820" s="10">
        <f>[1]РЕЕСТР!L820</f>
        <v>6</v>
      </c>
      <c r="M820" s="10" t="str">
        <f>[1]РЕЕСТР!M820</f>
        <v>отсутствует</v>
      </c>
      <c r="N820" s="12" t="str">
        <f>[1]РЕЕСТР!N820</f>
        <v>есть</v>
      </c>
      <c r="O820" s="14">
        <f>[1]РЕЕСТР!O820</f>
        <v>1</v>
      </c>
      <c r="P820" s="15">
        <f>[1]РЕЕСТР!P820</f>
        <v>1.1000000000000001</v>
      </c>
      <c r="Q820" s="13" t="str">
        <f>[1]РЕЕСТР!Q820</f>
        <v>пластик</v>
      </c>
      <c r="R820" s="14" t="str">
        <f>[1]РЕЕСТР!U820</f>
        <v>-</v>
      </c>
      <c r="S820" s="15" t="str">
        <f>[1]РЕЕСТР!V820</f>
        <v>-</v>
      </c>
      <c r="T820" s="13" t="str">
        <f>[1]РЕЕСТР!W820</f>
        <v>-</v>
      </c>
      <c r="U820" s="17" t="str">
        <f>[1]РЕЕСТР!AA820</f>
        <v>-</v>
      </c>
      <c r="V820" s="18" t="str">
        <f>[1]РЕЕСТР!AB820</f>
        <v>-</v>
      </c>
      <c r="W820" s="15" t="str">
        <f>[1]РЕЕСТР!AC820</f>
        <v>-</v>
      </c>
      <c r="X820" s="13" t="str">
        <f>[1]РЕЕСТР!AD820</f>
        <v>-</v>
      </c>
      <c r="Y820" s="8" t="str">
        <f>[1]РЕЕСТР!AH820</f>
        <v>ЮЛ - БУ ХМАО-Югры ДЭСЗ</v>
      </c>
      <c r="Z820" s="19" t="str">
        <f>[1]РЕЕСТР!AL820</f>
        <v xml:space="preserve">БУ ХМАО-Югры ДЭСЗ ул. Чехова д. 14 </v>
      </c>
    </row>
    <row r="821" spans="2:26" ht="45" customHeight="1" x14ac:dyDescent="0.3">
      <c r="B821" s="43">
        <f>[1]РЕЕСТР!B821</f>
        <v>757</v>
      </c>
      <c r="C821" s="44">
        <f>[1]РЕЕСТР!C821</f>
        <v>43790</v>
      </c>
      <c r="D821" s="51">
        <f>[1]РЕЕСТР!D821</f>
        <v>44900</v>
      </c>
      <c r="E821" s="16" t="str">
        <f>[1]РЕЕСТР!E821</f>
        <v xml:space="preserve"> Ленина 87/1</v>
      </c>
      <c r="F821" s="52" t="str">
        <f>[1]РЕЕСТР!F821</f>
        <v>в рамках проведения инвентаризации 2022 года
не установлен</v>
      </c>
      <c r="G821" s="10" t="str">
        <f>[1]РЕЕСТР!G821</f>
        <v>61.007635</v>
      </c>
      <c r="H821" s="10" t="str">
        <f>[1]РЕЕСТР!H821</f>
        <v>69.037289</v>
      </c>
      <c r="I821" s="53" t="str">
        <f>[1]РЕЕСТР!I821</f>
        <v>в рамках инвентаризации 2022 года
не определена</v>
      </c>
      <c r="J821" s="9" t="str">
        <f>[1]РЕЕСТР!J821</f>
        <v>открытый</v>
      </c>
      <c r="K821" s="11" t="str">
        <f>[1]РЕЕСТР!K821</f>
        <v>бетонная плита</v>
      </c>
      <c r="L821" s="10">
        <f>[1]РЕЕСТР!L821</f>
        <v>2</v>
      </c>
      <c r="M821" s="10" t="str">
        <f>[1]РЕЕСТР!M821</f>
        <v>отсутствует</v>
      </c>
      <c r="N821" s="12" t="str">
        <f>[1]РЕЕСТР!N821</f>
        <v>отсутствует</v>
      </c>
      <c r="O821" s="14">
        <f>[1]РЕЕСТР!O821</f>
        <v>1</v>
      </c>
      <c r="P821" s="15">
        <f>[1]РЕЕСТР!P821</f>
        <v>1.1000000000000001</v>
      </c>
      <c r="Q821" s="13" t="str">
        <f>[1]РЕЕСТР!Q821</f>
        <v>пластик</v>
      </c>
      <c r="R821" s="14" t="str">
        <f>[1]РЕЕСТР!U821</f>
        <v>-</v>
      </c>
      <c r="S821" s="15" t="str">
        <f>[1]РЕЕСТР!V821</f>
        <v>-</v>
      </c>
      <c r="T821" s="13" t="str">
        <f>[1]РЕЕСТР!W821</f>
        <v>-</v>
      </c>
      <c r="U821" s="17" t="str">
        <f>[1]РЕЕСТР!AA821</f>
        <v>-</v>
      </c>
      <c r="V821" s="18" t="str">
        <f>[1]РЕЕСТР!AB821</f>
        <v>-</v>
      </c>
      <c r="W821" s="15" t="str">
        <f>[1]РЕЕСТР!AC821</f>
        <v>-</v>
      </c>
      <c r="X821" s="13" t="str">
        <f>[1]РЕЕСТР!AD821</f>
        <v>-</v>
      </c>
      <c r="Y821" s="8" t="str">
        <f>[1]РЕЕСТР!AH821</f>
        <v>ЮЛ - БУ ХМАО-Югры ДЭСЗ</v>
      </c>
      <c r="Z821" s="19" t="str">
        <f>[1]РЕЕСТР!AL821</f>
        <v>БУ ХМАО-Югры ДЭСЗ "ДЭСЗ", ул. Ленина д. 87/1</v>
      </c>
    </row>
    <row r="822" spans="2:26" ht="45" customHeight="1" x14ac:dyDescent="0.3">
      <c r="B822" s="43">
        <f>[1]РЕЕСТР!B822</f>
        <v>758</v>
      </c>
      <c r="C822" s="44">
        <f>[1]РЕЕСТР!C822</f>
        <v>43790</v>
      </c>
      <c r="D822" s="51">
        <f>[1]РЕЕСТР!D822</f>
        <v>44900</v>
      </c>
      <c r="E822" s="16" t="str">
        <f>[1]РЕЕСТР!E822</f>
        <v>Студенческая 2</v>
      </c>
      <c r="F822" s="52" t="str">
        <f>[1]РЕЕСТР!F822</f>
        <v>в рамках проведения инвентаризации 2022 года
не установлен</v>
      </c>
      <c r="G822" s="10" t="str">
        <f>[1]РЕЕСТР!G822</f>
        <v>61.014274</v>
      </c>
      <c r="H822" s="10" t="str">
        <f>[1]РЕЕСТР!H822</f>
        <v>69.063193</v>
      </c>
      <c r="I822" s="53" t="str">
        <f>[1]РЕЕСТР!I822</f>
        <v>в рамках инвентаризации 2022 года
не определена</v>
      </c>
      <c r="J822" s="9" t="str">
        <f>[1]РЕЕСТР!J822</f>
        <v>ограниченный</v>
      </c>
      <c r="K822" s="11" t="str">
        <f>[1]РЕЕСТР!K822</f>
        <v>бетонная плита</v>
      </c>
      <c r="L822" s="10">
        <f>[1]РЕЕСТР!L822</f>
        <v>10</v>
      </c>
      <c r="M822" s="10" t="str">
        <f>[1]РЕЕСТР!M822</f>
        <v>есть</v>
      </c>
      <c r="N822" s="12" t="str">
        <f>[1]РЕЕСТР!N822</f>
        <v>есть</v>
      </c>
      <c r="O822" s="14">
        <f>[1]РЕЕСТР!O822</f>
        <v>2</v>
      </c>
      <c r="P822" s="15">
        <f>[1]РЕЕСТР!P822</f>
        <v>1.1000000000000001</v>
      </c>
      <c r="Q822" s="13" t="str">
        <f>[1]РЕЕСТР!Q822</f>
        <v>пластик</v>
      </c>
      <c r="R822" s="14" t="str">
        <f>[1]РЕЕСТР!U822</f>
        <v>-</v>
      </c>
      <c r="S822" s="15" t="str">
        <f>[1]РЕЕСТР!V822</f>
        <v>-</v>
      </c>
      <c r="T822" s="13" t="str">
        <f>[1]РЕЕСТР!W822</f>
        <v>-</v>
      </c>
      <c r="U822" s="17" t="str">
        <f>[1]РЕЕСТР!AA822</f>
        <v>-</v>
      </c>
      <c r="V822" s="18" t="str">
        <f>[1]РЕЕСТР!AB822</f>
        <v>-</v>
      </c>
      <c r="W822" s="15" t="str">
        <f>[1]РЕЕСТР!AC822</f>
        <v>-</v>
      </c>
      <c r="X822" s="13" t="str">
        <f>[1]РЕЕСТР!AD822</f>
        <v>-</v>
      </c>
      <c r="Y822" s="8" t="str">
        <f>[1]РЕЕСТР!AH822</f>
        <v>ЮЛ - БУ ХМАО-Югры ДЭСЗ</v>
      </c>
      <c r="Z822" s="19" t="str">
        <f>[1]РЕЕСТР!AL822</f>
        <v>БУ ХМАО-Югры "ДЭСЗ", ул. Студенческая д. 2</v>
      </c>
    </row>
    <row r="823" spans="2:26" ht="56.25" customHeight="1" x14ac:dyDescent="0.3">
      <c r="B823" s="43">
        <f>[1]РЕЕСТР!B823</f>
        <v>759</v>
      </c>
      <c r="C823" s="44">
        <f>[1]РЕЕСТР!C823</f>
        <v>43790</v>
      </c>
      <c r="D823" s="51">
        <f>[1]РЕЕСТР!D823</f>
        <v>44900</v>
      </c>
      <c r="E823" s="16" t="str">
        <f>[1]РЕЕСТР!E823</f>
        <v>Пискунова 1</v>
      </c>
      <c r="F823" s="52" t="str">
        <f>[1]РЕЕСТР!F823</f>
        <v>в рамках проведения инвентаризации 2022 года
не установлен</v>
      </c>
      <c r="G823" s="10" t="str">
        <f>[1]РЕЕСТР!G823</f>
        <v>61.000093</v>
      </c>
      <c r="H823" s="10" t="str">
        <f>[1]РЕЕСТР!H823</f>
        <v>69.015375</v>
      </c>
      <c r="I823" s="53" t="str">
        <f>[1]РЕЕСТР!I823</f>
        <v>в рамках инвентаризации 2022 года
не определена</v>
      </c>
      <c r="J823" s="9" t="str">
        <f>[1]РЕЕСТР!J823</f>
        <v>ограниченный</v>
      </c>
      <c r="K823" s="11" t="str">
        <f>[1]РЕЕСТР!K823</f>
        <v>бетонная плита</v>
      </c>
      <c r="L823" s="10">
        <f>[1]РЕЕСТР!L823</f>
        <v>10</v>
      </c>
      <c r="M823" s="10" t="str">
        <f>[1]РЕЕСТР!M823</f>
        <v>отсутствует</v>
      </c>
      <c r="N823" s="12" t="str">
        <f>[1]РЕЕСТР!N823</f>
        <v>есть</v>
      </c>
      <c r="O823" s="14">
        <f>[1]РЕЕСТР!O823</f>
        <v>3</v>
      </c>
      <c r="P823" s="15">
        <f>[1]РЕЕСТР!P823</f>
        <v>1.1000000000000001</v>
      </c>
      <c r="Q823" s="13" t="str">
        <f>[1]РЕЕСТР!Q823</f>
        <v>пластик</v>
      </c>
      <c r="R823" s="14" t="str">
        <f>[1]РЕЕСТР!U823</f>
        <v>-</v>
      </c>
      <c r="S823" s="15" t="str">
        <f>[1]РЕЕСТР!V823</f>
        <v>-</v>
      </c>
      <c r="T823" s="13" t="str">
        <f>[1]РЕЕСТР!W823</f>
        <v>-</v>
      </c>
      <c r="U823" s="17" t="str">
        <f>[1]РЕЕСТР!AA823</f>
        <v>бумажные отходы</v>
      </c>
      <c r="V823" s="18">
        <f>[1]РЕЕСТР!AB823</f>
        <v>1</v>
      </c>
      <c r="W823" s="15">
        <f>[1]РЕЕСТР!AC823</f>
        <v>0.75</v>
      </c>
      <c r="X823" s="13" t="str">
        <f>[1]РЕЕСТР!AD823</f>
        <v>контейнер ООО "Экобаланс"</v>
      </c>
      <c r="Y823" s="8" t="str">
        <f>[1]РЕЕСТР!AH823</f>
        <v>ЮЛ - БУ ХМАО-Югры ДЭСЗ</v>
      </c>
      <c r="Z823" s="19" t="str">
        <f>[1]РЕЕСТР!AL823</f>
        <v>БУ ХМАО-Югры "ДЭСЗ" ул. Пискунова 1</v>
      </c>
    </row>
    <row r="824" spans="2:26" ht="56.25" x14ac:dyDescent="0.3">
      <c r="B824" s="43">
        <f>[1]РЕЕСТР!B824</f>
        <v>760</v>
      </c>
      <c r="C824" s="44">
        <f>[1]РЕЕСТР!C824</f>
        <v>43790</v>
      </c>
      <c r="D824" s="51">
        <f>[1]РЕЕСТР!D824</f>
        <v>44900</v>
      </c>
      <c r="E824" s="16" t="str">
        <f>[1]РЕЕСТР!E824</f>
        <v>Рознина 75</v>
      </c>
      <c r="F824" s="52" t="str">
        <f>[1]РЕЕСТР!F824</f>
        <v>в рамках проведения инвентаризации 2022 года
не установлен</v>
      </c>
      <c r="G824" s="10" t="str">
        <f>[1]РЕЕСТР!G824</f>
        <v>61.008106</v>
      </c>
      <c r="H824" s="10" t="str">
        <f>[1]РЕЕСТР!H824</f>
        <v>69.011213</v>
      </c>
      <c r="I824" s="53" t="str">
        <f>[1]РЕЕСТР!I824</f>
        <v>в рамках инвентаризации 2022 года
не определена</v>
      </c>
      <c r="J824" s="9" t="str">
        <f>[1]РЕЕСТР!J824</f>
        <v>ограниченный</v>
      </c>
      <c r="K824" s="11" t="str">
        <f>[1]РЕЕСТР!K824</f>
        <v>бетонная плита</v>
      </c>
      <c r="L824" s="10">
        <f>[1]РЕЕСТР!L824</f>
        <v>10</v>
      </c>
      <c r="M824" s="10" t="str">
        <f>[1]РЕЕСТР!M824</f>
        <v>отсутствует</v>
      </c>
      <c r="N824" s="12" t="str">
        <f>[1]РЕЕСТР!N824</f>
        <v>есть</v>
      </c>
      <c r="O824" s="14">
        <f>[1]РЕЕСТР!O824</f>
        <v>4</v>
      </c>
      <c r="P824" s="15">
        <f>[1]РЕЕСТР!P824</f>
        <v>1.1000000000000001</v>
      </c>
      <c r="Q824" s="13" t="str">
        <f>[1]РЕЕСТР!Q824</f>
        <v>пластик</v>
      </c>
      <c r="R824" s="14" t="str">
        <f>[1]РЕЕСТР!U824</f>
        <v>-</v>
      </c>
      <c r="S824" s="15" t="str">
        <f>[1]РЕЕСТР!V824</f>
        <v>-</v>
      </c>
      <c r="T824" s="13" t="str">
        <f>[1]РЕЕСТР!W824</f>
        <v>-</v>
      </c>
      <c r="U824" s="17" t="str">
        <f>[1]РЕЕСТР!AA824</f>
        <v>бумажные отходы</v>
      </c>
      <c r="V824" s="18">
        <f>[1]РЕЕСТР!AB824</f>
        <v>1</v>
      </c>
      <c r="W824" s="15">
        <f>[1]РЕЕСТР!AC824</f>
        <v>0.75</v>
      </c>
      <c r="X824" s="13" t="str">
        <f>[1]РЕЕСТР!AD824</f>
        <v>контейнер ООО "Экобаланс"</v>
      </c>
      <c r="Y824" s="8" t="str">
        <f>[1]РЕЕСТР!AH824</f>
        <v>ЮЛ - БУ ХМАО-Югры ДЭСЗ</v>
      </c>
      <c r="Z824" s="19" t="str">
        <f>[1]РЕЕСТР!AL824</f>
        <v>БУ ХМАО-Югры "ДЭСЗ" ул. Рознина 75 (Окружная стоматология)</v>
      </c>
    </row>
    <row r="825" spans="2:26" ht="45" customHeight="1" x14ac:dyDescent="0.3">
      <c r="B825" s="43">
        <f>[1]РЕЕСТР!B825</f>
        <v>761</v>
      </c>
      <c r="C825" s="44">
        <f>[1]РЕЕСТР!C825</f>
        <v>43790</v>
      </c>
      <c r="D825" s="51">
        <f>[1]РЕЕСТР!D825</f>
        <v>44900</v>
      </c>
      <c r="E825" s="16" t="str">
        <f>[1]РЕЕСТР!E825</f>
        <v>Чехова 6а</v>
      </c>
      <c r="F825" s="52" t="str">
        <f>[1]РЕЕСТР!F825</f>
        <v>в рамках проведения инвентаризации 2022 года
не установлен</v>
      </c>
      <c r="G825" s="10" t="str">
        <f>[1]РЕЕСТР!G825</f>
        <v>60.999511</v>
      </c>
      <c r="H825" s="10" t="str">
        <f>[1]РЕЕСТР!H825</f>
        <v>69.023998</v>
      </c>
      <c r="I825" s="53" t="str">
        <f>[1]РЕЕСТР!I825</f>
        <v>в рамках инвентаризации 2022 года
не определена</v>
      </c>
      <c r="J825" s="9" t="str">
        <f>[1]РЕЕСТР!J825</f>
        <v>ограниченный</v>
      </c>
      <c r="K825" s="11" t="str">
        <f>[1]РЕЕСТР!K825</f>
        <v>асфальт</v>
      </c>
      <c r="L825" s="10">
        <f>[1]РЕЕСТР!L825</f>
        <v>2</v>
      </c>
      <c r="M825" s="10" t="str">
        <f>[1]РЕЕСТР!M825</f>
        <v>отсутствует</v>
      </c>
      <c r="N825" s="12" t="str">
        <f>[1]РЕЕСТР!N825</f>
        <v>отсутствует</v>
      </c>
      <c r="O825" s="14">
        <f>[1]РЕЕСТР!O825</f>
        <v>1</v>
      </c>
      <c r="P825" s="15">
        <f>[1]РЕЕСТР!P825</f>
        <v>1.1000000000000001</v>
      </c>
      <c r="Q825" s="13" t="str">
        <f>[1]РЕЕСТР!Q825</f>
        <v>пластик</v>
      </c>
      <c r="R825" s="14" t="str">
        <f>[1]РЕЕСТР!U825</f>
        <v>-</v>
      </c>
      <c r="S825" s="15" t="str">
        <f>[1]РЕЕСТР!V825</f>
        <v>-</v>
      </c>
      <c r="T825" s="13" t="str">
        <f>[1]РЕЕСТР!W825</f>
        <v>-</v>
      </c>
      <c r="U825" s="17" t="str">
        <f>[1]РЕЕСТР!AA825</f>
        <v>-</v>
      </c>
      <c r="V825" s="18" t="str">
        <f>[1]РЕЕСТР!AB825</f>
        <v>-</v>
      </c>
      <c r="W825" s="15" t="str">
        <f>[1]РЕЕСТР!AC825</f>
        <v>-</v>
      </c>
      <c r="X825" s="13" t="str">
        <f>[1]РЕЕСТР!AD825</f>
        <v>-</v>
      </c>
      <c r="Y825" s="8" t="str">
        <f>[1]РЕЕСТР!AH825</f>
        <v>ЮЛ - БУ ХМАО-Югры ДЭСЗ</v>
      </c>
      <c r="Z825" s="19" t="str">
        <f>[1]РЕЕСТР!AL825</f>
        <v>БУ ХМАО-Югры "ДЭСЗ" ул. Чехова 6а</v>
      </c>
    </row>
    <row r="826" spans="2:26" ht="45" customHeight="1" x14ac:dyDescent="0.3">
      <c r="B826" s="43">
        <f>[1]РЕЕСТР!B826</f>
        <v>762</v>
      </c>
      <c r="C826" s="44" t="str">
        <f>[1]РЕЕСТР!C826</f>
        <v>ранее существовавшая до 01.01.2019</v>
      </c>
      <c r="D826" s="51">
        <f>[1]РЕЕСТР!D826</f>
        <v>44900</v>
      </c>
      <c r="E826" s="16" t="str">
        <f>[1]РЕЕСТР!E826</f>
        <v>Чехова 82</v>
      </c>
      <c r="F826" s="52" t="str">
        <f>[1]РЕЕСТР!F826</f>
        <v>в рамках проведения инвентаризации 2022 года
не установлен</v>
      </c>
      <c r="G826" s="10" t="str">
        <f>[1]РЕЕСТР!G826</f>
        <v>61.002945</v>
      </c>
      <c r="H826" s="10" t="str">
        <f>[1]РЕЕСТР!H826</f>
        <v>69.056951</v>
      </c>
      <c r="I826" s="53" t="str">
        <f>[1]РЕЕСТР!I826</f>
        <v>в рамках инвентаризации 2022 года
не определена</v>
      </c>
      <c r="J826" s="9" t="str">
        <f>[1]РЕЕСТР!J826</f>
        <v>ограниченный</v>
      </c>
      <c r="K826" s="11" t="str">
        <f>[1]РЕЕСТР!K826</f>
        <v>асфальт</v>
      </c>
      <c r="L826" s="10">
        <f>[1]РЕЕСТР!L826</f>
        <v>4</v>
      </c>
      <c r="M826" s="10" t="str">
        <f>[1]РЕЕСТР!M826</f>
        <v>есть</v>
      </c>
      <c r="N826" s="12" t="str">
        <f>[1]РЕЕСТР!N826</f>
        <v>есть</v>
      </c>
      <c r="O826" s="14">
        <f>[1]РЕЕСТР!O826</f>
        <v>1</v>
      </c>
      <c r="P826" s="15">
        <f>[1]РЕЕСТР!P826</f>
        <v>1.1000000000000001</v>
      </c>
      <c r="Q826" s="13" t="str">
        <f>[1]РЕЕСТР!Q826</f>
        <v>пластик</v>
      </c>
      <c r="R826" s="14" t="str">
        <f>[1]РЕЕСТР!U826</f>
        <v>-</v>
      </c>
      <c r="S826" s="15" t="str">
        <f>[1]РЕЕСТР!V826</f>
        <v>-</v>
      </c>
      <c r="T826" s="13" t="str">
        <f>[1]РЕЕСТР!W826</f>
        <v>-</v>
      </c>
      <c r="U826" s="17" t="str">
        <f>[1]РЕЕСТР!AA826</f>
        <v>-</v>
      </c>
      <c r="V826" s="18" t="str">
        <f>[1]РЕЕСТР!AB826</f>
        <v>-</v>
      </c>
      <c r="W826" s="15" t="str">
        <f>[1]РЕЕСТР!AC826</f>
        <v>-</v>
      </c>
      <c r="X826" s="13" t="str">
        <f>[1]РЕЕСТР!AD826</f>
        <v>-</v>
      </c>
      <c r="Y826" s="8" t="str">
        <f>[1]РЕЕСТР!AH826</f>
        <v>ЮЛ - БУ ХМАО-Югры ДЭСЗ</v>
      </c>
      <c r="Z826" s="19" t="str">
        <f>[1]РЕЕСТР!AL826</f>
        <v xml:space="preserve"> БУ ХМАО-Югры "ДЭСЗ" ул. Чехова 82</v>
      </c>
    </row>
    <row r="827" spans="2:26" ht="45" customHeight="1" x14ac:dyDescent="0.3">
      <c r="B827" s="43">
        <f>[1]РЕЕСТР!B827</f>
        <v>763</v>
      </c>
      <c r="C827" s="44" t="str">
        <f>[1]РЕЕСТР!C827</f>
        <v>ранее существовавшая до 01.01.2019</v>
      </c>
      <c r="D827" s="51">
        <f>[1]РЕЕСТР!D827</f>
        <v>44900</v>
      </c>
      <c r="E827" s="16" t="str">
        <f>[1]РЕЕСТР!E827</f>
        <v>Мира 151</v>
      </c>
      <c r="F827" s="52" t="str">
        <f>[1]РЕЕСТР!F827</f>
        <v>в рамках проведения инвентаризации 2022 года
не установлен</v>
      </c>
      <c r="G827" s="10" t="str">
        <f>[1]РЕЕСТР!G827</f>
        <v>61.018724</v>
      </c>
      <c r="H827" s="10" t="str">
        <f>[1]РЕЕСТР!H827</f>
        <v>69.090630</v>
      </c>
      <c r="I827" s="53" t="str">
        <f>[1]РЕЕСТР!I827</f>
        <v>в рамках инвентаризации 2022 года
не определена</v>
      </c>
      <c r="J827" s="9" t="str">
        <f>[1]РЕЕСТР!J827</f>
        <v>ограниченный</v>
      </c>
      <c r="K827" s="11" t="str">
        <f>[1]РЕЕСТР!K827</f>
        <v>асфальт</v>
      </c>
      <c r="L827" s="10">
        <f>[1]РЕЕСТР!L827</f>
        <v>2</v>
      </c>
      <c r="M827" s="10" t="str">
        <f>[1]РЕЕСТР!M827</f>
        <v>отсутствует</v>
      </c>
      <c r="N827" s="12" t="str">
        <f>[1]РЕЕСТР!N827</f>
        <v>отсутствует</v>
      </c>
      <c r="O827" s="14">
        <f>[1]РЕЕСТР!O827</f>
        <v>1</v>
      </c>
      <c r="P827" s="15">
        <f>[1]РЕЕСТР!P827</f>
        <v>1.1000000000000001</v>
      </c>
      <c r="Q827" s="13" t="str">
        <f>[1]РЕЕСТР!Q827</f>
        <v>пластик</v>
      </c>
      <c r="R827" s="14" t="str">
        <f>[1]РЕЕСТР!U827</f>
        <v>-</v>
      </c>
      <c r="S827" s="15" t="str">
        <f>[1]РЕЕСТР!V827</f>
        <v>-</v>
      </c>
      <c r="T827" s="13" t="str">
        <f>[1]РЕЕСТР!W827</f>
        <v>-</v>
      </c>
      <c r="U827" s="17" t="str">
        <f>[1]РЕЕСТР!AA827</f>
        <v>-</v>
      </c>
      <c r="V827" s="18" t="str">
        <f>[1]РЕЕСТР!AB827</f>
        <v>-</v>
      </c>
      <c r="W827" s="15" t="str">
        <f>[1]РЕЕСТР!AC827</f>
        <v>-</v>
      </c>
      <c r="X827" s="13" t="str">
        <f>[1]РЕЕСТР!AD827</f>
        <v>-</v>
      </c>
      <c r="Y827" s="8" t="str">
        <f>[1]РЕЕСТР!AH827</f>
        <v>ЮЛ - ООО "Перспектива"</v>
      </c>
      <c r="Z827" s="19" t="str">
        <f>[1]РЕЕСТР!AL827</f>
        <v xml:space="preserve"> ООО "Перспектива"</v>
      </c>
    </row>
    <row r="828" spans="2:26" ht="45" customHeight="1" x14ac:dyDescent="0.3">
      <c r="B828" s="43">
        <f>[1]РЕЕСТР!B828</f>
        <v>764</v>
      </c>
      <c r="C828" s="44">
        <f>[1]РЕЕСТР!C828</f>
        <v>43790</v>
      </c>
      <c r="D828" s="51">
        <f>[1]РЕЕСТР!D828</f>
        <v>44900</v>
      </c>
      <c r="E828" s="16" t="str">
        <f>[1]РЕЕСТР!E828</f>
        <v>Мира 151</v>
      </c>
      <c r="F828" s="52" t="str">
        <f>[1]РЕЕСТР!F828</f>
        <v>в рамках проведения инвентаризации 2022 года
не установлен</v>
      </c>
      <c r="G828" s="10" t="str">
        <f>[1]РЕЕСТР!G828</f>
        <v>61.018716</v>
      </c>
      <c r="H828" s="10" t="str">
        <f>[1]РЕЕСТР!H828</f>
        <v>69.090904</v>
      </c>
      <c r="I828" s="53" t="str">
        <f>[1]РЕЕСТР!I828</f>
        <v>в рамках инвентаризации 2022 года
не определена</v>
      </c>
      <c r="J828" s="9" t="str">
        <f>[1]РЕЕСТР!J828</f>
        <v>ограниченный</v>
      </c>
      <c r="K828" s="11" t="str">
        <f>[1]РЕЕСТР!K828</f>
        <v>бетонная плита</v>
      </c>
      <c r="L828" s="10">
        <f>[1]РЕЕСТР!L828</f>
        <v>10</v>
      </c>
      <c r="M828" s="10" t="str">
        <f>[1]РЕЕСТР!M828</f>
        <v>отсутствует</v>
      </c>
      <c r="N828" s="12" t="str">
        <f>[1]РЕЕСТР!N828</f>
        <v>есть</v>
      </c>
      <c r="O828" s="14">
        <f>[1]РЕЕСТР!O828</f>
        <v>2</v>
      </c>
      <c r="P828" s="15">
        <f>[1]РЕЕСТР!P828</f>
        <v>1.1000000000000001</v>
      </c>
      <c r="Q828" s="13" t="str">
        <f>[1]РЕЕСТР!Q828</f>
        <v>пластик</v>
      </c>
      <c r="R828" s="14" t="str">
        <f>[1]РЕЕСТР!U828</f>
        <v>-</v>
      </c>
      <c r="S828" s="15" t="str">
        <f>[1]РЕЕСТР!V828</f>
        <v>-</v>
      </c>
      <c r="T828" s="13" t="str">
        <f>[1]РЕЕСТР!W828</f>
        <v>-</v>
      </c>
      <c r="U828" s="17" t="str">
        <f>[1]РЕЕСТР!AA828</f>
        <v>-</v>
      </c>
      <c r="V828" s="18" t="str">
        <f>[1]РЕЕСТР!AB828</f>
        <v>-</v>
      </c>
      <c r="W828" s="15" t="str">
        <f>[1]РЕЕСТР!AC828</f>
        <v>-</v>
      </c>
      <c r="X828" s="13" t="str">
        <f>[1]РЕЕСТР!AD828</f>
        <v>-</v>
      </c>
      <c r="Y828" s="8" t="str">
        <f>[1]РЕЕСТР!AH828</f>
        <v>ЮЛ - БУ ХМАО-Югры ДЭСЗ</v>
      </c>
      <c r="Z828" s="19" t="str">
        <f>[1]РЕЕСТР!AL828</f>
        <v>БУ ХМАО-Югры "ДЭСЗ" "ДЭСЗ" ул. Мира 151</v>
      </c>
    </row>
    <row r="829" spans="2:26" ht="56.25" customHeight="1" x14ac:dyDescent="0.3">
      <c r="B829" s="43">
        <f>[1]РЕЕСТР!B829</f>
        <v>765</v>
      </c>
      <c r="C829" s="44">
        <f>[1]РЕЕСТР!C829</f>
        <v>43790</v>
      </c>
      <c r="D829" s="51">
        <f>[1]РЕЕСТР!D829</f>
        <v>44900</v>
      </c>
      <c r="E829" s="16" t="str">
        <f>[1]РЕЕСТР!E829</f>
        <v xml:space="preserve"> Ленина 54/1</v>
      </c>
      <c r="F829" s="52" t="str">
        <f>[1]РЕЕСТР!F829</f>
        <v>в рамках проведения инвентаризации 2022 года
не установлен</v>
      </c>
      <c r="G829" s="10" t="str">
        <f>[1]РЕЕСТР!G829</f>
        <v>61.007540</v>
      </c>
      <c r="H829" s="10" t="str">
        <f>[1]РЕЕСТР!H829</f>
        <v>69.024794</v>
      </c>
      <c r="I829" s="53" t="str">
        <f>[1]РЕЕСТР!I829</f>
        <v>в рамках инвентаризации 2022 года
не определена</v>
      </c>
      <c r="J829" s="9" t="str">
        <f>[1]РЕЕСТР!J829</f>
        <v>ограниченный</v>
      </c>
      <c r="K829" s="11" t="str">
        <f>[1]РЕЕСТР!K829</f>
        <v>бетонная плита</v>
      </c>
      <c r="L829" s="10">
        <f>[1]РЕЕСТР!L829</f>
        <v>8</v>
      </c>
      <c r="M829" s="10" t="str">
        <f>[1]РЕЕСТР!M829</f>
        <v>есть</v>
      </c>
      <c r="N829" s="12" t="str">
        <f>[1]РЕЕСТР!N829</f>
        <v>есть</v>
      </c>
      <c r="O829" s="14">
        <f>[1]РЕЕСТР!O829</f>
        <v>1</v>
      </c>
      <c r="P829" s="15">
        <f>[1]РЕЕСТР!P829</f>
        <v>0.66</v>
      </c>
      <c r="Q829" s="13" t="str">
        <f>[1]РЕЕСТР!Q829</f>
        <v>пластик</v>
      </c>
      <c r="R829" s="14" t="str">
        <f>[1]РЕЕСТР!U829</f>
        <v>-</v>
      </c>
      <c r="S829" s="15" t="str">
        <f>[1]РЕЕСТР!V829</f>
        <v>-</v>
      </c>
      <c r="T829" s="13" t="str">
        <f>[1]РЕЕСТР!W829</f>
        <v>-</v>
      </c>
      <c r="U829" s="17" t="str">
        <f>[1]РЕЕСТР!AA829</f>
        <v>бумажные отходы</v>
      </c>
      <c r="V829" s="18">
        <f>[1]РЕЕСТР!AB829</f>
        <v>1</v>
      </c>
      <c r="W829" s="15">
        <f>[1]РЕЕСТР!AC829</f>
        <v>0.75</v>
      </c>
      <c r="X829" s="13" t="str">
        <f>[1]РЕЕСТР!AD829</f>
        <v>контейнер ООО "Экобаланс"</v>
      </c>
      <c r="Y829" s="8" t="str">
        <f>[1]РЕЕСТР!AH829</f>
        <v>ЮЛ - БУ ХМАО-Югры ДЭСЗ</v>
      </c>
      <c r="Z829" s="19" t="str">
        <f>[1]РЕЕСТР!AL829</f>
        <v>БУ ХМАО-Югры "ДЭСЗ", ул. Ленина д. 54/1</v>
      </c>
    </row>
    <row r="830" spans="2:26" ht="47.25" customHeight="1" x14ac:dyDescent="0.3">
      <c r="B830" s="43">
        <f>[1]РЕЕСТР!B830</f>
        <v>766</v>
      </c>
      <c r="C830" s="44">
        <f>[1]РЕЕСТР!C830</f>
        <v>44278</v>
      </c>
      <c r="D830" s="51">
        <f>[1]РЕЕСТР!D830</f>
        <v>44900</v>
      </c>
      <c r="E830" s="16" t="str">
        <f>[1]РЕЕСТР!E830</f>
        <v>Пискунова 3а</v>
      </c>
      <c r="F830" s="52" t="str">
        <f>[1]РЕЕСТР!F830</f>
        <v>в рамках проведения инвентаризации 2022 года
не установлен</v>
      </c>
      <c r="G830" s="10" t="str">
        <f>[1]РЕЕСТР!G830</f>
        <v>60.999390</v>
      </c>
      <c r="H830" s="10" t="str">
        <f>[1]РЕЕСТР!H830</f>
        <v>69.019468</v>
      </c>
      <c r="I830" s="53" t="str">
        <f>[1]РЕЕСТР!I830</f>
        <v>в рамках инвентаризации 2022 года
не определена</v>
      </c>
      <c r="J830" s="9" t="str">
        <f>[1]РЕЕСТР!J830</f>
        <v>ограниченный</v>
      </c>
      <c r="K830" s="11" t="str">
        <f>[1]РЕЕСТР!K830</f>
        <v>бетонная плита</v>
      </c>
      <c r="L830" s="10">
        <f>[1]РЕЕСТР!L830</f>
        <v>5</v>
      </c>
      <c r="M830" s="10" t="str">
        <f>[1]РЕЕСТР!M830</f>
        <v>есть</v>
      </c>
      <c r="N830" s="12" t="str">
        <f>[1]РЕЕСТР!N830</f>
        <v>есть</v>
      </c>
      <c r="O830" s="14">
        <f>[1]РЕЕСТР!O830</f>
        <v>1</v>
      </c>
      <c r="P830" s="15">
        <f>[1]РЕЕСТР!P830</f>
        <v>1.1000000000000001</v>
      </c>
      <c r="Q830" s="13" t="str">
        <f>[1]РЕЕСТР!Q830</f>
        <v>пластик</v>
      </c>
      <c r="R830" s="14" t="str">
        <f>[1]РЕЕСТР!U830</f>
        <v>-</v>
      </c>
      <c r="S830" s="15" t="str">
        <f>[1]РЕЕСТР!V830</f>
        <v>-</v>
      </c>
      <c r="T830" s="13" t="str">
        <f>[1]РЕЕСТР!W830</f>
        <v>-</v>
      </c>
      <c r="U830" s="17" t="str">
        <f>[1]РЕЕСТР!AA830</f>
        <v>-</v>
      </c>
      <c r="V830" s="18" t="str">
        <f>[1]РЕЕСТР!AB830</f>
        <v>-</v>
      </c>
      <c r="W830" s="15" t="str">
        <f>[1]РЕЕСТР!AC830</f>
        <v>-</v>
      </c>
      <c r="X830" s="13" t="str">
        <f>[1]РЕЕСТР!AD830</f>
        <v>-</v>
      </c>
      <c r="Y830" s="8" t="str">
        <f>[1]РЕЕСТР!AH830</f>
        <v>ЮЛ - БУ "Колледж-интернат Центр искусств для одаренных детей Севера"</v>
      </c>
      <c r="Z830" s="19" t="str">
        <f>[1]РЕЕСТР!AL830</f>
        <v>БУ "Колледж-интернат Центр искусств для одаренных детей Севера" ул. Пискунова, 3а</v>
      </c>
    </row>
    <row r="831" spans="2:26" ht="63" customHeight="1" x14ac:dyDescent="0.3">
      <c r="B831" s="43">
        <f>[1]РЕЕСТР!B831</f>
        <v>767</v>
      </c>
      <c r="C831" s="44">
        <f>[1]РЕЕСТР!C831</f>
        <v>44278</v>
      </c>
      <c r="D831" s="51">
        <f>[1]РЕЕСТР!D831</f>
        <v>44900</v>
      </c>
      <c r="E831" s="16" t="str">
        <f>[1]РЕЕСТР!E831</f>
        <v>Пискунова 7</v>
      </c>
      <c r="F831" s="52" t="str">
        <f>[1]РЕЕСТР!F831</f>
        <v>в рамках проведения инвентаризации 2022 года
не установлен</v>
      </c>
      <c r="G831" s="10" t="str">
        <f>[1]РЕЕСТР!G831</f>
        <v>60.999178</v>
      </c>
      <c r="H831" s="10" t="str">
        <f>[1]РЕЕСТР!H831</f>
        <v>69.016672</v>
      </c>
      <c r="I831" s="53" t="str">
        <f>[1]РЕЕСТР!I831</f>
        <v>в рамках инвентаризации 2022 года
не определена</v>
      </c>
      <c r="J831" s="9" t="str">
        <f>[1]РЕЕСТР!J831</f>
        <v>ограниченный</v>
      </c>
      <c r="K831" s="11" t="str">
        <f>[1]РЕЕСТР!K831</f>
        <v>бетонная плита</v>
      </c>
      <c r="L831" s="10">
        <f>[1]РЕЕСТР!L831</f>
        <v>10</v>
      </c>
      <c r="M831" s="10" t="str">
        <f>[1]РЕЕСТР!M831</f>
        <v>отсутствует</v>
      </c>
      <c r="N831" s="12" t="str">
        <f>[1]РЕЕСТР!N831</f>
        <v>есть</v>
      </c>
      <c r="O831" s="14">
        <f>[1]РЕЕСТР!O831</f>
        <v>3</v>
      </c>
      <c r="P831" s="15">
        <f>[1]РЕЕСТР!P831</f>
        <v>1.1000000000000001</v>
      </c>
      <c r="Q831" s="13" t="str">
        <f>[1]РЕЕСТР!Q831</f>
        <v>пластик</v>
      </c>
      <c r="R831" s="14" t="str">
        <f>[1]РЕЕСТР!U831</f>
        <v>-</v>
      </c>
      <c r="S831" s="15" t="str">
        <f>[1]РЕЕСТР!V831</f>
        <v>-</v>
      </c>
      <c r="T831" s="13" t="str">
        <f>[1]РЕЕСТР!W831</f>
        <v>-</v>
      </c>
      <c r="U831" s="17" t="str">
        <f>[1]РЕЕСТР!AA831</f>
        <v>-</v>
      </c>
      <c r="V831" s="18" t="str">
        <f>[1]РЕЕСТР!AB831</f>
        <v>-</v>
      </c>
      <c r="W831" s="15" t="str">
        <f>[1]РЕЕСТР!AC831</f>
        <v>-</v>
      </c>
      <c r="X831" s="13" t="str">
        <f>[1]РЕЕСТР!AD831</f>
        <v>-</v>
      </c>
      <c r="Y831" s="8" t="str">
        <f>[1]РЕЕСТР!AH831</f>
        <v>ЮЛ - БУ "Колледж-интернат Центр искусств для одаренных детей Севера"</v>
      </c>
      <c r="Z831" s="19" t="str">
        <f>[1]РЕЕСТР!AL831</f>
        <v>БУ "Колледж-интернат Центр искусств для одаренных детей Севера", ул. Пискунова, 1, Пискунова, 7</v>
      </c>
    </row>
    <row r="832" spans="2:26" ht="47.25" customHeight="1" x14ac:dyDescent="0.3">
      <c r="B832" s="43">
        <f>[1]РЕЕСТР!B832</f>
        <v>768</v>
      </c>
      <c r="C832" s="44">
        <f>[1]РЕЕСТР!C832</f>
        <v>0</v>
      </c>
      <c r="D832" s="51">
        <f>[1]РЕЕСТР!D832</f>
        <v>44900</v>
      </c>
      <c r="E832" s="16" t="str">
        <f>[1]РЕЕСТР!E832</f>
        <v>Тобольский тракт 4</v>
      </c>
      <c r="F832" s="52" t="str">
        <f>[1]РЕЕСТР!F832</f>
        <v>в рамках проведения инвентаризации 2022 года
не установлен</v>
      </c>
      <c r="G832" s="10" t="str">
        <f>[1]РЕЕСТР!G832</f>
        <v>61.024391</v>
      </c>
      <c r="H832" s="10" t="str">
        <f>[1]РЕЕСТР!H832</f>
        <v>69.129911</v>
      </c>
      <c r="I832" s="53" t="str">
        <f>[1]РЕЕСТР!I832</f>
        <v>в рамках инвентаризации 2022 года
не определена</v>
      </c>
      <c r="J832" s="9" t="str">
        <f>[1]РЕЕСТР!J832</f>
        <v>ограниченный</v>
      </c>
      <c r="K832" s="11" t="str">
        <f>[1]РЕЕСТР!K832</f>
        <v>асфальт</v>
      </c>
      <c r="L832" s="10">
        <f>[1]РЕЕСТР!L832</f>
        <v>10</v>
      </c>
      <c r="M832" s="10" t="str">
        <f>[1]РЕЕСТР!M832</f>
        <v>отсутствует</v>
      </c>
      <c r="N832" s="12" t="str">
        <f>[1]РЕЕСТР!N832</f>
        <v>отсутствует</v>
      </c>
      <c r="O832" s="14">
        <f>[1]РЕЕСТР!O832</f>
        <v>6</v>
      </c>
      <c r="P832" s="15">
        <f>[1]РЕЕСТР!P832</f>
        <v>1.1000000000000001</v>
      </c>
      <c r="Q832" s="13" t="str">
        <f>[1]РЕЕСТР!Q832</f>
        <v>пластик</v>
      </c>
      <c r="R832" s="14" t="str">
        <f>[1]РЕЕСТР!U832</f>
        <v>-</v>
      </c>
      <c r="S832" s="15" t="str">
        <f>[1]РЕЕСТР!V832</f>
        <v>-</v>
      </c>
      <c r="T832" s="13" t="str">
        <f>[1]РЕЕСТР!W832</f>
        <v>-</v>
      </c>
      <c r="U832" s="17" t="str">
        <f>[1]РЕЕСТР!AA832</f>
        <v>-</v>
      </c>
      <c r="V832" s="18" t="str">
        <f>[1]РЕЕСТР!AB832</f>
        <v>-</v>
      </c>
      <c r="W832" s="15" t="str">
        <f>[1]РЕЕСТР!AC832</f>
        <v>-</v>
      </c>
      <c r="X832" s="13" t="str">
        <f>[1]РЕЕСТР!AD832</f>
        <v>-</v>
      </c>
      <c r="Y832" s="8" t="str">
        <f>[1]РЕЕСТР!AH832</f>
        <v>ЮЛ - АНО "Центр профессиональной патологии и лабораторной диагностики"</v>
      </c>
      <c r="Z832" s="19" t="str">
        <f>[1]РЕЕСТР!AL832</f>
        <v>АНО "Центр профессиональной патологии и лабораторной диагностики"</v>
      </c>
    </row>
    <row r="833" spans="2:26" ht="56.25" customHeight="1" x14ac:dyDescent="0.3">
      <c r="B833" s="43">
        <f>[1]РЕЕСТР!B833</f>
        <v>769</v>
      </c>
      <c r="C833" s="44" t="str">
        <f>[1]РЕЕСТР!C833</f>
        <v>ранее существовавшая до 01.01.2019</v>
      </c>
      <c r="D833" s="51">
        <f>[1]РЕЕСТР!D833</f>
        <v>44900</v>
      </c>
      <c r="E833" s="16" t="str">
        <f>[1]РЕЕСТР!E833</f>
        <v>Гагарина 51</v>
      </c>
      <c r="F833" s="52" t="str">
        <f>[1]РЕЕСТР!F833</f>
        <v>в рамках проведения инвентаризации 2022 года
не установлен</v>
      </c>
      <c r="G833" s="10" t="str">
        <f>[1]РЕЕСТР!G833</f>
        <v xml:space="preserve">60.993655 </v>
      </c>
      <c r="H833" s="10" t="str">
        <f>[1]РЕЕСТР!H833</f>
        <v>69.024912</v>
      </c>
      <c r="I833" s="53" t="str">
        <f>[1]РЕЕСТР!I833</f>
        <v>в рамках инвентаризации 2022 года
не определена</v>
      </c>
      <c r="J833" s="9" t="str">
        <f>[1]РЕЕСТР!J833</f>
        <v>открытый</v>
      </c>
      <c r="K833" s="11" t="str">
        <f>[1]РЕЕСТР!K833</f>
        <v>бетонная плита</v>
      </c>
      <c r="L833" s="10">
        <f>[1]РЕЕСТР!L833</f>
        <v>12</v>
      </c>
      <c r="M833" s="10" t="str">
        <f>[1]РЕЕСТР!M833</f>
        <v>есть</v>
      </c>
      <c r="N833" s="12" t="str">
        <f>[1]РЕЕСТР!N833</f>
        <v>есть</v>
      </c>
      <c r="O833" s="14">
        <f>[1]РЕЕСТР!O833</f>
        <v>3</v>
      </c>
      <c r="P833" s="15">
        <f>[1]РЕЕСТР!P833</f>
        <v>1.1000000000000001</v>
      </c>
      <c r="Q833" s="13" t="str">
        <f>[1]РЕЕСТР!Q833</f>
        <v>пластик</v>
      </c>
      <c r="R833" s="14">
        <f>[1]РЕЕСТР!U833</f>
        <v>1</v>
      </c>
      <c r="S833" s="15">
        <f>[1]РЕЕСТР!V833</f>
        <v>4</v>
      </c>
      <c r="T833" s="13" t="str">
        <f>[1]РЕЕСТР!W833</f>
        <v>отсек</v>
      </c>
      <c r="U833" s="17" t="str">
        <f>[1]РЕЕСТР!AA833</f>
        <v>пластик</v>
      </c>
      <c r="V833" s="18">
        <f>[1]РЕЕСТР!AB833</f>
        <v>1</v>
      </c>
      <c r="W833" s="15">
        <f>[1]РЕЕСТР!AC833</f>
        <v>1</v>
      </c>
      <c r="X833" s="13" t="str">
        <f>[1]РЕЕСТР!AD833</f>
        <v>металлическая сетка АО "РЭС-Сервис"</v>
      </c>
      <c r="Y833" s="8" t="str">
        <f>[1]РЕЕСТР!AH833</f>
        <v>МО - Администрация города Ханты-Мансийска</v>
      </c>
      <c r="Z833" s="19" t="str">
        <f>[1]РЕЕСТР!AL833</f>
        <v>МКД  ул. Гагарина 51, 47, 49</v>
      </c>
    </row>
    <row r="834" spans="2:26" ht="45" x14ac:dyDescent="0.3">
      <c r="B834" s="43">
        <f>[1]РЕЕСТР!B834</f>
        <v>770</v>
      </c>
      <c r="C834" s="44" t="str">
        <f>[1]РЕЕСТР!C834</f>
        <v>ранее существовавшая до 01.01.2019</v>
      </c>
      <c r="D834" s="51">
        <f>[1]РЕЕСТР!D834</f>
        <v>44900</v>
      </c>
      <c r="E834" s="16" t="str">
        <f>[1]РЕЕСТР!E834</f>
        <v>Рознина 64б</v>
      </c>
      <c r="F834" s="52" t="str">
        <f>[1]РЕЕСТР!F834</f>
        <v>в рамках проведения инвентаризации 2022 года
не установлен</v>
      </c>
      <c r="G834" s="10" t="str">
        <f>[1]РЕЕСТР!G834</f>
        <v xml:space="preserve">61.007326 </v>
      </c>
      <c r="H834" s="10" t="str">
        <f>[1]РЕЕСТР!H834</f>
        <v>69.005862</v>
      </c>
      <c r="I834" s="53" t="str">
        <f>[1]РЕЕСТР!I834</f>
        <v>в рамках инвентаризации 2022 года
не определена</v>
      </c>
      <c r="J834" s="9" t="str">
        <f>[1]РЕЕСТР!J834</f>
        <v>открытый</v>
      </c>
      <c r="K834" s="11" t="str">
        <f>[1]РЕЕСТР!K834</f>
        <v>асфальт</v>
      </c>
      <c r="L834" s="10">
        <f>[1]РЕЕСТР!L834</f>
        <v>2</v>
      </c>
      <c r="M834" s="10" t="str">
        <f>[1]РЕЕСТР!M834</f>
        <v>отсутствует</v>
      </c>
      <c r="N834" s="12" t="str">
        <f>[1]РЕЕСТР!N834</f>
        <v>отсутствует</v>
      </c>
      <c r="O834" s="14">
        <f>[1]РЕЕСТР!O834</f>
        <v>1</v>
      </c>
      <c r="P834" s="15">
        <f>[1]РЕЕСТР!P834</f>
        <v>0.24</v>
      </c>
      <c r="Q834" s="13" t="str">
        <f>[1]РЕЕСТР!Q834</f>
        <v>пластик</v>
      </c>
      <c r="R834" s="14" t="str">
        <f>[1]РЕЕСТР!U834</f>
        <v>-</v>
      </c>
      <c r="S834" s="15" t="str">
        <f>[1]РЕЕСТР!V834</f>
        <v>-</v>
      </c>
      <c r="T834" s="13" t="str">
        <f>[1]РЕЕСТР!W834</f>
        <v>-</v>
      </c>
      <c r="U834" s="17" t="str">
        <f>[1]РЕЕСТР!AA834</f>
        <v>-</v>
      </c>
      <c r="V834" s="18" t="str">
        <f>[1]РЕЕСТР!AB834</f>
        <v>-</v>
      </c>
      <c r="W834" s="15" t="str">
        <f>[1]РЕЕСТР!AC834</f>
        <v>-</v>
      </c>
      <c r="X834" s="13" t="str">
        <f>[1]РЕЕСТР!AD834</f>
        <v>-</v>
      </c>
      <c r="Y834" s="40" t="str">
        <f>[1]РЕЕСТР!AH834</f>
        <v>ИП - Магрычева Нина Сергеевна</v>
      </c>
      <c r="Z834" s="19" t="str">
        <f>[1]РЕЕСТР!AL834</f>
        <v>гостиница "Хотэм" по ул. Рознина, 64б</v>
      </c>
    </row>
    <row r="835" spans="2:26" ht="63" customHeight="1" x14ac:dyDescent="0.3">
      <c r="B835" s="43">
        <f>[1]РЕЕСТР!B835</f>
        <v>771</v>
      </c>
      <c r="C835" s="44">
        <f>[1]РЕЕСТР!C835</f>
        <v>43818</v>
      </c>
      <c r="D835" s="51">
        <f>[1]РЕЕСТР!D835</f>
        <v>44900</v>
      </c>
      <c r="E835" s="16" t="str">
        <f>[1]РЕЕСТР!E835</f>
        <v>Студенческая 15б</v>
      </c>
      <c r="F835" s="52" t="str">
        <f>[1]РЕЕСТР!F835</f>
        <v>в рамках проведения инвентаризации 2022 года
не установлен</v>
      </c>
      <c r="G835" s="10" t="str">
        <f>[1]РЕЕСТР!G835</f>
        <v>61.015765</v>
      </c>
      <c r="H835" s="10" t="str">
        <f>[1]РЕЕСТР!H835</f>
        <v>69.053364</v>
      </c>
      <c r="I835" s="53" t="str">
        <f>[1]РЕЕСТР!I835</f>
        <v>в рамках инвентаризации 2022 года
не определена</v>
      </c>
      <c r="J835" s="9" t="str">
        <f>[1]РЕЕСТР!J835</f>
        <v>ограниченный</v>
      </c>
      <c r="K835" s="11" t="str">
        <f>[1]РЕЕСТР!K835</f>
        <v>бетонная плита</v>
      </c>
      <c r="L835" s="10">
        <f>[1]РЕЕСТР!L835</f>
        <v>15.51</v>
      </c>
      <c r="M835" s="10" t="str">
        <f>[1]РЕЕСТР!M835</f>
        <v>есть</v>
      </c>
      <c r="N835" s="12" t="str">
        <f>[1]РЕЕСТР!N835</f>
        <v>есть</v>
      </c>
      <c r="O835" s="14">
        <f>[1]РЕЕСТР!O835</f>
        <v>4</v>
      </c>
      <c r="P835" s="15">
        <f>[1]РЕЕСТР!P835</f>
        <v>1</v>
      </c>
      <c r="Q835" s="13" t="str">
        <f>[1]РЕЕСТР!Q835</f>
        <v>металл</v>
      </c>
      <c r="R835" s="14" t="str">
        <f>[1]РЕЕСТР!U835</f>
        <v>-</v>
      </c>
      <c r="S835" s="15" t="str">
        <f>[1]РЕЕСТР!V835</f>
        <v>-</v>
      </c>
      <c r="T835" s="13" t="str">
        <f>[1]РЕЕСТР!W835</f>
        <v>-</v>
      </c>
      <c r="U835" s="17" t="str">
        <f>[1]РЕЕСТР!AA835</f>
        <v>-</v>
      </c>
      <c r="V835" s="18" t="str">
        <f>[1]РЕЕСТР!AB835</f>
        <v>-</v>
      </c>
      <c r="W835" s="15" t="str">
        <f>[1]РЕЕСТР!AC835</f>
        <v>-</v>
      </c>
      <c r="X835" s="13" t="str">
        <f>[1]РЕЕСТР!AD835</f>
        <v>-</v>
      </c>
      <c r="Y835" s="8" t="str">
        <f>[1]РЕЕСТР!AH835</f>
        <v>ЮЛ - АУ ХМАО-ЮГРЫ «Югорский колледж-интернат олимпийского резерва»</v>
      </c>
      <c r="Z835" s="19" t="str">
        <f>[1]РЕЕСТР!AL835</f>
        <v>АУ ХМАО-ЮГРЫ «Югорский колледж-интернат олимпийского резерва» по адресу Студенческая, 15Б</v>
      </c>
    </row>
    <row r="836" spans="2:26" ht="47.25" customHeight="1" x14ac:dyDescent="0.3">
      <c r="B836" s="43">
        <f>[1]РЕЕСТР!B836</f>
        <v>772</v>
      </c>
      <c r="C836" s="44" t="str">
        <f>[1]РЕЕСТР!C836</f>
        <v>ранее существовавшая до 01.01.2019</v>
      </c>
      <c r="D836" s="51">
        <f>[1]РЕЕСТР!D836</f>
        <v>44900</v>
      </c>
      <c r="E836" s="16" t="str">
        <f>[1]РЕЕСТР!E836</f>
        <v xml:space="preserve"> Калинина 40</v>
      </c>
      <c r="F836" s="52" t="str">
        <f>[1]РЕЕСТР!F836</f>
        <v>в рамках проведения инвентаризации 2022 года
не установлен</v>
      </c>
      <c r="G836" s="10" t="str">
        <f>[1]РЕЕСТР!G836</f>
        <v xml:space="preserve">61.008823 </v>
      </c>
      <c r="H836" s="10" t="str">
        <f>[1]РЕЕСТР!H836</f>
        <v>69.033643</v>
      </c>
      <c r="I836" s="53" t="str">
        <f>[1]РЕЕСТР!I836</f>
        <v>в рамках инвентаризации 2022 года
не определена</v>
      </c>
      <c r="J836" s="9" t="str">
        <f>[1]РЕЕСТР!J836</f>
        <v>ограниченный</v>
      </c>
      <c r="K836" s="11" t="str">
        <f>[1]РЕЕСТР!K836</f>
        <v>бетонная плита</v>
      </c>
      <c r="L836" s="10">
        <f>[1]РЕЕСТР!L836</f>
        <v>24</v>
      </c>
      <c r="M836" s="10" t="str">
        <f>[1]РЕЕСТР!M836</f>
        <v>отсутствует</v>
      </c>
      <c r="N836" s="12" t="str">
        <f>[1]РЕЕСТР!N836</f>
        <v>есть</v>
      </c>
      <c r="O836" s="14">
        <f>[1]РЕЕСТР!O836</f>
        <v>12</v>
      </c>
      <c r="P836" s="15">
        <f>[1]РЕЕСТР!P836</f>
        <v>1.1000000000000001</v>
      </c>
      <c r="Q836" s="13" t="str">
        <f>[1]РЕЕСТР!Q836</f>
        <v>металл</v>
      </c>
      <c r="R836" s="14" t="str">
        <f>[1]РЕЕСТР!U836</f>
        <v>-</v>
      </c>
      <c r="S836" s="15" t="str">
        <f>[1]РЕЕСТР!V836</f>
        <v>-</v>
      </c>
      <c r="T836" s="13" t="str">
        <f>[1]РЕЕСТР!W836</f>
        <v>-</v>
      </c>
      <c r="U836" s="17" t="str">
        <f>[1]РЕЕСТР!AA836</f>
        <v>-</v>
      </c>
      <c r="V836" s="18" t="str">
        <f>[1]РЕЕСТР!AB836</f>
        <v>-</v>
      </c>
      <c r="W836" s="15" t="str">
        <f>[1]РЕЕСТР!AC836</f>
        <v>-</v>
      </c>
      <c r="X836" s="13" t="str">
        <f>[1]РЕЕСТР!AD836</f>
        <v>-</v>
      </c>
      <c r="Y836" s="8" t="str">
        <f>[1]РЕЕСТР!AH836</f>
        <v>ЮЛ - БУ ХМАО-Югры "Окружная клиническая больница" , БУ "Бюро судебно-медицинской экспертизы"</v>
      </c>
      <c r="Z836" s="19" t="str">
        <f>[1]РЕЕСТР!AL836</f>
        <v xml:space="preserve"> БУ "ОКБ", КУ "Бюро судебно-медицинской экспертизы" по ул. Калинина, 40</v>
      </c>
    </row>
    <row r="837" spans="2:26" ht="51" customHeight="1" x14ac:dyDescent="0.3">
      <c r="B837" s="43">
        <f>[1]РЕЕСТР!B837</f>
        <v>773</v>
      </c>
      <c r="C837" s="44" t="str">
        <f>[1]РЕЕСТР!C837</f>
        <v>ранее существовавшая до 01.01.2019</v>
      </c>
      <c r="D837" s="51">
        <f>[1]РЕЕСТР!D837</f>
        <v>44900</v>
      </c>
      <c r="E837" s="16" t="str">
        <f>[1]РЕЕСТР!E837</f>
        <v>Карла Маркса 12</v>
      </c>
      <c r="F837" s="52" t="str">
        <f>[1]РЕЕСТР!F837</f>
        <v>в рамках проведения инвентаризации 2022 года
не установлен</v>
      </c>
      <c r="G837" s="10" t="str">
        <f>[1]РЕЕСТР!G837</f>
        <v xml:space="preserve">61.003785 </v>
      </c>
      <c r="H837" s="10" t="str">
        <f>[1]РЕЕСТР!H837</f>
        <v>69.018375</v>
      </c>
      <c r="I837" s="53" t="str">
        <f>[1]РЕЕСТР!I837</f>
        <v>в рамках инвентаризации 2022 года
не определена</v>
      </c>
      <c r="J837" s="9" t="str">
        <f>[1]РЕЕСТР!J837</f>
        <v>открытый</v>
      </c>
      <c r="K837" s="11" t="str">
        <f>[1]РЕЕСТР!K837</f>
        <v>асфальт</v>
      </c>
      <c r="L837" s="10">
        <f>[1]РЕЕСТР!L837</f>
        <v>6</v>
      </c>
      <c r="M837" s="10" t="str">
        <f>[1]РЕЕСТР!M837</f>
        <v>отсутствует</v>
      </c>
      <c r="N837" s="12" t="str">
        <f>[1]РЕЕСТР!N837</f>
        <v>отсутствует</v>
      </c>
      <c r="O837" s="14">
        <f>[1]РЕЕСТР!O837</f>
        <v>3</v>
      </c>
      <c r="P837" s="15">
        <f>[1]РЕЕСТР!P837</f>
        <v>0.75</v>
      </c>
      <c r="Q837" s="13" t="str">
        <f>[1]РЕЕСТР!Q837</f>
        <v>металл</v>
      </c>
      <c r="R837" s="14" t="str">
        <f>[1]РЕЕСТР!U837</f>
        <v>-</v>
      </c>
      <c r="S837" s="15" t="str">
        <f>[1]РЕЕСТР!V837</f>
        <v>-</v>
      </c>
      <c r="T837" s="13" t="str">
        <f>[1]РЕЕСТР!W837</f>
        <v>-</v>
      </c>
      <c r="U837" s="17" t="str">
        <f>[1]РЕЕСТР!AA837</f>
        <v>-</v>
      </c>
      <c r="V837" s="18" t="str">
        <f>[1]РЕЕСТР!AB837</f>
        <v>-</v>
      </c>
      <c r="W837" s="15" t="str">
        <f>[1]РЕЕСТР!AC837</f>
        <v>-</v>
      </c>
      <c r="X837" s="13" t="str">
        <f>[1]РЕЕСТР!AD837</f>
        <v>-</v>
      </c>
      <c r="Y837" s="8" t="str">
        <f>[1]РЕЕСТР!AH837</f>
        <v>ЮЛ - УФК по Ханты-Мансийскому автономному округу – Югре, Департамент труда и занятонсти населения ХМАО-Югры</v>
      </c>
      <c r="Z837" s="19" t="str">
        <f>[1]РЕЕСТР!AL837</f>
        <v xml:space="preserve"> УФК по Ханты-Мансийскому автономному округу – Югре по ул. Карла Маркса, 12</v>
      </c>
    </row>
    <row r="838" spans="2:26" ht="63.75" customHeight="1" x14ac:dyDescent="0.3">
      <c r="B838" s="43">
        <f>[1]РЕЕСТР!B838</f>
        <v>774</v>
      </c>
      <c r="C838" s="44">
        <f>[1]РЕЕСТР!C838</f>
        <v>43839</v>
      </c>
      <c r="D838" s="51">
        <f>[1]РЕЕСТР!D838</f>
        <v>44900</v>
      </c>
      <c r="E838" s="16" t="str">
        <f>[1]РЕЕСТР!E838</f>
        <v xml:space="preserve"> Калинина 3</v>
      </c>
      <c r="F838" s="52" t="str">
        <f>[1]РЕЕСТР!F838</f>
        <v>в рамках проведения инвентаризации 2022 года
не установлен</v>
      </c>
      <c r="G838" s="10" t="str">
        <f>[1]РЕЕСТР!G838</f>
        <v>61.0005092</v>
      </c>
      <c r="H838" s="10" t="str">
        <f>[1]РЕЕСТР!H838</f>
        <v>69.0317773</v>
      </c>
      <c r="I838" s="53" t="str">
        <f>[1]РЕЕСТР!I838</f>
        <v>в рамках инвентаризации 2022 года
не определена</v>
      </c>
      <c r="J838" s="9" t="str">
        <f>[1]РЕЕСТР!J838</f>
        <v>ограниченный</v>
      </c>
      <c r="K838" s="11" t="str">
        <f>[1]РЕЕСТР!K838</f>
        <v>асфальт</v>
      </c>
      <c r="L838" s="10">
        <f>[1]РЕЕСТР!L838</f>
        <v>15</v>
      </c>
      <c r="M838" s="10" t="str">
        <f>[1]РЕЕСТР!M838</f>
        <v>отсутствует</v>
      </c>
      <c r="N838" s="12" t="str">
        <f>[1]РЕЕСТР!N838</f>
        <v>есть</v>
      </c>
      <c r="O838" s="14">
        <f>[1]РЕЕСТР!O838</f>
        <v>5</v>
      </c>
      <c r="P838" s="15">
        <f>[1]РЕЕСТР!P838</f>
        <v>1</v>
      </c>
      <c r="Q838" s="13" t="str">
        <f>[1]РЕЕСТР!Q838</f>
        <v>металл</v>
      </c>
      <c r="R838" s="14" t="str">
        <f>[1]РЕЕСТР!U838</f>
        <v>-</v>
      </c>
      <c r="S838" s="15" t="str">
        <f>[1]РЕЕСТР!V838</f>
        <v>-</v>
      </c>
      <c r="T838" s="13" t="str">
        <f>[1]РЕЕСТР!W838</f>
        <v>-</v>
      </c>
      <c r="U838" s="17" t="str">
        <f>[1]РЕЕСТР!AA838</f>
        <v>-</v>
      </c>
      <c r="V838" s="18" t="str">
        <f>[1]РЕЕСТР!AB838</f>
        <v>-</v>
      </c>
      <c r="W838" s="15" t="str">
        <f>[1]РЕЕСТР!AC838</f>
        <v>-</v>
      </c>
      <c r="X838" s="13" t="str">
        <f>[1]РЕЕСТР!AD838</f>
        <v>-</v>
      </c>
      <c r="Y838" s="8" t="str">
        <f>[1]РЕЕСТР!AH838</f>
        <v>ЮЛ - БУ ХМАО-Югры "Окружной клинический лечебно-реабилитационный центр", 1028600515349, Ханты-Мансийский автономный округ - Югра, г. Ханты-Мансийск, ул. Калинина, здание 3</v>
      </c>
      <c r="Z838" s="19" t="str">
        <f>[1]РЕЕСТР!AL838</f>
        <v>"Реабилитационный центр", "Водолечебница", "Профилакторий" по ул. Калинина 3</v>
      </c>
    </row>
    <row r="839" spans="2:26" ht="45" customHeight="1" x14ac:dyDescent="0.3">
      <c r="B839" s="43">
        <f>[1]РЕЕСТР!B839</f>
        <v>775</v>
      </c>
      <c r="C839" s="44">
        <f>[1]РЕЕСТР!C839</f>
        <v>0</v>
      </c>
      <c r="D839" s="51">
        <f>[1]РЕЕСТР!D839</f>
        <v>44900</v>
      </c>
      <c r="E839" s="16">
        <f>[1]РЕЕСТР!E839</f>
        <v>0</v>
      </c>
      <c r="F839" s="52" t="str">
        <f>[1]РЕЕСТР!F839</f>
        <v>в рамках проведения инвентаризации 2022 года
не установлен</v>
      </c>
      <c r="G839" s="10">
        <f>[1]РЕЕСТР!G839</f>
        <v>0</v>
      </c>
      <c r="H839" s="10">
        <f>[1]РЕЕСТР!H839</f>
        <v>0</v>
      </c>
      <c r="I839" s="53" t="str">
        <f>[1]РЕЕСТР!I839</f>
        <v>в рамках инвентаризации 2022 года
не определена</v>
      </c>
      <c r="J839" s="9">
        <f>[1]РЕЕСТР!J839</f>
        <v>0</v>
      </c>
      <c r="K839" s="11">
        <f>[1]РЕЕСТР!K839</f>
        <v>0</v>
      </c>
      <c r="L839" s="10">
        <f>[1]РЕЕСТР!L839</f>
        <v>0</v>
      </c>
      <c r="M839" s="10">
        <f>[1]РЕЕСТР!M839</f>
        <v>0</v>
      </c>
      <c r="N839" s="12">
        <f>[1]РЕЕСТР!N839</f>
        <v>0</v>
      </c>
      <c r="O839" s="14">
        <f>[1]РЕЕСТР!O839</f>
        <v>0</v>
      </c>
      <c r="P839" s="15">
        <f>[1]РЕЕСТР!P839</f>
        <v>0</v>
      </c>
      <c r="Q839" s="13">
        <f>[1]РЕЕСТР!Q839</f>
        <v>0</v>
      </c>
      <c r="R839" s="14">
        <f>[1]РЕЕСТР!U839</f>
        <v>0</v>
      </c>
      <c r="S839" s="15">
        <f>[1]РЕЕСТР!V839</f>
        <v>0</v>
      </c>
      <c r="T839" s="13">
        <f>[1]РЕЕСТР!W839</f>
        <v>0</v>
      </c>
      <c r="U839" s="17">
        <f>[1]РЕЕСТР!AA839</f>
        <v>0</v>
      </c>
      <c r="V839" s="18">
        <f>[1]РЕЕСТР!AB839</f>
        <v>0</v>
      </c>
      <c r="W839" s="15">
        <f>[1]РЕЕСТР!AC839</f>
        <v>0</v>
      </c>
      <c r="X839" s="13">
        <f>[1]РЕЕСТР!AD839</f>
        <v>0</v>
      </c>
      <c r="Y839" s="8">
        <f>[1]РЕЕСТР!AH839</f>
        <v>0</v>
      </c>
      <c r="Z839" s="19">
        <f>[1]РЕЕСТР!AL839</f>
        <v>0</v>
      </c>
    </row>
    <row r="840" spans="2:26" ht="45" customHeight="1" x14ac:dyDescent="0.3">
      <c r="B840" s="43">
        <f>[1]РЕЕСТР!B840</f>
        <v>776</v>
      </c>
      <c r="C840" s="44">
        <f>[1]РЕЕСТР!C840</f>
        <v>43839</v>
      </c>
      <c r="D840" s="51">
        <f>[1]РЕЕСТР!D840</f>
        <v>44900</v>
      </c>
      <c r="E840" s="16" t="str">
        <f>[1]РЕЕСТР!E840</f>
        <v>Кооперативная 59</v>
      </c>
      <c r="F840" s="52" t="str">
        <f>[1]РЕЕСТР!F840</f>
        <v>в рамках проведения инвентаризации 2022 года
не установлен</v>
      </c>
      <c r="G840" s="10" t="str">
        <f>[1]РЕЕСТР!G840</f>
        <v>61.041188</v>
      </c>
      <c r="H840" s="10" t="str">
        <f>[1]РЕЕСТР!H840</f>
        <v>69.063759</v>
      </c>
      <c r="I840" s="53" t="str">
        <f>[1]РЕЕСТР!I840</f>
        <v>в рамках инвентаризации 2022 года
не определена</v>
      </c>
      <c r="J840" s="9" t="str">
        <f>[1]РЕЕСТР!J840</f>
        <v>ограниченный</v>
      </c>
      <c r="K840" s="11" t="str">
        <f>[1]РЕЕСТР!K840</f>
        <v>асфальт</v>
      </c>
      <c r="L840" s="10">
        <f>[1]РЕЕСТР!L840</f>
        <v>6</v>
      </c>
      <c r="M840" s="10" t="str">
        <f>[1]РЕЕСТР!M840</f>
        <v>отсутствует</v>
      </c>
      <c r="N840" s="12" t="str">
        <f>[1]РЕЕСТР!N840</f>
        <v>отсутствует</v>
      </c>
      <c r="O840" s="14">
        <f>[1]РЕЕСТР!O840</f>
        <v>2</v>
      </c>
      <c r="P840" s="15">
        <f>[1]РЕЕСТР!P840</f>
        <v>0.66</v>
      </c>
      <c r="Q840" s="13" t="str">
        <f>[1]РЕЕСТР!Q840</f>
        <v>пластик</v>
      </c>
      <c r="R840" s="14" t="str">
        <f>[1]РЕЕСТР!U840</f>
        <v>-</v>
      </c>
      <c r="S840" s="15" t="str">
        <f>[1]РЕЕСТР!V840</f>
        <v>-</v>
      </c>
      <c r="T840" s="13" t="str">
        <f>[1]РЕЕСТР!W840</f>
        <v>-</v>
      </c>
      <c r="U840" s="17" t="str">
        <f>[1]РЕЕСТР!AA840</f>
        <v>-</v>
      </c>
      <c r="V840" s="18" t="str">
        <f>[1]РЕЕСТР!AB840</f>
        <v>-</v>
      </c>
      <c r="W840" s="15" t="str">
        <f>[1]РЕЕСТР!AC840</f>
        <v>-</v>
      </c>
      <c r="X840" s="13" t="str">
        <f>[1]РЕЕСТР!AD840</f>
        <v>-</v>
      </c>
      <c r="Y840" s="8" t="str">
        <f>[1]РЕЕСТР!AH840</f>
        <v>ЮЛ - Акционерное общество "Россети Тюмень"</v>
      </c>
      <c r="Z840" s="19" t="str">
        <f>[1]РЕЕСТР!AL840</f>
        <v>АО "Россети Тюмень" по ул. Кооперативная, д. 59</v>
      </c>
    </row>
    <row r="841" spans="2:26" ht="45" customHeight="1" x14ac:dyDescent="0.3">
      <c r="B841" s="43">
        <f>[1]РЕЕСТР!B841</f>
        <v>777</v>
      </c>
      <c r="C841" s="44">
        <f>[1]РЕЕСТР!C841</f>
        <v>43839</v>
      </c>
      <c r="D841" s="51">
        <f>[1]РЕЕСТР!D841</f>
        <v>44900</v>
      </c>
      <c r="E841" s="16" t="str">
        <f>[1]РЕЕСТР!E841</f>
        <v>Объездная 45</v>
      </c>
      <c r="F841" s="52" t="str">
        <f>[1]РЕЕСТР!F841</f>
        <v>в рамках проведения инвентаризации 2022 года
не установлен</v>
      </c>
      <c r="G841" s="10" t="str">
        <f>[1]РЕЕСТР!G841</f>
        <v>60.979425</v>
      </c>
      <c r="H841" s="10" t="str">
        <f>[1]РЕЕСТР!H841</f>
        <v>69.004524</v>
      </c>
      <c r="I841" s="53" t="str">
        <f>[1]РЕЕСТР!I841</f>
        <v>в рамках инвентаризации 2022 года
не определена</v>
      </c>
      <c r="J841" s="9" t="str">
        <f>[1]РЕЕСТР!J841</f>
        <v>ограниченный</v>
      </c>
      <c r="K841" s="11" t="str">
        <f>[1]РЕЕСТР!K841</f>
        <v>бетонная плита</v>
      </c>
      <c r="L841" s="10">
        <f>[1]РЕЕСТР!L841</f>
        <v>2</v>
      </c>
      <c r="M841" s="10" t="str">
        <f>[1]РЕЕСТР!M841</f>
        <v>отсутствует</v>
      </c>
      <c r="N841" s="12" t="str">
        <f>[1]РЕЕСТР!N841</f>
        <v>отсутствует</v>
      </c>
      <c r="O841" s="14">
        <f>[1]РЕЕСТР!O841</f>
        <v>1</v>
      </c>
      <c r="P841" s="15">
        <f>[1]РЕЕСТР!P841</f>
        <v>1.1000000000000001</v>
      </c>
      <c r="Q841" s="13" t="str">
        <f>[1]РЕЕСТР!Q841</f>
        <v>пластик</v>
      </c>
      <c r="R841" s="14" t="str">
        <f>[1]РЕЕСТР!U841</f>
        <v>-</v>
      </c>
      <c r="S841" s="15" t="str">
        <f>[1]РЕЕСТР!V841</f>
        <v>-</v>
      </c>
      <c r="T841" s="13" t="str">
        <f>[1]РЕЕСТР!W841</f>
        <v>-</v>
      </c>
      <c r="U841" s="17" t="str">
        <f>[1]РЕЕСТР!AA841</f>
        <v>-</v>
      </c>
      <c r="V841" s="18" t="str">
        <f>[1]РЕЕСТР!AB841</f>
        <v>-</v>
      </c>
      <c r="W841" s="15" t="str">
        <f>[1]РЕЕСТР!AC841</f>
        <v>-</v>
      </c>
      <c r="X841" s="13" t="str">
        <f>[1]РЕЕСТР!AD841</f>
        <v>-</v>
      </c>
      <c r="Y841" s="8" t="str">
        <f>[1]РЕЕСТР!AH841</f>
        <v>ЮЛ - Федеральное бюджетное учреждение "Администрация Обь-Иртышского бассейна внутренних водных путей"</v>
      </c>
      <c r="Z841" s="19" t="str">
        <f>[1]РЕЕСТР!AL841</f>
        <v xml:space="preserve"> ХМОУВПиС ул. Объездная, 45</v>
      </c>
    </row>
    <row r="842" spans="2:26" ht="45" customHeight="1" x14ac:dyDescent="0.3">
      <c r="B842" s="43">
        <f>[1]РЕЕСТР!B842</f>
        <v>778</v>
      </c>
      <c r="C842" s="44">
        <f>[1]РЕЕСТР!C842</f>
        <v>43839</v>
      </c>
      <c r="D842" s="51">
        <f>[1]РЕЕСТР!D842</f>
        <v>44900</v>
      </c>
      <c r="E842" s="16" t="str">
        <f>[1]РЕЕСТР!E842</f>
        <v>Объездная 46</v>
      </c>
      <c r="F842" s="52" t="str">
        <f>[1]РЕЕСТР!F842</f>
        <v>в рамках проведения инвентаризации 2022 года
не установлен</v>
      </c>
      <c r="G842" s="10" t="str">
        <f>[1]РЕЕСТР!G842</f>
        <v>60.979436</v>
      </c>
      <c r="H842" s="10" t="str">
        <f>[1]РЕЕСТР!H842</f>
        <v>69.001842</v>
      </c>
      <c r="I842" s="53" t="str">
        <f>[1]РЕЕСТР!I842</f>
        <v>в рамках инвентаризации 2022 года
не определена</v>
      </c>
      <c r="J842" s="9" t="str">
        <f>[1]РЕЕСТР!J842</f>
        <v>ограниченный</v>
      </c>
      <c r="K842" s="11" t="str">
        <f>[1]РЕЕСТР!K842</f>
        <v>бетонная плита</v>
      </c>
      <c r="L842" s="10">
        <f>[1]РЕЕСТР!L842</f>
        <v>2</v>
      </c>
      <c r="M842" s="10" t="str">
        <f>[1]РЕЕСТР!M842</f>
        <v>отсутствует</v>
      </c>
      <c r="N842" s="12" t="str">
        <f>[1]РЕЕСТР!N842</f>
        <v>отсутствует</v>
      </c>
      <c r="O842" s="14">
        <f>[1]РЕЕСТР!O842</f>
        <v>2</v>
      </c>
      <c r="P842" s="15">
        <f>[1]РЕЕСТР!P842</f>
        <v>0.75</v>
      </c>
      <c r="Q842" s="13" t="str">
        <f>[1]РЕЕСТР!Q842</f>
        <v>металл</v>
      </c>
      <c r="R842" s="14" t="str">
        <f>[1]РЕЕСТР!U842</f>
        <v>-</v>
      </c>
      <c r="S842" s="15" t="str">
        <f>[1]РЕЕСТР!V842</f>
        <v>-</v>
      </c>
      <c r="T842" s="13" t="str">
        <f>[1]РЕЕСТР!W842</f>
        <v>-</v>
      </c>
      <c r="U842" s="17" t="str">
        <f>[1]РЕЕСТР!AA842</f>
        <v>-</v>
      </c>
      <c r="V842" s="18" t="str">
        <f>[1]РЕЕСТР!AB842</f>
        <v>-</v>
      </c>
      <c r="W842" s="15" t="str">
        <f>[1]РЕЕСТР!AC842</f>
        <v>-</v>
      </c>
      <c r="X842" s="13" t="str">
        <f>[1]РЕЕСТР!AD842</f>
        <v>-</v>
      </c>
      <c r="Y842" s="8" t="str">
        <f>[1]РЕЕСТР!AH842</f>
        <v>ЮЛ - Федеральное бюджетное учреждение "Администрация Обь-Иртышского бассейна внутренних водных путей"</v>
      </c>
      <c r="Z842" s="19" t="str">
        <f>[1]РЕЕСТР!AL842</f>
        <v xml:space="preserve"> ХМОУВПиС ул. Объездная, 45</v>
      </c>
    </row>
    <row r="843" spans="2:26" ht="45" customHeight="1" x14ac:dyDescent="0.3">
      <c r="B843" s="43">
        <f>[1]РЕЕСТР!B843</f>
        <v>779</v>
      </c>
      <c r="C843" s="44">
        <f>[1]РЕЕСТР!C843</f>
        <v>43839</v>
      </c>
      <c r="D843" s="51">
        <f>[1]РЕЕСТР!D843</f>
        <v>44900</v>
      </c>
      <c r="E843" s="16" t="str">
        <f>[1]РЕЕСТР!E843</f>
        <v>Объездная 47</v>
      </c>
      <c r="F843" s="52" t="str">
        <f>[1]РЕЕСТР!F843</f>
        <v>в рамках проведения инвентаризации 2022 года
не установлен</v>
      </c>
      <c r="G843" s="10" t="str">
        <f>[1]РЕЕСТР!G843</f>
        <v>60.980092</v>
      </c>
      <c r="H843" s="10" t="str">
        <f>[1]РЕЕСТР!H843</f>
        <v>68.999675</v>
      </c>
      <c r="I843" s="53" t="str">
        <f>[1]РЕЕСТР!I843</f>
        <v>в рамках инвентаризации 2022 года
не определена</v>
      </c>
      <c r="J843" s="9" t="str">
        <f>[1]РЕЕСТР!J843</f>
        <v>ограниченный</v>
      </c>
      <c r="K843" s="11" t="str">
        <f>[1]РЕЕСТР!K843</f>
        <v>бетонная плита</v>
      </c>
      <c r="L843" s="10">
        <f>[1]РЕЕСТР!L843</f>
        <v>8</v>
      </c>
      <c r="M843" s="10" t="str">
        <f>[1]РЕЕСТР!M843</f>
        <v>отсутствует</v>
      </c>
      <c r="N843" s="12" t="str">
        <f>[1]РЕЕСТР!N843</f>
        <v>есть</v>
      </c>
      <c r="O843" s="14">
        <f>[1]РЕЕСТР!O843</f>
        <v>2</v>
      </c>
      <c r="P843" s="15">
        <f>[1]РЕЕСТР!P843</f>
        <v>1.1000000000000001</v>
      </c>
      <c r="Q843" s="13" t="str">
        <f>[1]РЕЕСТР!Q843</f>
        <v>пластик</v>
      </c>
      <c r="R843" s="14" t="str">
        <f>[1]РЕЕСТР!U843</f>
        <v>-</v>
      </c>
      <c r="S843" s="15" t="str">
        <f>[1]РЕЕСТР!V843</f>
        <v>-</v>
      </c>
      <c r="T843" s="13" t="str">
        <f>[1]РЕЕСТР!W843</f>
        <v>-</v>
      </c>
      <c r="U843" s="17" t="str">
        <f>[1]РЕЕСТР!AA843</f>
        <v>-</v>
      </c>
      <c r="V843" s="18" t="str">
        <f>[1]РЕЕСТР!AB843</f>
        <v>-</v>
      </c>
      <c r="W843" s="15" t="str">
        <f>[1]РЕЕСТР!AC843</f>
        <v>-</v>
      </c>
      <c r="X843" s="13" t="str">
        <f>[1]РЕЕСТР!AD843</f>
        <v>-</v>
      </c>
      <c r="Y843" s="8" t="str">
        <f>[1]РЕЕСТР!AH843</f>
        <v>ЮЛ - Федеральное бюджетное учреждение "Администрация Обь-Иртышского бассейна внутренних водных путей"</v>
      </c>
      <c r="Z843" s="19" t="str">
        <f>[1]РЕЕСТР!AL843</f>
        <v xml:space="preserve"> ХМОУВПиС ул. Объездная, 45</v>
      </c>
    </row>
    <row r="844" spans="2:26" ht="45" customHeight="1" x14ac:dyDescent="0.3">
      <c r="B844" s="43">
        <f>[1]РЕЕСТР!B844</f>
        <v>780</v>
      </c>
      <c r="C844" s="44">
        <f>[1]РЕЕСТР!C844</f>
        <v>43839</v>
      </c>
      <c r="D844" s="51">
        <f>[1]РЕЕСТР!D844</f>
        <v>44900</v>
      </c>
      <c r="E844" s="16" t="str">
        <f>[1]РЕЕСТР!E844</f>
        <v>Объездная 48</v>
      </c>
      <c r="F844" s="52" t="str">
        <f>[1]РЕЕСТР!F844</f>
        <v>в рамках проведения инвентаризации 2022 года
не установлен</v>
      </c>
      <c r="G844" s="10" t="str">
        <f>[1]РЕЕСТР!G844</f>
        <v>60.980976</v>
      </c>
      <c r="H844" s="10" t="str">
        <f>[1]РЕЕСТР!H844</f>
        <v>68.995126</v>
      </c>
      <c r="I844" s="53" t="str">
        <f>[1]РЕЕСТР!I844</f>
        <v>в рамках инвентаризации 2022 года
не определена</v>
      </c>
      <c r="J844" s="9">
        <f>[1]РЕЕСТР!J844</f>
        <v>0</v>
      </c>
      <c r="K844" s="11" t="str">
        <f>[1]РЕЕСТР!K844</f>
        <v>бетонная плита</v>
      </c>
      <c r="L844" s="10">
        <f>[1]РЕЕСТР!L844</f>
        <v>2</v>
      </c>
      <c r="M844" s="10" t="str">
        <f>[1]РЕЕСТР!M844</f>
        <v>отсутствует</v>
      </c>
      <c r="N844" s="12" t="str">
        <f>[1]РЕЕСТР!N844</f>
        <v>отсутствует</v>
      </c>
      <c r="O844" s="14">
        <f>[1]РЕЕСТР!O844</f>
        <v>1</v>
      </c>
      <c r="P844" s="15">
        <f>[1]РЕЕСТР!P844</f>
        <v>0.75</v>
      </c>
      <c r="Q844" s="13" t="str">
        <f>[1]РЕЕСТР!Q844</f>
        <v>металл</v>
      </c>
      <c r="R844" s="14" t="str">
        <f>[1]РЕЕСТР!U844</f>
        <v>-</v>
      </c>
      <c r="S844" s="15" t="str">
        <f>[1]РЕЕСТР!V844</f>
        <v>-</v>
      </c>
      <c r="T844" s="13" t="str">
        <f>[1]РЕЕСТР!W844</f>
        <v>-</v>
      </c>
      <c r="U844" s="17" t="str">
        <f>[1]РЕЕСТР!AA844</f>
        <v>-</v>
      </c>
      <c r="V844" s="18" t="str">
        <f>[1]РЕЕСТР!AB844</f>
        <v>-</v>
      </c>
      <c r="W844" s="15" t="str">
        <f>[1]РЕЕСТР!AC844</f>
        <v>-</v>
      </c>
      <c r="X844" s="13" t="str">
        <f>[1]РЕЕСТР!AD844</f>
        <v>-</v>
      </c>
      <c r="Y844" s="8" t="str">
        <f>[1]РЕЕСТР!AH844</f>
        <v>ЮЛ - Федеральное бюджетное учреждение "Администрация Обь-Иртышского бассейна внутренних водных путей"</v>
      </c>
      <c r="Z844" s="19" t="str">
        <f>[1]РЕЕСТР!AL844</f>
        <v xml:space="preserve"> ХМОУВПиС ул. Объездная, 45</v>
      </c>
    </row>
    <row r="845" spans="2:26" ht="45" customHeight="1" x14ac:dyDescent="0.3">
      <c r="B845" s="43">
        <f>[1]РЕЕСТР!B845</f>
        <v>781</v>
      </c>
      <c r="C845" s="44" t="str">
        <f>[1]РЕЕСТР!C845</f>
        <v>ранее существовавшая до 01.01.2019</v>
      </c>
      <c r="D845" s="51">
        <f>[1]РЕЕСТР!D845</f>
        <v>44900</v>
      </c>
      <c r="E845" s="16" t="str">
        <f>[1]РЕЕСТР!E845</f>
        <v>Родниковая 34</v>
      </c>
      <c r="F845" s="52" t="str">
        <f>[1]РЕЕСТР!F845</f>
        <v>в рамках проведения инвентаризации 2022 года
не установлен</v>
      </c>
      <c r="G845" s="10" t="str">
        <f>[1]РЕЕСТР!G845</f>
        <v xml:space="preserve">61.027355 </v>
      </c>
      <c r="H845" s="10" t="str">
        <f>[1]РЕЕСТР!H845</f>
        <v>69.153146</v>
      </c>
      <c r="I845" s="53" t="str">
        <f>[1]РЕЕСТР!I845</f>
        <v>в рамках инвентаризации 2022 года
не определена</v>
      </c>
      <c r="J845" s="9" t="str">
        <f>[1]РЕЕСТР!J845</f>
        <v>открытый</v>
      </c>
      <c r="K845" s="11" t="str">
        <f>[1]РЕЕСТР!K845</f>
        <v>бетонная плита</v>
      </c>
      <c r="L845" s="10">
        <f>[1]РЕЕСТР!L845</f>
        <v>12</v>
      </c>
      <c r="M845" s="10" t="str">
        <f>[1]РЕЕСТР!M845</f>
        <v>есть</v>
      </c>
      <c r="N845" s="12" t="str">
        <f>[1]РЕЕСТР!N845</f>
        <v>есть</v>
      </c>
      <c r="O845" s="14">
        <f>[1]РЕЕСТР!O845</f>
        <v>2</v>
      </c>
      <c r="P845" s="15">
        <f>[1]РЕЕСТР!P845</f>
        <v>1.1000000000000001</v>
      </c>
      <c r="Q845" s="13" t="str">
        <f>[1]РЕЕСТР!Q845</f>
        <v>пластик</v>
      </c>
      <c r="R845" s="14">
        <f>[1]РЕЕСТР!U845</f>
        <v>1</v>
      </c>
      <c r="S845" s="15">
        <f>[1]РЕЕСТР!V845</f>
        <v>4</v>
      </c>
      <c r="T845" s="13" t="str">
        <f>[1]РЕЕСТР!W845</f>
        <v>отсек</v>
      </c>
      <c r="U845" s="17" t="str">
        <f>[1]РЕЕСТР!AA845</f>
        <v>-</v>
      </c>
      <c r="V845" s="18" t="str">
        <f>[1]РЕЕСТР!AB845</f>
        <v>-</v>
      </c>
      <c r="W845" s="15" t="str">
        <f>[1]РЕЕСТР!AC845</f>
        <v>-</v>
      </c>
      <c r="X845" s="13" t="str">
        <f>[1]РЕЕСТР!AD845</f>
        <v>-</v>
      </c>
      <c r="Y845" s="8" t="str">
        <f>[1]РЕЕСТР!AH845</f>
        <v>МО - Администрация города Ханты-Мансийска</v>
      </c>
      <c r="Z845" s="19" t="str">
        <f>[1]РЕЕСТР!AL845</f>
        <v xml:space="preserve"> ИЖС ул.Родниковая</v>
      </c>
    </row>
    <row r="846" spans="2:26" ht="56.25" customHeight="1" x14ac:dyDescent="0.3">
      <c r="B846" s="43">
        <f>[1]РЕЕСТР!B846</f>
        <v>782</v>
      </c>
      <c r="C846" s="44" t="str">
        <f>[1]РЕЕСТР!C846</f>
        <v>ранее существовавшая до 01.01.2019</v>
      </c>
      <c r="D846" s="51">
        <f>[1]РЕЕСТР!D846</f>
        <v>44900</v>
      </c>
      <c r="E846" s="16" t="str">
        <f>[1]РЕЕСТР!E846</f>
        <v xml:space="preserve">Землеустроителей 15 </v>
      </c>
      <c r="F846" s="52" t="str">
        <f>[1]РЕЕСТР!F846</f>
        <v>в рамках проведения инвентаризации 2022 года
не установлен</v>
      </c>
      <c r="G846" s="10" t="str">
        <f>[1]РЕЕСТР!G846</f>
        <v xml:space="preserve">61.036066 </v>
      </c>
      <c r="H846" s="10" t="str">
        <f>[1]РЕЕСТР!H846</f>
        <v>69.062775</v>
      </c>
      <c r="I846" s="53" t="str">
        <f>[1]РЕЕСТР!I846</f>
        <v>в рамках инвентаризации 2022 года
не определена</v>
      </c>
      <c r="J846" s="9" t="str">
        <f>[1]РЕЕСТР!J846</f>
        <v>открытый</v>
      </c>
      <c r="K846" s="11" t="str">
        <f>[1]РЕЕСТР!K846</f>
        <v>бетонная плита</v>
      </c>
      <c r="L846" s="10">
        <f>[1]РЕЕСТР!L846</f>
        <v>12</v>
      </c>
      <c r="M846" s="10" t="str">
        <f>[1]РЕЕСТР!M846</f>
        <v>есть</v>
      </c>
      <c r="N846" s="12" t="str">
        <f>[1]РЕЕСТР!N846</f>
        <v>есть</v>
      </c>
      <c r="O846" s="14">
        <f>[1]РЕЕСТР!O846</f>
        <v>3</v>
      </c>
      <c r="P846" s="15">
        <f>[1]РЕЕСТР!P846</f>
        <v>1.1000000000000001</v>
      </c>
      <c r="Q846" s="13" t="str">
        <f>[1]РЕЕСТР!Q846</f>
        <v>пластик</v>
      </c>
      <c r="R846" s="14">
        <f>[1]РЕЕСТР!U846</f>
        <v>1</v>
      </c>
      <c r="S846" s="15">
        <f>[1]РЕЕСТР!V846</f>
        <v>4</v>
      </c>
      <c r="T846" s="13" t="str">
        <f>[1]РЕЕСТР!W846</f>
        <v>отсек</v>
      </c>
      <c r="U846" s="17" t="str">
        <f>[1]РЕЕСТР!AA846</f>
        <v>пластик</v>
      </c>
      <c r="V846" s="18">
        <f>[1]РЕЕСТР!AB846</f>
        <v>1</v>
      </c>
      <c r="W846" s="15">
        <f>[1]РЕЕСТР!AC846</f>
        <v>1</v>
      </c>
      <c r="X846" s="13" t="str">
        <f>[1]РЕЕСТР!AD846</f>
        <v>металлическая сетка АО "РЭС-Сервис"</v>
      </c>
      <c r="Y846" s="8" t="str">
        <f>[1]РЕЕСТР!AH846</f>
        <v>МО - Администрация города Ханты-Мансийска</v>
      </c>
      <c r="Z846" s="19" t="str">
        <f>[1]РЕЕСТР!AL846</f>
        <v>МКД  ул. Землеустроителей 15,17,19,19А,17А,15А, 26,28,30</v>
      </c>
    </row>
    <row r="847" spans="2:26" ht="56.25" customHeight="1" x14ac:dyDescent="0.3">
      <c r="B847" s="43">
        <f>[1]РЕЕСТР!B847</f>
        <v>783</v>
      </c>
      <c r="C847" s="44" t="str">
        <f>[1]РЕЕСТР!C847</f>
        <v>ранее существовавшая до 01.01.2019</v>
      </c>
      <c r="D847" s="51">
        <f>[1]РЕЕСТР!D847</f>
        <v>44900</v>
      </c>
      <c r="E847" s="16" t="str">
        <f>[1]РЕЕСТР!E847</f>
        <v>мкр.Восточный</v>
      </c>
      <c r="F847" s="52" t="str">
        <f>[1]РЕЕСТР!F847</f>
        <v>в рамках проведения инвентаризации 2022 года
не установлен</v>
      </c>
      <c r="G847" s="10" t="str">
        <f>[1]РЕЕСТР!G847</f>
        <v>61.016072</v>
      </c>
      <c r="H847" s="10" t="str">
        <f>[1]РЕЕСТР!H847</f>
        <v>69.152824</v>
      </c>
      <c r="I847" s="53" t="str">
        <f>[1]РЕЕСТР!I847</f>
        <v>в рамках инвентаризации 2022 года
не определена</v>
      </c>
      <c r="J847" s="9" t="str">
        <f>[1]РЕЕСТР!J847</f>
        <v>открытый</v>
      </c>
      <c r="K847" s="39" t="str">
        <f>[1]РЕЕСТР!K847</f>
        <v>бетонная плита</v>
      </c>
      <c r="L847" s="10">
        <f>[1]РЕЕСТР!L847</f>
        <v>12</v>
      </c>
      <c r="M847" s="10" t="str">
        <f>[1]РЕЕСТР!M847</f>
        <v>есть</v>
      </c>
      <c r="N847" s="12" t="str">
        <f>[1]РЕЕСТР!N847</f>
        <v>есть</v>
      </c>
      <c r="O847" s="14">
        <f>[1]РЕЕСТР!O847</f>
        <v>2</v>
      </c>
      <c r="P847" s="15">
        <f>[1]РЕЕСТР!P847</f>
        <v>1.1000000000000001</v>
      </c>
      <c r="Q847" s="13" t="str">
        <f>[1]РЕЕСТР!Q847</f>
        <v>пластик</v>
      </c>
      <c r="R847" s="14">
        <f>[1]РЕЕСТР!U847</f>
        <v>1</v>
      </c>
      <c r="S847" s="15">
        <f>[1]РЕЕСТР!V847</f>
        <v>4</v>
      </c>
      <c r="T847" s="13" t="str">
        <f>[1]РЕЕСТР!W847</f>
        <v>отсек</v>
      </c>
      <c r="U847" s="17" t="str">
        <f>[1]РЕЕСТР!AA847</f>
        <v>1, 2 класс опасности</v>
      </c>
      <c r="V847" s="18">
        <f>[1]РЕЕСТР!AB847</f>
        <v>1</v>
      </c>
      <c r="W847" s="15">
        <f>[1]РЕЕСТР!AC847</f>
        <v>0.3</v>
      </c>
      <c r="X847" s="13" t="str">
        <f>[1]РЕЕСТР!AD847</f>
        <v>металлический контейнер (3 секции)</v>
      </c>
      <c r="Y847" s="8" t="str">
        <f>[1]РЕЕСТР!AH847</f>
        <v>МО - Администрация города Ханты-Мансийска</v>
      </c>
      <c r="Z847" s="19" t="str">
        <f>[1]РЕЕСТР!AL847</f>
        <v>ИЖС мкр.Восточный</v>
      </c>
    </row>
    <row r="848" spans="2:26" ht="45" customHeight="1" x14ac:dyDescent="0.3">
      <c r="B848" s="43">
        <f>[1]РЕЕСТР!B848</f>
        <v>784</v>
      </c>
      <c r="C848" s="44" t="str">
        <f>[1]РЕЕСТР!C848</f>
        <v>ранее существовавшая до 01.01.2019</v>
      </c>
      <c r="D848" s="51">
        <f>[1]РЕЕСТР!D848</f>
        <v>44900</v>
      </c>
      <c r="E848" s="16" t="str">
        <f>[1]РЕЕСТР!E848</f>
        <v>Солнечная 30</v>
      </c>
      <c r="F848" s="52" t="str">
        <f>[1]РЕЕСТР!F848</f>
        <v>в рамках проведения инвентаризации 2022 года
не установлен</v>
      </c>
      <c r="G848" s="10" t="str">
        <f>[1]РЕЕСТР!G848</f>
        <v>61.026312</v>
      </c>
      <c r="H848" s="10" t="str">
        <f>[1]РЕЕСТР!H848</f>
        <v>69.154571</v>
      </c>
      <c r="I848" s="53" t="str">
        <f>[1]РЕЕСТР!I848</f>
        <v>в рамках инвентаризации 2022 года
не определена</v>
      </c>
      <c r="J848" s="9" t="str">
        <f>[1]РЕЕСТР!J848</f>
        <v>открытый</v>
      </c>
      <c r="K848" s="39" t="str">
        <f>[1]РЕЕСТР!K848</f>
        <v>бетонная плита</v>
      </c>
      <c r="L848" s="10">
        <f>[1]РЕЕСТР!L848</f>
        <v>12</v>
      </c>
      <c r="M848" s="10" t="str">
        <f>[1]РЕЕСТР!M848</f>
        <v>есть</v>
      </c>
      <c r="N848" s="12" t="str">
        <f>[1]РЕЕСТР!N848</f>
        <v>есть</v>
      </c>
      <c r="O848" s="14">
        <f>[1]РЕЕСТР!O848</f>
        <v>2</v>
      </c>
      <c r="P848" s="15">
        <f>[1]РЕЕСТР!P848</f>
        <v>1.1000000000000001</v>
      </c>
      <c r="Q848" s="13" t="str">
        <f>[1]РЕЕСТР!Q848</f>
        <v>пластик</v>
      </c>
      <c r="R848" s="14" t="str">
        <f>[1]РЕЕСТР!U848</f>
        <v>-</v>
      </c>
      <c r="S848" s="15" t="str">
        <f>[1]РЕЕСТР!V848</f>
        <v>-</v>
      </c>
      <c r="T848" s="13" t="str">
        <f>[1]РЕЕСТР!W848</f>
        <v>-</v>
      </c>
      <c r="U848" s="17" t="str">
        <f>[1]РЕЕСТР!AA848</f>
        <v>-</v>
      </c>
      <c r="V848" s="18" t="str">
        <f>[1]РЕЕСТР!AB848</f>
        <v>-</v>
      </c>
      <c r="W848" s="15" t="str">
        <f>[1]РЕЕСТР!AC848</f>
        <v>-</v>
      </c>
      <c r="X848" s="13" t="str">
        <f>[1]РЕЕСТР!AD848</f>
        <v>-</v>
      </c>
      <c r="Y848" s="8" t="str">
        <f>[1]РЕЕСТР!AH848</f>
        <v>МО - Администрация города Ханты-Мансийска</v>
      </c>
      <c r="Z848" s="19" t="str">
        <f>[1]РЕЕСТР!AL848</f>
        <v>ИЖС ул. Солнечная и ул. Сосновый бор</v>
      </c>
    </row>
    <row r="849" spans="2:26" ht="45" customHeight="1" x14ac:dyDescent="0.3">
      <c r="B849" s="43">
        <f>[1]РЕЕСТР!B849</f>
        <v>785</v>
      </c>
      <c r="C849" s="44" t="str">
        <f>[1]РЕЕСТР!C849</f>
        <v>ранее существовавшая до 01.01.2019</v>
      </c>
      <c r="D849" s="51">
        <f>[1]РЕЕСТР!D849</f>
        <v>44900</v>
      </c>
      <c r="E849" s="16" t="str">
        <f>[1]РЕЕСТР!E849</f>
        <v>Студенческая 19</v>
      </c>
      <c r="F849" s="52" t="str">
        <f>[1]РЕЕСТР!F849</f>
        <v>в рамках проведения инвентаризации 2022 года
не установлен</v>
      </c>
      <c r="G849" s="10" t="str">
        <f>[1]РЕЕСТР!G849</f>
        <v>61.014777</v>
      </c>
      <c r="H849" s="10" t="str">
        <f>[1]РЕЕСТР!H849</f>
        <v>69.050748</v>
      </c>
      <c r="I849" s="53" t="str">
        <f>[1]РЕЕСТР!I849</f>
        <v>в рамках инвентаризации 2022 года
не определена</v>
      </c>
      <c r="J849" s="9" t="str">
        <f>[1]РЕЕСТР!J849</f>
        <v>ограниченный</v>
      </c>
      <c r="K849" s="11" t="str">
        <f>[1]РЕЕСТР!K849</f>
        <v>плитка</v>
      </c>
      <c r="L849" s="10">
        <f>[1]РЕЕСТР!L849</f>
        <v>8</v>
      </c>
      <c r="M849" s="10" t="str">
        <f>[1]РЕЕСТР!M849</f>
        <v>есть</v>
      </c>
      <c r="N849" s="12" t="str">
        <f>[1]РЕЕСТР!N849</f>
        <v>есть</v>
      </c>
      <c r="O849" s="14">
        <f>[1]РЕЕСТР!O849</f>
        <v>3</v>
      </c>
      <c r="P849" s="15">
        <f>[1]РЕЕСТР!P849</f>
        <v>1.1000000000000001</v>
      </c>
      <c r="Q849" s="13" t="str">
        <f>[1]РЕЕСТР!Q849</f>
        <v>пластик</v>
      </c>
      <c r="R849" s="14">
        <f>[1]РЕЕСТР!U849</f>
        <v>1</v>
      </c>
      <c r="S849" s="15">
        <f>[1]РЕЕСТР!V849</f>
        <v>4</v>
      </c>
      <c r="T849" s="13" t="str">
        <f>[1]РЕЕСТР!W849</f>
        <v>отсек</v>
      </c>
      <c r="U849" s="17" t="str">
        <f>[1]РЕЕСТР!AA849</f>
        <v>-</v>
      </c>
      <c r="V849" s="18" t="str">
        <f>[1]РЕЕСТР!AB849</f>
        <v>-</v>
      </c>
      <c r="W849" s="15" t="str">
        <f>[1]РЕЕСТР!AC849</f>
        <v>-</v>
      </c>
      <c r="X849" s="13" t="str">
        <f>[1]РЕЕСТР!AD849</f>
        <v>-</v>
      </c>
      <c r="Y849" s="8" t="str">
        <f>[1]РЕЕСТР!AH849</f>
        <v>ЮЛ - Конгрессно-выставочный центр "Югра-Экспо".</v>
      </c>
      <c r="Z849" s="19" t="str">
        <f>[1]РЕЕСТР!AL849</f>
        <v>Конгрессно-выставочный центр "Югра-Экспо".</v>
      </c>
    </row>
    <row r="850" spans="2:26" ht="45" customHeight="1" x14ac:dyDescent="0.3">
      <c r="B850" s="43">
        <f>[1]РЕЕСТР!B850</f>
        <v>786</v>
      </c>
      <c r="C850" s="44">
        <f>[1]РЕЕСТР!C850</f>
        <v>43790</v>
      </c>
      <c r="D850" s="51">
        <f>[1]РЕЕСТР!D850</f>
        <v>44900</v>
      </c>
      <c r="E850" s="16" t="str">
        <f>[1]РЕЕСТР!E850</f>
        <v xml:space="preserve"> Чехова 14</v>
      </c>
      <c r="F850" s="52" t="str">
        <f>[1]РЕЕСТР!F850</f>
        <v>в рамках проведения инвентаризации 2022 года
не установлен</v>
      </c>
      <c r="G850" s="10" t="str">
        <f>[1]РЕЕСТР!G850</f>
        <v>61.000985</v>
      </c>
      <c r="H850" s="10" t="str">
        <f>[1]РЕЕСТР!H850</f>
        <v>69.027204</v>
      </c>
      <c r="I850" s="53" t="str">
        <f>[1]РЕЕСТР!I850</f>
        <v>в рамках инвентаризации 2022 года
не определена</v>
      </c>
      <c r="J850" s="9" t="str">
        <f>[1]РЕЕСТР!J850</f>
        <v>ограниченный</v>
      </c>
      <c r="K850" s="11" t="str">
        <f>[1]РЕЕСТР!K850</f>
        <v>бетонная плита</v>
      </c>
      <c r="L850" s="10">
        <f>[1]РЕЕСТР!L850</f>
        <v>8</v>
      </c>
      <c r="M850" s="10" t="str">
        <f>[1]РЕЕСТР!M850</f>
        <v>есть</v>
      </c>
      <c r="N850" s="12" t="str">
        <f>[1]РЕЕСТР!N850</f>
        <v>есть</v>
      </c>
      <c r="O850" s="14">
        <f>[1]РЕЕСТР!O850</f>
        <v>1</v>
      </c>
      <c r="P850" s="15">
        <f>[1]РЕЕСТР!P850</f>
        <v>1.1000000000000001</v>
      </c>
      <c r="Q850" s="13" t="str">
        <f>[1]РЕЕСТР!Q850</f>
        <v>пластик</v>
      </c>
      <c r="R850" s="14" t="str">
        <f>[1]РЕЕСТР!U850</f>
        <v>-</v>
      </c>
      <c r="S850" s="15" t="str">
        <f>[1]РЕЕСТР!V850</f>
        <v>-</v>
      </c>
      <c r="T850" s="13" t="str">
        <f>[1]РЕЕСТР!W850</f>
        <v>-</v>
      </c>
      <c r="U850" s="17" t="str">
        <f>[1]РЕЕСТР!AA850</f>
        <v>-</v>
      </c>
      <c r="V850" s="18" t="str">
        <f>[1]РЕЕСТР!AB850</f>
        <v>-</v>
      </c>
      <c r="W850" s="15" t="str">
        <f>[1]РЕЕСТР!AC850</f>
        <v>-</v>
      </c>
      <c r="X850" s="13" t="str">
        <f>[1]РЕЕСТР!AD850</f>
        <v>-</v>
      </c>
      <c r="Y850" s="8" t="str">
        <f>[1]РЕЕСТР!AH850</f>
        <v>ЮЛ - БУ ХМАО-Югры "ДЭСЗ"</v>
      </c>
      <c r="Z850" s="19" t="str">
        <f>[1]РЕЕСТР!AL850</f>
        <v xml:space="preserve">БУ ХМАО-Югры ДЭСЗ ул. Чехова д. 14 </v>
      </c>
    </row>
    <row r="851" spans="2:26" ht="56.25" customHeight="1" x14ac:dyDescent="0.3">
      <c r="B851" s="43">
        <f>[1]РЕЕСТР!B851</f>
        <v>787</v>
      </c>
      <c r="C851" s="44">
        <f>[1]РЕЕСТР!C851</f>
        <v>43790</v>
      </c>
      <c r="D851" s="51">
        <f>[1]РЕЕСТР!D851</f>
        <v>44900</v>
      </c>
      <c r="E851" s="16" t="str">
        <f>[1]РЕЕСТР!E851</f>
        <v>Шевченко 49</v>
      </c>
      <c r="F851" s="52" t="str">
        <f>[1]РЕЕСТР!F851</f>
        <v>в рамках проведения инвентаризации 2022 года
не установлен</v>
      </c>
      <c r="G851" s="10" t="str">
        <f>[1]РЕЕСТР!G851</f>
        <v>61.006282</v>
      </c>
      <c r="H851" s="10" t="str">
        <f>[1]РЕЕСТР!H851</f>
        <v>69.055073</v>
      </c>
      <c r="I851" s="53" t="str">
        <f>[1]РЕЕСТР!I851</f>
        <v>в рамках инвентаризации 2022 года
не определена</v>
      </c>
      <c r="J851" s="9" t="str">
        <f>[1]РЕЕСТР!J851</f>
        <v>ограниченный</v>
      </c>
      <c r="K851" s="11" t="str">
        <f>[1]РЕЕСТР!K851</f>
        <v>бетонная плита</v>
      </c>
      <c r="L851" s="10">
        <f>[1]РЕЕСТР!L851</f>
        <v>8</v>
      </c>
      <c r="M851" s="10" t="str">
        <f>[1]РЕЕСТР!M851</f>
        <v>есть</v>
      </c>
      <c r="N851" s="12" t="str">
        <f>[1]РЕЕСТР!N851</f>
        <v>есть</v>
      </c>
      <c r="O851" s="14">
        <f>[1]РЕЕСТР!O851</f>
        <v>1</v>
      </c>
      <c r="P851" s="15">
        <f>[1]РЕЕСТР!P851</f>
        <v>1.1000000000000001</v>
      </c>
      <c r="Q851" s="13" t="str">
        <f>[1]РЕЕСТР!Q851</f>
        <v>пластик</v>
      </c>
      <c r="R851" s="14" t="str">
        <f>[1]РЕЕСТР!U851</f>
        <v>-</v>
      </c>
      <c r="S851" s="15" t="str">
        <f>[1]РЕЕСТР!V851</f>
        <v>-</v>
      </c>
      <c r="T851" s="13" t="str">
        <f>[1]РЕЕСТР!W851</f>
        <v>--</v>
      </c>
      <c r="U851" s="17" t="str">
        <f>[1]РЕЕСТР!AA851</f>
        <v>пластик</v>
      </c>
      <c r="V851" s="18">
        <f>[1]РЕЕСТР!AB851</f>
        <v>1</v>
      </c>
      <c r="W851" s="15">
        <f>[1]РЕЕСТР!AC851</f>
        <v>1</v>
      </c>
      <c r="X851" s="13" t="str">
        <f>[1]РЕЕСТР!AD851</f>
        <v>металлическая сетка ООО "Экобаланс"</v>
      </c>
      <c r="Y851" s="8" t="str">
        <f>[1]РЕЕСТР!AH851</f>
        <v>ЮЛ - БУ ХМАО-Югры "ДЭСЗ"</v>
      </c>
      <c r="Z851" s="19" t="str">
        <f>[1]РЕЕСТР!AL851</f>
        <v>БУ ХМАО-Югры "ДЭСЗ", ул. Шевченко д. 49</v>
      </c>
    </row>
    <row r="852" spans="2:26" ht="45" x14ac:dyDescent="0.3">
      <c r="B852" s="43">
        <f>[1]РЕЕСТР!B852</f>
        <v>788</v>
      </c>
      <c r="C852" s="44" t="str">
        <f>[1]РЕЕСТР!C852</f>
        <v>ранее существовавшая до 01.01.2019</v>
      </c>
      <c r="D852" s="51">
        <f>[1]РЕЕСТР!D852</f>
        <v>44900</v>
      </c>
      <c r="E852" s="16" t="str">
        <f>[1]РЕЕСТР!E852</f>
        <v>Рознина 73</v>
      </c>
      <c r="F852" s="52" t="str">
        <f>[1]РЕЕСТР!F852</f>
        <v>в рамках проведения инвентаризации 2022 года
не установлен</v>
      </c>
      <c r="G852" s="10" t="str">
        <f>[1]РЕЕСТР!G852</f>
        <v>61.007986</v>
      </c>
      <c r="H852" s="10" t="str">
        <f>[1]РЕЕСТР!H852</f>
        <v>69.010610</v>
      </c>
      <c r="I852" s="53" t="str">
        <f>[1]РЕЕСТР!I852</f>
        <v>в рамках инвентаризации 2022 года
не определена</v>
      </c>
      <c r="J852" s="9" t="str">
        <f>[1]РЕЕСТР!J852</f>
        <v>ограниченный</v>
      </c>
      <c r="K852" s="11" t="str">
        <f>[1]РЕЕСТР!K852</f>
        <v>бетонная плита</v>
      </c>
      <c r="L852" s="10">
        <f>[1]РЕЕСТР!L852</f>
        <v>8</v>
      </c>
      <c r="M852" s="10" t="str">
        <f>[1]РЕЕСТР!M852</f>
        <v>отсутствует</v>
      </c>
      <c r="N852" s="12" t="str">
        <f>[1]РЕЕСТР!N852</f>
        <v>есть</v>
      </c>
      <c r="O852" s="14">
        <f>[1]РЕЕСТР!O852</f>
        <v>3</v>
      </c>
      <c r="P852" s="15">
        <f>[1]РЕЕСТР!P852</f>
        <v>1</v>
      </c>
      <c r="Q852" s="13" t="str">
        <f>[1]РЕЕСТР!Q852</f>
        <v>металл</v>
      </c>
      <c r="R852" s="14" t="str">
        <f>[1]РЕЕСТР!U852</f>
        <v>-</v>
      </c>
      <c r="S852" s="15" t="str">
        <f>[1]РЕЕСТР!V852</f>
        <v>-</v>
      </c>
      <c r="T852" s="13" t="str">
        <f>[1]РЕЕСТР!W852</f>
        <v>-</v>
      </c>
      <c r="U852" s="17" t="str">
        <f>[1]РЕЕСТР!AA852</f>
        <v>-</v>
      </c>
      <c r="V852" s="18" t="str">
        <f>[1]РЕЕСТР!AB852</f>
        <v>-</v>
      </c>
      <c r="W852" s="15" t="str">
        <f>[1]РЕЕСТР!AC852</f>
        <v>-</v>
      </c>
      <c r="X852" s="13" t="str">
        <f>[1]РЕЕСТР!AD852</f>
        <v>-</v>
      </c>
      <c r="Y852" s="8" t="str">
        <f>[1]РЕЕСТР!AH852</f>
        <v>ЮЛ - АУ ХМАО-Югры центр профессиональной патологии</v>
      </c>
      <c r="Z852" s="19" t="str">
        <f>[1]РЕЕСТР!AL852</f>
        <v>АУ ХМАО-Югры центр профессиональной патологии</v>
      </c>
    </row>
    <row r="853" spans="2:26" ht="45" customHeight="1" x14ac:dyDescent="0.3">
      <c r="B853" s="43">
        <f>[1]РЕЕСТР!B853</f>
        <v>789</v>
      </c>
      <c r="C853" s="44">
        <f>[1]РЕЕСТР!C853</f>
        <v>43790</v>
      </c>
      <c r="D853" s="51">
        <f>[1]РЕЕСТР!D853</f>
        <v>44900</v>
      </c>
      <c r="E853" s="16" t="str">
        <f>[1]РЕЕСТР!E853</f>
        <v>Гагарина 10</v>
      </c>
      <c r="F853" s="52" t="str">
        <f>[1]РЕЕСТР!F853</f>
        <v>в рамках проведения инвентаризации 2022 года
не установлен</v>
      </c>
      <c r="G853" s="10" t="str">
        <f>[1]РЕЕСТР!G853</f>
        <v>60.998891</v>
      </c>
      <c r="H853" s="10" t="str">
        <f>[1]РЕЕСТР!H853</f>
        <v>69.020910</v>
      </c>
      <c r="I853" s="53" t="str">
        <f>[1]РЕЕСТР!I853</f>
        <v>в рамках инвентаризации 2022 года
не определена</v>
      </c>
      <c r="J853" s="9" t="str">
        <f>[1]РЕЕСТР!J853</f>
        <v>ограниченный</v>
      </c>
      <c r="K853" s="11" t="str">
        <f>[1]РЕЕСТР!K853</f>
        <v>бетонная плита</v>
      </c>
      <c r="L853" s="10">
        <f>[1]РЕЕСТР!L853</f>
        <v>8</v>
      </c>
      <c r="M853" s="10" t="str">
        <f>[1]РЕЕСТР!M853</f>
        <v>отсутствует</v>
      </c>
      <c r="N853" s="12" t="str">
        <f>[1]РЕЕСТР!N853</f>
        <v>есть</v>
      </c>
      <c r="O853" s="14">
        <f>[1]РЕЕСТР!O853</f>
        <v>1</v>
      </c>
      <c r="P853" s="15">
        <f>[1]РЕЕСТР!P853</f>
        <v>1.1000000000000001</v>
      </c>
      <c r="Q853" s="13" t="str">
        <f>[1]РЕЕСТР!Q853</f>
        <v>пластик</v>
      </c>
      <c r="R853" s="14" t="str">
        <f>[1]РЕЕСТР!U853</f>
        <v>-</v>
      </c>
      <c r="S853" s="15" t="str">
        <f>[1]РЕЕСТР!V853</f>
        <v>-</v>
      </c>
      <c r="T853" s="13" t="str">
        <f>[1]РЕЕСТР!W853</f>
        <v>-</v>
      </c>
      <c r="U853" s="17" t="str">
        <f>[1]РЕЕСТР!AA853</f>
        <v>-</v>
      </c>
      <c r="V853" s="18" t="str">
        <f>[1]РЕЕСТР!AB853</f>
        <v>-</v>
      </c>
      <c r="W853" s="15" t="str">
        <f>[1]РЕЕСТР!AC853</f>
        <v>-</v>
      </c>
      <c r="X853" s="13" t="str">
        <f>[1]РЕЕСТР!AD853</f>
        <v>-</v>
      </c>
      <c r="Y853" s="8" t="str">
        <f>[1]РЕЕСТР!AH853</f>
        <v>ЮЛ - БУ ХМАО-Югры "ДЭСЗ"</v>
      </c>
      <c r="Z853" s="19" t="str">
        <f>[1]РЕЕСТР!AL853</f>
        <v>БУ ХМАО-Югры "ДЭСЗ ул. Гагарина д. 10</v>
      </c>
    </row>
    <row r="854" spans="2:26" ht="56.25" customHeight="1" x14ac:dyDescent="0.3">
      <c r="B854" s="43">
        <f>[1]РЕЕСТР!B854</f>
        <v>790</v>
      </c>
      <c r="C854" s="44">
        <f>[1]РЕЕСТР!C854</f>
        <v>43790</v>
      </c>
      <c r="D854" s="51">
        <f>[1]РЕЕСТР!D854</f>
        <v>44900</v>
      </c>
      <c r="E854" s="16" t="str">
        <f>[1]РЕЕСТР!E854</f>
        <v>Чехова 12а</v>
      </c>
      <c r="F854" s="52" t="str">
        <f>[1]РЕЕСТР!F854</f>
        <v>в рамках проведения инвентаризации 2022 года
не установлен</v>
      </c>
      <c r="G854" s="10" t="str">
        <f>[1]РЕЕСТР!G854</f>
        <v>61.000902</v>
      </c>
      <c r="H854" s="10" t="str">
        <f>[1]РЕЕСТР!H854</f>
        <v>69.026165</v>
      </c>
      <c r="I854" s="53" t="str">
        <f>[1]РЕЕСТР!I854</f>
        <v>в рамках инвентаризации 2022 года
не определена</v>
      </c>
      <c r="J854" s="9" t="str">
        <f>[1]РЕЕСТР!J854</f>
        <v>ограниченный</v>
      </c>
      <c r="K854" s="11" t="str">
        <f>[1]РЕЕСТР!K854</f>
        <v>асфальт</v>
      </c>
      <c r="L854" s="10">
        <f>[1]РЕЕСТР!L854</f>
        <v>8</v>
      </c>
      <c r="M854" s="10" t="str">
        <f>[1]РЕЕСТР!M854</f>
        <v>есть</v>
      </c>
      <c r="N854" s="12" t="str">
        <f>[1]РЕЕСТР!N854</f>
        <v>есть</v>
      </c>
      <c r="O854" s="14">
        <f>[1]РЕЕСТР!O854</f>
        <v>1</v>
      </c>
      <c r="P854" s="15">
        <f>[1]РЕЕСТР!P854</f>
        <v>1.1000000000000001</v>
      </c>
      <c r="Q854" s="13" t="str">
        <f>[1]РЕЕСТР!Q854</f>
        <v>пластик</v>
      </c>
      <c r="R854" s="14" t="str">
        <f>[1]РЕЕСТР!U854</f>
        <v>-</v>
      </c>
      <c r="S854" s="15" t="str">
        <f>[1]РЕЕСТР!V854</f>
        <v>-</v>
      </c>
      <c r="T854" s="13" t="str">
        <f>[1]РЕЕСТР!W854</f>
        <v>-</v>
      </c>
      <c r="U854" s="17" t="str">
        <f>[1]РЕЕСТР!AA854</f>
        <v>бумажные отходы</v>
      </c>
      <c r="V854" s="18">
        <f>[1]РЕЕСТР!AB854</f>
        <v>1</v>
      </c>
      <c r="W854" s="15">
        <f>[1]РЕЕСТР!AC854</f>
        <v>0.75</v>
      </c>
      <c r="X854" s="13" t="str">
        <f>[1]РЕЕСТР!AD854</f>
        <v>контейнер ООО "Экобаланс"</v>
      </c>
      <c r="Y854" s="8" t="str">
        <f>[1]РЕЕСТР!AH854</f>
        <v>ЮЛ - БУ ХМАО-Югры "ДЭСЗ"</v>
      </c>
      <c r="Z854" s="19" t="str">
        <f>[1]РЕЕСТР!AL854</f>
        <v>БУ ХМАО-Югры "ДЭСЗ", ул. Чехова 12а</v>
      </c>
    </row>
    <row r="855" spans="2:26" ht="45" customHeight="1" x14ac:dyDescent="0.3">
      <c r="B855" s="43">
        <f>[1]РЕЕСТР!B855</f>
        <v>791</v>
      </c>
      <c r="C855" s="44" t="str">
        <f>[1]РЕЕСТР!C855</f>
        <v>ранее существовавшая до 01.01.2019</v>
      </c>
      <c r="D855" s="51">
        <f>[1]РЕЕСТР!D855</f>
        <v>44900</v>
      </c>
      <c r="E855" s="16" t="str">
        <f>[1]РЕЕСТР!E855</f>
        <v>Чехова 6а</v>
      </c>
      <c r="F855" s="52" t="str">
        <f>[1]РЕЕСТР!F855</f>
        <v>в рамках проведения инвентаризации 2022 года
не установлен</v>
      </c>
      <c r="G855" s="10" t="str">
        <f>[1]РЕЕСТР!G855</f>
        <v>60.999511</v>
      </c>
      <c r="H855" s="10" t="str">
        <f>[1]РЕЕСТР!H855</f>
        <v>69.023998</v>
      </c>
      <c r="I855" s="53" t="str">
        <f>[1]РЕЕСТР!I855</f>
        <v>в рамках инвентаризации 2022 года
не определена</v>
      </c>
      <c r="J855" s="9" t="str">
        <f>[1]РЕЕСТР!J855</f>
        <v>ограниченный</v>
      </c>
      <c r="K855" s="11" t="str">
        <f>[1]РЕЕСТР!K855</f>
        <v>асфальт</v>
      </c>
      <c r="L855" s="10">
        <f>[1]РЕЕСТР!L855</f>
        <v>2</v>
      </c>
      <c r="M855" s="10" t="str">
        <f>[1]РЕЕСТР!M855</f>
        <v>отсутствует</v>
      </c>
      <c r="N855" s="12" t="str">
        <f>[1]РЕЕСТР!N855</f>
        <v>отсутствует</v>
      </c>
      <c r="O855" s="14">
        <f>[1]РЕЕСТР!O855</f>
        <v>1</v>
      </c>
      <c r="P855" s="15">
        <f>[1]РЕЕСТР!P855</f>
        <v>1.1000000000000001</v>
      </c>
      <c r="Q855" s="13" t="str">
        <f>[1]РЕЕСТР!Q855</f>
        <v>пластик</v>
      </c>
      <c r="R855" s="14" t="str">
        <f>[1]РЕЕСТР!U855</f>
        <v>-</v>
      </c>
      <c r="S855" s="15" t="str">
        <f>[1]РЕЕСТР!V855</f>
        <v>-</v>
      </c>
      <c r="T855" s="13" t="str">
        <f>[1]РЕЕСТР!W855</f>
        <v>-</v>
      </c>
      <c r="U855" s="17" t="str">
        <f>[1]РЕЕСТР!AA855</f>
        <v>-</v>
      </c>
      <c r="V855" s="18" t="str">
        <f>[1]РЕЕСТР!AB855</f>
        <v>-</v>
      </c>
      <c r="W855" s="15" t="str">
        <f>[1]РЕЕСТР!AC855</f>
        <v>-</v>
      </c>
      <c r="X855" s="13" t="str">
        <f>[1]РЕЕСТР!AD855</f>
        <v>-</v>
      </c>
      <c r="Y855" s="8" t="str">
        <f>[1]РЕЕСТР!AH855</f>
        <v>ЮЛ - БУ ХМАО-Югры "ДЭСЗ"</v>
      </c>
      <c r="Z855" s="19" t="str">
        <f>[1]РЕЕСТР!AL855</f>
        <v>БУ ХМАО-Югры "ДЭСЗ" ул. Чехова 6а</v>
      </c>
    </row>
    <row r="856" spans="2:26" ht="45" customHeight="1" x14ac:dyDescent="0.3">
      <c r="B856" s="43">
        <f>[1]РЕЕСТР!B856</f>
        <v>792</v>
      </c>
      <c r="C856" s="44">
        <f>[1]РЕЕСТР!C856</f>
        <v>43790</v>
      </c>
      <c r="D856" s="51">
        <f>[1]РЕЕСТР!D856</f>
        <v>44900</v>
      </c>
      <c r="E856" s="16" t="str">
        <f>[1]РЕЕСТР!E856</f>
        <v>Чехова 82</v>
      </c>
      <c r="F856" s="52" t="str">
        <f>[1]РЕЕСТР!F856</f>
        <v>в рамках проведения инвентаризации 2022 года
не установлен</v>
      </c>
      <c r="G856" s="10" t="str">
        <f>[1]РЕЕСТР!G856</f>
        <v>61.002945</v>
      </c>
      <c r="H856" s="10" t="str">
        <f>[1]РЕЕСТР!H856</f>
        <v>69.056951</v>
      </c>
      <c r="I856" s="53" t="str">
        <f>[1]РЕЕСТР!I856</f>
        <v>в рамках инвентаризации 2022 года
не определена</v>
      </c>
      <c r="J856" s="9" t="str">
        <f>[1]РЕЕСТР!J856</f>
        <v>ограниченный</v>
      </c>
      <c r="K856" s="11" t="str">
        <f>[1]РЕЕСТР!K856</f>
        <v>асфальт</v>
      </c>
      <c r="L856" s="10">
        <f>[1]РЕЕСТР!L856</f>
        <v>4</v>
      </c>
      <c r="M856" s="10" t="str">
        <f>[1]РЕЕСТР!M856</f>
        <v>есть</v>
      </c>
      <c r="N856" s="12" t="str">
        <f>[1]РЕЕСТР!N856</f>
        <v>есть</v>
      </c>
      <c r="O856" s="14">
        <f>[1]РЕЕСТР!O856</f>
        <v>1</v>
      </c>
      <c r="P856" s="15">
        <f>[1]РЕЕСТР!P856</f>
        <v>1.1000000000000001</v>
      </c>
      <c r="Q856" s="13" t="str">
        <f>[1]РЕЕСТР!Q856</f>
        <v>пластик</v>
      </c>
      <c r="R856" s="14" t="str">
        <f>[1]РЕЕСТР!U856</f>
        <v>-</v>
      </c>
      <c r="S856" s="15" t="str">
        <f>[1]РЕЕСТР!V856</f>
        <v>-</v>
      </c>
      <c r="T856" s="13" t="str">
        <f>[1]РЕЕСТР!W856</f>
        <v>-</v>
      </c>
      <c r="U856" s="17" t="str">
        <f>[1]РЕЕСТР!AA856</f>
        <v>-</v>
      </c>
      <c r="V856" s="18" t="str">
        <f>[1]РЕЕСТР!AB856</f>
        <v>-</v>
      </c>
      <c r="W856" s="15" t="str">
        <f>[1]РЕЕСТР!AC856</f>
        <v>-</v>
      </c>
      <c r="X856" s="13" t="str">
        <f>[1]РЕЕСТР!AD856</f>
        <v>-</v>
      </c>
      <c r="Y856" s="8" t="str">
        <f>[1]РЕЕСТР!AH856</f>
        <v>ЮЛ - БУ ХМАО-Югры "ДЭСЗ"</v>
      </c>
      <c r="Z856" s="19" t="str">
        <f>[1]РЕЕСТР!AL856</f>
        <v>БУ ХМАО-Югры "ДЭСЗ" ул. Чехова 82</v>
      </c>
    </row>
    <row r="857" spans="2:26" ht="45" x14ac:dyDescent="0.3">
      <c r="B857" s="43">
        <f>[1]РЕЕСТР!B857</f>
        <v>793</v>
      </c>
      <c r="C857" s="44">
        <f>[1]РЕЕСТР!C857</f>
        <v>43790</v>
      </c>
      <c r="D857" s="51">
        <f>[1]РЕЕСТР!D857</f>
        <v>44900</v>
      </c>
      <c r="E857" s="16" t="str">
        <f>[1]РЕЕСТР!E857</f>
        <v>Рознина 64</v>
      </c>
      <c r="F857" s="52" t="str">
        <f>[1]РЕЕСТР!F857</f>
        <v>в рамках проведения инвентаризации 2022 года
не установлен</v>
      </c>
      <c r="G857" s="10" t="str">
        <f>[1]РЕЕСТР!G857</f>
        <v>61.006732</v>
      </c>
      <c r="H857" s="10" t="str">
        <f>[1]РЕЕСТР!H857</f>
        <v>69.006346</v>
      </c>
      <c r="I857" s="53" t="str">
        <f>[1]РЕЕСТР!I857</f>
        <v>в рамках инвентаризации 2022 года
не определена</v>
      </c>
      <c r="J857" s="9" t="str">
        <f>[1]РЕЕСТР!J857</f>
        <v>ограниченный</v>
      </c>
      <c r="K857" s="11" t="str">
        <f>[1]РЕЕСТР!K857</f>
        <v>бетонная плита</v>
      </c>
      <c r="L857" s="10">
        <f>[1]РЕЕСТР!L857</f>
        <v>4</v>
      </c>
      <c r="M857" s="10" t="str">
        <f>[1]РЕЕСТР!M857</f>
        <v>отсутствует</v>
      </c>
      <c r="N857" s="12" t="str">
        <f>[1]РЕЕСТР!N857</f>
        <v>есть</v>
      </c>
      <c r="O857" s="14">
        <f>[1]РЕЕСТР!O857</f>
        <v>1</v>
      </c>
      <c r="P857" s="15">
        <f>[1]РЕЕСТР!P857</f>
        <v>1.1000000000000001</v>
      </c>
      <c r="Q857" s="13" t="str">
        <f>[1]РЕЕСТР!Q857</f>
        <v>пластик</v>
      </c>
      <c r="R857" s="14" t="str">
        <f>[1]РЕЕСТР!U857</f>
        <v>-</v>
      </c>
      <c r="S857" s="15" t="str">
        <f>[1]РЕЕСТР!V857</f>
        <v>-</v>
      </c>
      <c r="T857" s="13" t="str">
        <f>[1]РЕЕСТР!W857</f>
        <v>-</v>
      </c>
      <c r="U857" s="17" t="str">
        <f>[1]РЕЕСТР!AA857</f>
        <v>-</v>
      </c>
      <c r="V857" s="18" t="str">
        <f>[1]РЕЕСТР!AB857</f>
        <v>-</v>
      </c>
      <c r="W857" s="15" t="str">
        <f>[1]РЕЕСТР!AC857</f>
        <v>-</v>
      </c>
      <c r="X857" s="13" t="str">
        <f>[1]РЕЕСТР!AD857</f>
        <v>-</v>
      </c>
      <c r="Y857" s="8" t="str">
        <f>[1]РЕЕСТР!AH857</f>
        <v>ЮЛ - БУ ХМАО-Югры "ДЭСЗ"</v>
      </c>
      <c r="Z857" s="19" t="str">
        <f>[1]РЕЕСТР!AL857</f>
        <v>БУ ХМАО-Югры "ДЭСЗ" ул. Рознина 64</v>
      </c>
    </row>
    <row r="858" spans="2:26" ht="45" customHeight="1" x14ac:dyDescent="0.3">
      <c r="B858" s="43">
        <f>[1]РЕЕСТР!B858</f>
        <v>794</v>
      </c>
      <c r="C858" s="44">
        <f>[1]РЕЕСТР!C858</f>
        <v>43790</v>
      </c>
      <c r="D858" s="51">
        <f>[1]РЕЕСТР!D858</f>
        <v>44900</v>
      </c>
      <c r="E858" s="16" t="str">
        <f>[1]РЕЕСТР!E858</f>
        <v>Заводская 7</v>
      </c>
      <c r="F858" s="52" t="str">
        <f>[1]РЕЕСТР!F858</f>
        <v>в рамках проведения инвентаризации 2022 года
не установлен</v>
      </c>
      <c r="G858" s="10" t="str">
        <f>[1]РЕЕСТР!G858</f>
        <v>60.966162</v>
      </c>
      <c r="H858" s="10" t="str">
        <f>[1]РЕЕСТР!H858</f>
        <v>69.041565</v>
      </c>
      <c r="I858" s="53" t="str">
        <f>[1]РЕЕСТР!I858</f>
        <v>в рамках инвентаризации 2022 года
не определена</v>
      </c>
      <c r="J858" s="9" t="str">
        <f>[1]РЕЕСТР!J858</f>
        <v>ограниченный</v>
      </c>
      <c r="K858" s="11" t="str">
        <f>[1]РЕЕСТР!K858</f>
        <v>асфальт</v>
      </c>
      <c r="L858" s="10">
        <f>[1]РЕЕСТР!L858</f>
        <v>4</v>
      </c>
      <c r="M858" s="10" t="str">
        <f>[1]РЕЕСТР!M858</f>
        <v>есть</v>
      </c>
      <c r="N858" s="12" t="str">
        <f>[1]РЕЕСТР!N858</f>
        <v>есть</v>
      </c>
      <c r="O858" s="14">
        <f>[1]РЕЕСТР!O858</f>
        <v>3</v>
      </c>
      <c r="P858" s="15">
        <f>[1]РЕЕСТР!P858</f>
        <v>1.1000000000000001</v>
      </c>
      <c r="Q858" s="13" t="str">
        <f>[1]РЕЕСТР!Q858</f>
        <v>пластик</v>
      </c>
      <c r="R858" s="14" t="str">
        <f>[1]РЕЕСТР!U858</f>
        <v>-</v>
      </c>
      <c r="S858" s="15" t="str">
        <f>[1]РЕЕСТР!V858</f>
        <v>-</v>
      </c>
      <c r="T858" s="13" t="str">
        <f>[1]РЕЕСТР!W858</f>
        <v>-</v>
      </c>
      <c r="U858" s="17" t="str">
        <f>[1]РЕЕСТР!AA858</f>
        <v>-</v>
      </c>
      <c r="V858" s="18" t="str">
        <f>[1]РЕЕСТР!AB858</f>
        <v>-</v>
      </c>
      <c r="W858" s="15" t="str">
        <f>[1]РЕЕСТР!AC858</f>
        <v>-</v>
      </c>
      <c r="X858" s="13" t="str">
        <f>[1]РЕЕСТР!AD858</f>
        <v>-</v>
      </c>
      <c r="Y858" s="8" t="str">
        <f>[1]РЕЕСТР!AH858</f>
        <v>ЮЛ - БУ ХМАО-Югры "ДЭСЗ"</v>
      </c>
      <c r="Z858" s="19" t="str">
        <f>[1]РЕЕСТР!AL858</f>
        <v>БУ ХМАО-Югры "ДЭСЗ" ул. Заводская 7</v>
      </c>
    </row>
    <row r="859" spans="2:26" ht="45" customHeight="1" x14ac:dyDescent="0.3">
      <c r="B859" s="43">
        <f>[1]РЕЕСТР!B859</f>
        <v>795</v>
      </c>
      <c r="C859" s="44">
        <f>[1]РЕЕСТР!C859</f>
        <v>43789</v>
      </c>
      <c r="D859" s="51">
        <f>[1]РЕЕСТР!D859</f>
        <v>44900</v>
      </c>
      <c r="E859" s="16" t="str">
        <f>[1]РЕЕСТР!E859</f>
        <v>Ленина 43</v>
      </c>
      <c r="F859" s="52" t="str">
        <f>[1]РЕЕСТР!F859</f>
        <v>в рамках проведения инвентаризации 2022 года
не установлен</v>
      </c>
      <c r="G859" s="10" t="str">
        <f>[1]РЕЕСТР!G859</f>
        <v>61.004789</v>
      </c>
      <c r="H859" s="10" t="str">
        <f>[1]РЕЕСТР!H859</f>
        <v>69.018390</v>
      </c>
      <c r="I859" s="53" t="str">
        <f>[1]РЕЕСТР!I859</f>
        <v>в рамках инвентаризации 2022 года
не определена</v>
      </c>
      <c r="J859" s="9" t="str">
        <f>[1]РЕЕСТР!J859</f>
        <v>ограниченный</v>
      </c>
      <c r="K859" s="11" t="str">
        <f>[1]РЕЕСТР!K859</f>
        <v>бетонная плита</v>
      </c>
      <c r="L859" s="10">
        <f>[1]РЕЕСТР!L859</f>
        <v>5.25</v>
      </c>
      <c r="M859" s="10" t="str">
        <f>[1]РЕЕСТР!M859</f>
        <v>отсутствует</v>
      </c>
      <c r="N859" s="12" t="str">
        <f>[1]РЕЕСТР!N859</f>
        <v>есть</v>
      </c>
      <c r="O859" s="14">
        <f>[1]РЕЕСТР!O859</f>
        <v>2</v>
      </c>
      <c r="P859" s="15">
        <f>[1]РЕЕСТР!P859</f>
        <v>1.1000000000000001</v>
      </c>
      <c r="Q859" s="13" t="str">
        <f>[1]РЕЕСТР!Q859</f>
        <v>пластик</v>
      </c>
      <c r="R859" s="14" t="str">
        <f>[1]РЕЕСТР!U859</f>
        <v>-</v>
      </c>
      <c r="S859" s="15" t="str">
        <f>[1]РЕЕСТР!V859</f>
        <v>-</v>
      </c>
      <c r="T859" s="13" t="str">
        <f>[1]РЕЕСТР!W859</f>
        <v>-</v>
      </c>
      <c r="U859" s="17" t="str">
        <f>[1]РЕЕСТР!AA859</f>
        <v>-</v>
      </c>
      <c r="V859" s="18" t="str">
        <f>[1]РЕЕСТР!AB859</f>
        <v>-</v>
      </c>
      <c r="W859" s="15" t="str">
        <f>[1]РЕЕСТР!AC859</f>
        <v>-</v>
      </c>
      <c r="X859" s="13" t="str">
        <f>[1]РЕЕСТР!AD859</f>
        <v>-</v>
      </c>
      <c r="Y859" s="8" t="str">
        <f>[1]РЕЕСТР!AH859</f>
        <v>ИП - Гладков А.В.</v>
      </c>
      <c r="Z859" s="19" t="str">
        <f>[1]РЕЕСТР!AL859</f>
        <v>ИП Гладков А.В</v>
      </c>
    </row>
    <row r="860" spans="2:26" ht="45" customHeight="1" x14ac:dyDescent="0.3">
      <c r="B860" s="43">
        <f>[1]РЕЕСТР!B860</f>
        <v>796</v>
      </c>
      <c r="C860" s="44">
        <f>[1]РЕЕСТР!C860</f>
        <v>0</v>
      </c>
      <c r="D860" s="51">
        <f>[1]РЕЕСТР!D860</f>
        <v>44900</v>
      </c>
      <c r="E860" s="16">
        <f>[1]РЕЕСТР!E860</f>
        <v>0</v>
      </c>
      <c r="F860" s="52" t="str">
        <f>[1]РЕЕСТР!F860</f>
        <v>в рамках проведения инвентаризации 2022 года
не установлен</v>
      </c>
      <c r="G860" s="10">
        <f>[1]РЕЕСТР!G860</f>
        <v>0</v>
      </c>
      <c r="H860" s="10">
        <f>[1]РЕЕСТР!H860</f>
        <v>0</v>
      </c>
      <c r="I860" s="53" t="str">
        <f>[1]РЕЕСТР!I860</f>
        <v>в рамках инвентаризации 2022 года
не определена</v>
      </c>
      <c r="J860" s="9">
        <f>[1]РЕЕСТР!J860</f>
        <v>0</v>
      </c>
      <c r="K860" s="11">
        <f>[1]РЕЕСТР!K860</f>
        <v>0</v>
      </c>
      <c r="L860" s="10">
        <f>[1]РЕЕСТР!L860</f>
        <v>0</v>
      </c>
      <c r="M860" s="10">
        <f>[1]РЕЕСТР!M860</f>
        <v>0</v>
      </c>
      <c r="N860" s="12">
        <f>[1]РЕЕСТР!N860</f>
        <v>0</v>
      </c>
      <c r="O860" s="14">
        <f>[1]РЕЕСТР!O860</f>
        <v>0</v>
      </c>
      <c r="P860" s="15">
        <f>[1]РЕЕСТР!P860</f>
        <v>0</v>
      </c>
      <c r="Q860" s="13">
        <f>[1]РЕЕСТР!Q860</f>
        <v>0</v>
      </c>
      <c r="R860" s="14">
        <f>[1]РЕЕСТР!U860</f>
        <v>0</v>
      </c>
      <c r="S860" s="15">
        <f>[1]РЕЕСТР!V860</f>
        <v>0</v>
      </c>
      <c r="T860" s="13">
        <f>[1]РЕЕСТР!W860</f>
        <v>0</v>
      </c>
      <c r="U860" s="17">
        <f>[1]РЕЕСТР!AA860</f>
        <v>0</v>
      </c>
      <c r="V860" s="18">
        <f>[1]РЕЕСТР!AB860</f>
        <v>0</v>
      </c>
      <c r="W860" s="15">
        <f>[1]РЕЕСТР!AC860</f>
        <v>0</v>
      </c>
      <c r="X860" s="13">
        <f>[1]РЕЕСТР!AD860</f>
        <v>0</v>
      </c>
      <c r="Y860" s="8">
        <f>[1]РЕЕСТР!AH860</f>
        <v>0</v>
      </c>
      <c r="Z860" s="19">
        <f>[1]РЕЕСТР!AL860</f>
        <v>0</v>
      </c>
    </row>
    <row r="861" spans="2:26" ht="45" customHeight="1" x14ac:dyDescent="0.3">
      <c r="B861" s="43">
        <f>[1]РЕЕСТР!B861</f>
        <v>797</v>
      </c>
      <c r="C861" s="44">
        <f>[1]РЕЕСТР!C861</f>
        <v>0</v>
      </c>
      <c r="D861" s="51">
        <f>[1]РЕЕСТР!D861</f>
        <v>44900</v>
      </c>
      <c r="E861" s="16">
        <f>[1]РЕЕСТР!E861</f>
        <v>0</v>
      </c>
      <c r="F861" s="52" t="str">
        <f>[1]РЕЕСТР!F861</f>
        <v>в рамках проведения инвентаризации 2022 года
не установлен</v>
      </c>
      <c r="G861" s="10">
        <f>[1]РЕЕСТР!G861</f>
        <v>0</v>
      </c>
      <c r="H861" s="10">
        <f>[1]РЕЕСТР!H861</f>
        <v>0</v>
      </c>
      <c r="I861" s="53" t="str">
        <f>[1]РЕЕСТР!I861</f>
        <v>в рамках инвентаризации 2022 года
не определена</v>
      </c>
      <c r="J861" s="9">
        <f>[1]РЕЕСТР!J861</f>
        <v>0</v>
      </c>
      <c r="K861" s="11">
        <f>[1]РЕЕСТР!K861</f>
        <v>0</v>
      </c>
      <c r="L861" s="10">
        <f>[1]РЕЕСТР!L861</f>
        <v>0</v>
      </c>
      <c r="M861" s="10">
        <f>[1]РЕЕСТР!M861</f>
        <v>0</v>
      </c>
      <c r="N861" s="12">
        <f>[1]РЕЕСТР!N861</f>
        <v>0</v>
      </c>
      <c r="O861" s="14">
        <f>[1]РЕЕСТР!O861</f>
        <v>0</v>
      </c>
      <c r="P861" s="15">
        <f>[1]РЕЕСТР!P861</f>
        <v>0</v>
      </c>
      <c r="Q861" s="13">
        <f>[1]РЕЕСТР!Q861</f>
        <v>0</v>
      </c>
      <c r="R861" s="14">
        <f>[1]РЕЕСТР!U861</f>
        <v>0</v>
      </c>
      <c r="S861" s="15">
        <f>[1]РЕЕСТР!V861</f>
        <v>0</v>
      </c>
      <c r="T861" s="13">
        <f>[1]РЕЕСТР!W861</f>
        <v>0</v>
      </c>
      <c r="U861" s="17">
        <f>[1]РЕЕСТР!AA861</f>
        <v>0</v>
      </c>
      <c r="V861" s="18">
        <f>[1]РЕЕСТР!AB861</f>
        <v>0</v>
      </c>
      <c r="W861" s="15">
        <f>[1]РЕЕСТР!AC861</f>
        <v>0</v>
      </c>
      <c r="X861" s="13">
        <f>[1]РЕЕСТР!AD861</f>
        <v>0</v>
      </c>
      <c r="Y861" s="8">
        <f>[1]РЕЕСТР!AH861</f>
        <v>0</v>
      </c>
      <c r="Z861" s="19">
        <f>[1]РЕЕСТР!AL861</f>
        <v>0</v>
      </c>
    </row>
    <row r="862" spans="2:26" ht="45" customHeight="1" x14ac:dyDescent="0.3">
      <c r="B862" s="43">
        <f>[1]РЕЕСТР!B862</f>
        <v>798</v>
      </c>
      <c r="C862" s="44">
        <f>[1]РЕЕСТР!C862</f>
        <v>43811</v>
      </c>
      <c r="D862" s="51">
        <f>[1]РЕЕСТР!D862</f>
        <v>44900</v>
      </c>
      <c r="E862" s="16" t="str">
        <f>[1]РЕЕСТР!E862</f>
        <v>Затонская 25</v>
      </c>
      <c r="F862" s="52" t="str">
        <f>[1]РЕЕСТР!F862</f>
        <v>в рамках проведения инвентаризации 2022 года
не установлен</v>
      </c>
      <c r="G862" s="10" t="str">
        <f>[1]РЕЕСТР!G862</f>
        <v>60.994075</v>
      </c>
      <c r="H862" s="10" t="str">
        <f>[1]РЕЕСТР!H862</f>
        <v>68.991828</v>
      </c>
      <c r="I862" s="53" t="str">
        <f>[1]РЕЕСТР!I862</f>
        <v>в рамках инвентаризации 2022 года
не определена</v>
      </c>
      <c r="J862" s="9" t="str">
        <f>[1]РЕЕСТР!J862</f>
        <v>ограниченный</v>
      </c>
      <c r="K862" s="11" t="str">
        <f>[1]РЕЕСТР!K862</f>
        <v>бетонная плита</v>
      </c>
      <c r="L862" s="10">
        <f>[1]РЕЕСТР!L862</f>
        <v>2</v>
      </c>
      <c r="M862" s="10" t="str">
        <f>[1]РЕЕСТР!M862</f>
        <v>отсутствует</v>
      </c>
      <c r="N862" s="12" t="str">
        <f>[1]РЕЕСТР!N862</f>
        <v>отсутствует</v>
      </c>
      <c r="O862" s="14">
        <f>[1]РЕЕСТР!O862</f>
        <v>1</v>
      </c>
      <c r="P862" s="15">
        <f>[1]РЕЕСТР!P862</f>
        <v>0.75</v>
      </c>
      <c r="Q862" s="13" t="str">
        <f>[1]РЕЕСТР!Q862</f>
        <v>металл</v>
      </c>
      <c r="R862" s="14" t="str">
        <f>[1]РЕЕСТР!U862</f>
        <v>-</v>
      </c>
      <c r="S862" s="15" t="str">
        <f>[1]РЕЕСТР!V862</f>
        <v>-</v>
      </c>
      <c r="T862" s="13" t="str">
        <f>[1]РЕЕСТР!W862</f>
        <v>-</v>
      </c>
      <c r="U862" s="17" t="str">
        <f>[1]РЕЕСТР!AA862</f>
        <v>-</v>
      </c>
      <c r="V862" s="18" t="str">
        <f>[1]РЕЕСТР!AB862</f>
        <v>-</v>
      </c>
      <c r="W862" s="15" t="str">
        <f>[1]РЕЕСТР!AC862</f>
        <v>-</v>
      </c>
      <c r="X862" s="13" t="str">
        <f>[1]РЕЕСТР!AD862</f>
        <v>-</v>
      </c>
      <c r="Y862" s="8" t="str">
        <f>[1]РЕЕСТР!AH862</f>
        <v>ЮЛ - ООО "Вера"</v>
      </c>
      <c r="Z862" s="19" t="str">
        <f>[1]РЕЕСТР!AL862</f>
        <v>ООО "Вера"</v>
      </c>
    </row>
    <row r="863" spans="2:26" ht="47.25" customHeight="1" x14ac:dyDescent="0.3">
      <c r="B863" s="43">
        <f>[1]РЕЕСТР!B863</f>
        <v>799</v>
      </c>
      <c r="C863" s="44">
        <f>[1]РЕЕСТР!C863</f>
        <v>43811</v>
      </c>
      <c r="D863" s="51">
        <f>[1]РЕЕСТР!D863</f>
        <v>44900</v>
      </c>
      <c r="E863" s="16" t="str">
        <f>[1]РЕЕСТР!E863</f>
        <v>Гагарина 35</v>
      </c>
      <c r="F863" s="52" t="str">
        <f>[1]РЕЕСТР!F863</f>
        <v>в рамках проведения инвентаризации 2022 года
не установлен</v>
      </c>
      <c r="G863" s="10" t="str">
        <f>[1]РЕЕСТР!G863</f>
        <v>60.995864</v>
      </c>
      <c r="H863" s="10" t="str">
        <f>[1]РЕЕСТР!H863</f>
        <v>69.025472</v>
      </c>
      <c r="I863" s="53" t="str">
        <f>[1]РЕЕСТР!I863</f>
        <v>в рамках инвентаризации 2022 года
не определена</v>
      </c>
      <c r="J863" s="9" t="str">
        <f>[1]РЕЕСТР!J863</f>
        <v>ограниченный</v>
      </c>
      <c r="K863" s="11" t="str">
        <f>[1]РЕЕСТР!K863</f>
        <v>бетонная плита</v>
      </c>
      <c r="L863" s="10">
        <f>[1]РЕЕСТР!L863</f>
        <v>12</v>
      </c>
      <c r="M863" s="10" t="str">
        <f>[1]РЕЕСТР!M863</f>
        <v>отсутствует</v>
      </c>
      <c r="N863" s="12" t="str">
        <f>[1]РЕЕСТР!N863</f>
        <v>есть</v>
      </c>
      <c r="O863" s="14">
        <f>[1]РЕЕСТР!O863</f>
        <v>1</v>
      </c>
      <c r="P863" s="15">
        <f>[1]РЕЕСТР!P863</f>
        <v>1.1000000000000001</v>
      </c>
      <c r="Q863" s="13" t="str">
        <f>[1]РЕЕСТР!Q863</f>
        <v>пластик</v>
      </c>
      <c r="R863" s="14" t="str">
        <f>[1]РЕЕСТР!U863</f>
        <v>-</v>
      </c>
      <c r="S863" s="15" t="str">
        <f>[1]РЕЕСТР!V863</f>
        <v>-</v>
      </c>
      <c r="T863" s="13" t="str">
        <f>[1]РЕЕСТР!W863</f>
        <v>-</v>
      </c>
      <c r="U863" s="17" t="str">
        <f>[1]РЕЕСТР!AA863</f>
        <v>-</v>
      </c>
      <c r="V863" s="18" t="str">
        <f>[1]РЕЕСТР!AB863</f>
        <v>-</v>
      </c>
      <c r="W863" s="15" t="str">
        <f>[1]РЕЕСТР!AC863</f>
        <v>-</v>
      </c>
      <c r="X863" s="13" t="str">
        <f>[1]РЕЕСТР!AD863</f>
        <v>-</v>
      </c>
      <c r="Y863" s="8" t="str">
        <f>[1]РЕЕСТР!AH863</f>
        <v>ЮЛ - АО "Тандер"</v>
      </c>
      <c r="Z863" s="19" t="str">
        <f>[1]РЕЕСТР!AL863</f>
        <v>магазин Магнит", расположенныйо по адресу, г. Ханты-Мансийск, ул. Гагарина, 35;  МКД Гагарина, 35</v>
      </c>
    </row>
    <row r="864" spans="2:26" ht="45" customHeight="1" x14ac:dyDescent="0.3">
      <c r="B864" s="43">
        <f>[1]РЕЕСТР!B864</f>
        <v>800</v>
      </c>
      <c r="C864" s="44" t="str">
        <f>[1]РЕЕСТР!C864</f>
        <v>ранее существовавшая до 01.01.2019</v>
      </c>
      <c r="D864" s="51">
        <f>[1]РЕЕСТР!D864</f>
        <v>44900</v>
      </c>
      <c r="E864" s="16" t="str">
        <f>[1]РЕЕСТР!E864</f>
        <v>Югорская 17</v>
      </c>
      <c r="F864" s="52" t="str">
        <f>[1]РЕЕСТР!F864</f>
        <v>в рамках проведения инвентаризации 2022 года
не установлен</v>
      </c>
      <c r="G864" s="10" t="str">
        <f>[1]РЕЕСТР!G864</f>
        <v>60.989910</v>
      </c>
      <c r="H864" s="10" t="str">
        <f>[1]РЕЕСТР!H864</f>
        <v>69.045097</v>
      </c>
      <c r="I864" s="53" t="str">
        <f>[1]РЕЕСТР!I864</f>
        <v>в рамках инвентаризации 2022 года
не определена</v>
      </c>
      <c r="J864" s="9" t="str">
        <f>[1]РЕЕСТР!J864</f>
        <v>открытый</v>
      </c>
      <c r="K864" s="11" t="str">
        <f>[1]РЕЕСТР!K864</f>
        <v>бетонная плита</v>
      </c>
      <c r="L864" s="10">
        <f>[1]РЕЕСТР!L864</f>
        <v>12</v>
      </c>
      <c r="M864" s="10" t="str">
        <f>[1]РЕЕСТР!M864</f>
        <v>отсутствует</v>
      </c>
      <c r="N864" s="12" t="str">
        <f>[1]РЕЕСТР!N864</f>
        <v>есть</v>
      </c>
      <c r="O864" s="14">
        <f>[1]РЕЕСТР!O864</f>
        <v>3</v>
      </c>
      <c r="P864" s="15">
        <f>[1]РЕЕСТР!P864</f>
        <v>1.1000000000000001</v>
      </c>
      <c r="Q864" s="13" t="str">
        <f>[1]РЕЕСТР!Q864</f>
        <v>пластик</v>
      </c>
      <c r="R864" s="14" t="str">
        <f>[1]РЕЕСТР!U864</f>
        <v>-</v>
      </c>
      <c r="S864" s="15" t="str">
        <f>[1]РЕЕСТР!V864</f>
        <v>-</v>
      </c>
      <c r="T864" s="13" t="str">
        <f>[1]РЕЕСТР!W864</f>
        <v>-</v>
      </c>
      <c r="U864" s="17" t="str">
        <f>[1]РЕЕСТР!AA864</f>
        <v>-</v>
      </c>
      <c r="V864" s="18" t="str">
        <f>[1]РЕЕСТР!AB864</f>
        <v>-</v>
      </c>
      <c r="W864" s="15" t="str">
        <f>[1]РЕЕСТР!AC864</f>
        <v>-</v>
      </c>
      <c r="X864" s="13" t="str">
        <f>[1]РЕЕСТР!AD864</f>
        <v>-</v>
      </c>
      <c r="Y864" s="8" t="str">
        <f>[1]РЕЕСТР!AH864</f>
        <v>СП МКД</v>
      </c>
      <c r="Z864" s="19" t="str">
        <f>[1]РЕЕСТР!AL864</f>
        <v>МКД  ул.Югорская 17</v>
      </c>
    </row>
    <row r="865" spans="2:26" ht="63.75" customHeight="1" x14ac:dyDescent="0.3">
      <c r="B865" s="43">
        <f>[1]РЕЕСТР!B865</f>
        <v>801</v>
      </c>
      <c r="C865" s="44">
        <f>[1]РЕЕСТР!C865</f>
        <v>43818</v>
      </c>
      <c r="D865" s="51">
        <f>[1]РЕЕСТР!D865</f>
        <v>44900</v>
      </c>
      <c r="E865" s="16" t="str">
        <f>[1]РЕЕСТР!E865</f>
        <v>Студенческая 17б</v>
      </c>
      <c r="F865" s="52" t="str">
        <f>[1]РЕЕСТР!F865</f>
        <v>в рамках проведения инвентаризации 2022 года
не установлен</v>
      </c>
      <c r="G865" s="10" t="str">
        <f>[1]РЕЕСТР!G865</f>
        <v>61.015663</v>
      </c>
      <c r="H865" s="10" t="str">
        <f>[1]РЕЕСТР!H865</f>
        <v>69.052275</v>
      </c>
      <c r="I865" s="53" t="str">
        <f>[1]РЕЕСТР!I865</f>
        <v>в рамках инвентаризации 2022 года
не определена</v>
      </c>
      <c r="J865" s="9" t="str">
        <f>[1]РЕЕСТР!J865</f>
        <v>ограниченный</v>
      </c>
      <c r="K865" s="11" t="str">
        <f>[1]РЕЕСТР!K865</f>
        <v>бетонная плита</v>
      </c>
      <c r="L865" s="10">
        <f>[1]РЕЕСТР!L865</f>
        <v>10.68</v>
      </c>
      <c r="M865" s="10" t="str">
        <f>[1]РЕЕСТР!M865</f>
        <v>есть</v>
      </c>
      <c r="N865" s="12" t="str">
        <f>[1]РЕЕСТР!N865</f>
        <v>есть</v>
      </c>
      <c r="O865" s="14">
        <f>[1]РЕЕСТР!O865</f>
        <v>3</v>
      </c>
      <c r="P865" s="15">
        <f>[1]РЕЕСТР!P865</f>
        <v>1</v>
      </c>
      <c r="Q865" s="13" t="str">
        <f>[1]РЕЕСТР!Q865</f>
        <v>металл</v>
      </c>
      <c r="R865" s="14" t="str">
        <f>[1]РЕЕСТР!U865</f>
        <v>-</v>
      </c>
      <c r="S865" s="15" t="str">
        <f>[1]РЕЕСТР!V865</f>
        <v>-</v>
      </c>
      <c r="T865" s="13" t="str">
        <f>[1]РЕЕСТР!W865</f>
        <v>-</v>
      </c>
      <c r="U865" s="17" t="str">
        <f>[1]РЕЕСТР!AA865</f>
        <v>-</v>
      </c>
      <c r="V865" s="18" t="str">
        <f>[1]РЕЕСТР!AB865</f>
        <v>-</v>
      </c>
      <c r="W865" s="15" t="str">
        <f>[1]РЕЕСТР!AC865</f>
        <v>-</v>
      </c>
      <c r="X865" s="13" t="str">
        <f>[1]РЕЕСТР!AD865</f>
        <v>-</v>
      </c>
      <c r="Y865" s="8" t="str">
        <f>[1]РЕЕСТР!AH865</f>
        <v>ЮЛ - Автономное профессиональное образовательное учреждение Ханты-Мансийского автоносного округа - Югры "Югорский колледж-интернат олимпийского резерва"</v>
      </c>
      <c r="Z865" s="19" t="str">
        <f>[1]РЕЕСТР!AL865</f>
        <v>АУ ХМАО-ЮГРЫ «Югорский колледж-интернат олимпийского резерва» по адресу Студенческая, 17Б</v>
      </c>
    </row>
    <row r="866" spans="2:26" ht="63.75" customHeight="1" x14ac:dyDescent="0.3">
      <c r="B866" s="43">
        <f>[1]РЕЕСТР!B866</f>
        <v>802</v>
      </c>
      <c r="C866" s="44">
        <f>[1]РЕЕСТР!C866</f>
        <v>43839</v>
      </c>
      <c r="D866" s="51">
        <f>[1]РЕЕСТР!D866</f>
        <v>44900</v>
      </c>
      <c r="E866" s="16" t="str">
        <f>[1]РЕЕСТР!E866</f>
        <v>Студенческая 25</v>
      </c>
      <c r="F866" s="52" t="str">
        <f>[1]РЕЕСТР!F866</f>
        <v>в рамках проведения инвентаризации 2022 года
не установлен</v>
      </c>
      <c r="G866" s="10" t="str">
        <f>[1]РЕЕСТР!G866</f>
        <v>61.016800</v>
      </c>
      <c r="H866" s="10" t="str">
        <f>[1]РЕЕСТР!H866</f>
        <v>69.050023</v>
      </c>
      <c r="I866" s="53" t="str">
        <f>[1]РЕЕСТР!I866</f>
        <v>в рамках инвентаризации 2022 года
не определена</v>
      </c>
      <c r="J866" s="9" t="str">
        <f>[1]РЕЕСТР!J866</f>
        <v>ограниченный</v>
      </c>
      <c r="K866" s="11" t="str">
        <f>[1]РЕЕСТР!K866</f>
        <v>бетонная плита</v>
      </c>
      <c r="L866" s="10">
        <f>[1]РЕЕСТР!L866</f>
        <v>18.43</v>
      </c>
      <c r="M866" s="10" t="str">
        <f>[1]РЕЕСТР!M866</f>
        <v>отсутствует</v>
      </c>
      <c r="N866" s="12" t="str">
        <f>[1]РЕЕСТР!N866</f>
        <v>есть</v>
      </c>
      <c r="O866" s="14">
        <f>[1]РЕЕСТР!O866</f>
        <v>3</v>
      </c>
      <c r="P866" s="15">
        <f>[1]РЕЕСТР!P866</f>
        <v>1</v>
      </c>
      <c r="Q866" s="13" t="str">
        <f>[1]РЕЕСТР!Q866</f>
        <v>металл</v>
      </c>
      <c r="R866" s="14" t="str">
        <f>[1]РЕЕСТР!U866</f>
        <v>-</v>
      </c>
      <c r="S866" s="15" t="str">
        <f>[1]РЕЕСТР!V866</f>
        <v>-</v>
      </c>
      <c r="T866" s="13" t="str">
        <f>[1]РЕЕСТР!W866</f>
        <v>-</v>
      </c>
      <c r="U866" s="17" t="str">
        <f>[1]РЕЕСТР!AA866</f>
        <v>-</v>
      </c>
      <c r="V866" s="18" t="str">
        <f>[1]РЕЕСТР!AB866</f>
        <v>-</v>
      </c>
      <c r="W866" s="15" t="str">
        <f>[1]РЕЕСТР!AC866</f>
        <v>-</v>
      </c>
      <c r="X866" s="13" t="str">
        <f>[1]РЕЕСТР!AD866</f>
        <v>-</v>
      </c>
      <c r="Y866" s="8" t="str">
        <f>[1]РЕЕСТР!AH866</f>
        <v>ЮЛ - Автономное профессиональное образовательное учреждение Ханты-Мансийского автоносного округа - Югры "Югорский колледж-интернат олимпийского резерва"</v>
      </c>
      <c r="Z866" s="19" t="str">
        <f>[1]РЕЕСТР!AL866</f>
        <v>АУ ХМАО-Югры "ЮКИОР" по ул. Студенческая, 25</v>
      </c>
    </row>
    <row r="867" spans="2:26" ht="56.25" customHeight="1" x14ac:dyDescent="0.3">
      <c r="B867" s="43">
        <f>[1]РЕЕСТР!B867</f>
        <v>803</v>
      </c>
      <c r="C867" s="44" t="str">
        <f>[1]РЕЕСТР!C867</f>
        <v>ранее существовавшая до 01.01.2019</v>
      </c>
      <c r="D867" s="51">
        <f>[1]РЕЕСТР!D867</f>
        <v>44900</v>
      </c>
      <c r="E867" s="16" t="str">
        <f>[1]РЕЕСТР!E867</f>
        <v>Учительская 1</v>
      </c>
      <c r="F867" s="52" t="str">
        <f>[1]РЕЕСТР!F867</f>
        <v>в рамках проведения инвентаризации 2022 года
не установлен</v>
      </c>
      <c r="G867" s="10" t="str">
        <f>[1]РЕЕСТР!G867</f>
        <v>61.037021</v>
      </c>
      <c r="H867" s="10" t="str">
        <f>[1]РЕЕСТР!H867</f>
        <v>69.055954</v>
      </c>
      <c r="I867" s="53" t="str">
        <f>[1]РЕЕСТР!I867</f>
        <v>в рамках инвентаризации 2022 года
не определена</v>
      </c>
      <c r="J867" s="9" t="str">
        <f>[1]РЕЕСТР!J867</f>
        <v>открытый</v>
      </c>
      <c r="K867" s="11" t="str">
        <f>[1]РЕЕСТР!K867</f>
        <v>бетонная плита</v>
      </c>
      <c r="L867" s="10">
        <f>[1]РЕЕСТР!L867</f>
        <v>12</v>
      </c>
      <c r="M867" s="10" t="str">
        <f>[1]РЕЕСТР!M867</f>
        <v>есть</v>
      </c>
      <c r="N867" s="12" t="str">
        <f>[1]РЕЕСТР!N867</f>
        <v>есть</v>
      </c>
      <c r="O867" s="14">
        <f>[1]РЕЕСТР!O867</f>
        <v>2</v>
      </c>
      <c r="P867" s="15">
        <f>[1]РЕЕСТР!P867</f>
        <v>1.1000000000000001</v>
      </c>
      <c r="Q867" s="13" t="str">
        <f>[1]РЕЕСТР!Q867</f>
        <v>пластик</v>
      </c>
      <c r="R867" s="14">
        <f>[1]РЕЕСТР!U867</f>
        <v>1</v>
      </c>
      <c r="S867" s="15">
        <f>[1]РЕЕСТР!V867</f>
        <v>4</v>
      </c>
      <c r="T867" s="13" t="str">
        <f>[1]РЕЕСТР!W867</f>
        <v>отсек</v>
      </c>
      <c r="U867" s="17" t="str">
        <f>[1]РЕЕСТР!AA867</f>
        <v>пластик</v>
      </c>
      <c r="V867" s="18">
        <f>[1]РЕЕСТР!AB867</f>
        <v>1</v>
      </c>
      <c r="W867" s="15">
        <f>[1]РЕЕСТР!AC867</f>
        <v>1</v>
      </c>
      <c r="X867" s="13" t="str">
        <f>[1]РЕЕСТР!AD867</f>
        <v>металлическая сетка АО "РЭС-Сервис"</v>
      </c>
      <c r="Y867" s="8" t="str">
        <f>[1]РЕЕСТР!AH867</f>
        <v>МО - Администрация города Ханты-Мансийска</v>
      </c>
      <c r="Z867" s="19" t="str">
        <f>[1]РЕЕСТР!AL867</f>
        <v xml:space="preserve"> ИЖС ул.Учительская</v>
      </c>
    </row>
    <row r="868" spans="2:26" ht="45" customHeight="1" x14ac:dyDescent="0.3">
      <c r="B868" s="43">
        <f>[1]РЕЕСТР!B868</f>
        <v>804</v>
      </c>
      <c r="C868" s="44" t="str">
        <f>[1]РЕЕСТР!C868</f>
        <v>ранее существовавшая до 01.01.2019</v>
      </c>
      <c r="D868" s="51">
        <f>[1]РЕЕСТР!D868</f>
        <v>44900</v>
      </c>
      <c r="E868" s="16" t="str">
        <f>[1]РЕЕСТР!E868</f>
        <v>мкр.Восточный</v>
      </c>
      <c r="F868" s="52" t="str">
        <f>[1]РЕЕСТР!F868</f>
        <v>в рамках проведения инвентаризации 2022 года
не установлен</v>
      </c>
      <c r="G868" s="10" t="str">
        <f>[1]РЕЕСТР!G868</f>
        <v>61.014176</v>
      </c>
      <c r="H868" s="10" t="str">
        <f>[1]РЕЕСТР!H868</f>
        <v>69.146827</v>
      </c>
      <c r="I868" s="53" t="str">
        <f>[1]РЕЕСТР!I868</f>
        <v>в рамках инвентаризации 2022 года
не определена</v>
      </c>
      <c r="J868" s="9" t="str">
        <f>[1]РЕЕСТР!J868</f>
        <v>открытый</v>
      </c>
      <c r="K868" s="39" t="str">
        <f>[1]РЕЕСТР!K868</f>
        <v>бетонная плита</v>
      </c>
      <c r="L868" s="10">
        <f>[1]РЕЕСТР!L868</f>
        <v>12</v>
      </c>
      <c r="M868" s="10" t="str">
        <f>[1]РЕЕСТР!M868</f>
        <v>есть</v>
      </c>
      <c r="N868" s="12" t="str">
        <f>[1]РЕЕСТР!N868</f>
        <v>есть</v>
      </c>
      <c r="O868" s="14">
        <f>[1]РЕЕСТР!O868</f>
        <v>2</v>
      </c>
      <c r="P868" s="15">
        <f>[1]РЕЕСТР!P868</f>
        <v>1.1000000000000001</v>
      </c>
      <c r="Q868" s="13" t="str">
        <f>[1]РЕЕСТР!Q868</f>
        <v>пластик</v>
      </c>
      <c r="R868" s="14">
        <f>[1]РЕЕСТР!U868</f>
        <v>1</v>
      </c>
      <c r="S868" s="15">
        <f>[1]РЕЕСТР!V868</f>
        <v>4</v>
      </c>
      <c r="T868" s="13" t="str">
        <f>[1]РЕЕСТР!W868</f>
        <v>отсек</v>
      </c>
      <c r="U868" s="17" t="str">
        <f>[1]РЕЕСТР!AA868</f>
        <v>-</v>
      </c>
      <c r="V868" s="18" t="str">
        <f>[1]РЕЕСТР!AB868</f>
        <v>-</v>
      </c>
      <c r="W868" s="15" t="str">
        <f>[1]РЕЕСТР!AC868</f>
        <v>-</v>
      </c>
      <c r="X868" s="13" t="str">
        <f>[1]РЕЕСТР!AD868</f>
        <v>-</v>
      </c>
      <c r="Y868" s="8" t="str">
        <f>[1]РЕЕСТР!AH868</f>
        <v>МО - Администрация города Ханты-Мансийска</v>
      </c>
      <c r="Z868" s="19" t="str">
        <f>[1]РЕЕСТР!AL868</f>
        <v xml:space="preserve">ИЖС мкр.Восточный </v>
      </c>
    </row>
    <row r="869" spans="2:26" ht="56.25" customHeight="1" x14ac:dyDescent="0.3">
      <c r="B869" s="43">
        <f>[1]РЕЕСТР!B869</f>
        <v>805</v>
      </c>
      <c r="C869" s="44" t="str">
        <f>[1]РЕЕСТР!C869</f>
        <v>ранее существовавшая до 01.01.2019</v>
      </c>
      <c r="D869" s="51">
        <f>[1]РЕЕСТР!D869</f>
        <v>44900</v>
      </c>
      <c r="E869" s="16" t="str">
        <f>[1]РЕЕСТР!E869</f>
        <v>Солнечная 14</v>
      </c>
      <c r="F869" s="52" t="str">
        <f>[1]РЕЕСТР!F869</f>
        <v>в рамках проведения инвентаризации 2022 года
не установлен</v>
      </c>
      <c r="G869" s="10" t="str">
        <f>[1]РЕЕСТР!G869</f>
        <v xml:space="preserve">61.029863   </v>
      </c>
      <c r="H869" s="10" t="str">
        <f>[1]РЕЕСТР!H869</f>
        <v>69.154596</v>
      </c>
      <c r="I869" s="53" t="str">
        <f>[1]РЕЕСТР!I869</f>
        <v>в рамках инвентаризации 2022 года
не определена</v>
      </c>
      <c r="J869" s="9" t="str">
        <f>[1]РЕЕСТР!J869</f>
        <v>открытый</v>
      </c>
      <c r="K869" s="11" t="str">
        <f>[1]РЕЕСТР!K869</f>
        <v>бетонная плита</v>
      </c>
      <c r="L869" s="10">
        <f>[1]РЕЕСТР!L869</f>
        <v>12</v>
      </c>
      <c r="M869" s="10" t="str">
        <f>[1]РЕЕСТР!M869</f>
        <v>есть</v>
      </c>
      <c r="N869" s="12" t="str">
        <f>[1]РЕЕСТР!N869</f>
        <v>есть</v>
      </c>
      <c r="O869" s="14">
        <f>[1]РЕЕСТР!O869</f>
        <v>2</v>
      </c>
      <c r="P869" s="15">
        <f>[1]РЕЕСТР!P869</f>
        <v>1.1000000000000001</v>
      </c>
      <c r="Q869" s="13" t="str">
        <f>[1]РЕЕСТР!Q869</f>
        <v>пластик</v>
      </c>
      <c r="R869" s="14">
        <f>[1]РЕЕСТР!U869</f>
        <v>1</v>
      </c>
      <c r="S869" s="15">
        <f>[1]РЕЕСТР!V869</f>
        <v>4</v>
      </c>
      <c r="T869" s="13" t="str">
        <f>[1]РЕЕСТР!W869</f>
        <v>отсек</v>
      </c>
      <c r="U869" s="17" t="str">
        <f>[1]РЕЕСТР!AA869</f>
        <v>пластик</v>
      </c>
      <c r="V869" s="18">
        <f>[1]РЕЕСТР!AB869</f>
        <v>1</v>
      </c>
      <c r="W869" s="15">
        <f>[1]РЕЕСТР!AC869</f>
        <v>1.5</v>
      </c>
      <c r="X869" s="13" t="str">
        <f>[1]РЕЕСТР!AD869</f>
        <v>металлическая сетка АО "РЭС-Сервис"</v>
      </c>
      <c r="Y869" s="8" t="str">
        <f>[1]РЕЕСТР!AH869</f>
        <v>МО - Администрация города Ханты-Мансийска</v>
      </c>
      <c r="Z869" s="19" t="str">
        <f>[1]РЕЕСТР!AL869</f>
        <v xml:space="preserve">ИЖС ул. Солнечная </v>
      </c>
    </row>
    <row r="870" spans="2:26" ht="56.25" customHeight="1" x14ac:dyDescent="0.3">
      <c r="B870" s="43">
        <f>[1]РЕЕСТР!B870</f>
        <v>805</v>
      </c>
      <c r="C870" s="44">
        <f>[1]РЕЕСТР!C870</f>
        <v>0</v>
      </c>
      <c r="D870" s="51">
        <f>[1]РЕЕСТР!D870</f>
        <v>44900</v>
      </c>
      <c r="E870" s="16">
        <f>[1]РЕЕСТР!E870</f>
        <v>0</v>
      </c>
      <c r="F870" s="52" t="str">
        <f>[1]РЕЕСТР!F870</f>
        <v>в рамках проведения инвентаризации 2022 года
не установлен</v>
      </c>
      <c r="G870" s="10">
        <f>[1]РЕЕСТР!G870</f>
        <v>0</v>
      </c>
      <c r="H870" s="10">
        <f>[1]РЕЕСТР!H870</f>
        <v>0</v>
      </c>
      <c r="I870" s="53" t="str">
        <f>[1]РЕЕСТР!I870</f>
        <v>в рамках инвентаризации 2022 года
не определена</v>
      </c>
      <c r="J870" s="9">
        <f>[1]РЕЕСТР!J870</f>
        <v>0</v>
      </c>
      <c r="K870" s="11">
        <f>[1]РЕЕСТР!K870</f>
        <v>0</v>
      </c>
      <c r="L870" s="10">
        <f>[1]РЕЕСТР!L870</f>
        <v>0</v>
      </c>
      <c r="M870" s="10">
        <f>[1]РЕЕСТР!M870</f>
        <v>0</v>
      </c>
      <c r="N870" s="12">
        <f>[1]РЕЕСТР!N870</f>
        <v>0</v>
      </c>
      <c r="O870" s="14">
        <f>[1]РЕЕСТР!O870</f>
        <v>0</v>
      </c>
      <c r="P870" s="15">
        <f>[1]РЕЕСТР!P870</f>
        <v>0</v>
      </c>
      <c r="Q870" s="13">
        <f>[1]РЕЕСТР!Q870</f>
        <v>0</v>
      </c>
      <c r="R870" s="14">
        <f>[1]РЕЕСТР!U870</f>
        <v>1</v>
      </c>
      <c r="S870" s="15">
        <f>[1]РЕЕСТР!V870</f>
        <v>8</v>
      </c>
      <c r="T870" s="13" t="str">
        <f>[1]РЕЕСТР!W870</f>
        <v>бункер-накопитель</v>
      </c>
      <c r="U870" s="17" t="str">
        <f>[1]РЕЕСТР!AA870</f>
        <v>1, 2 класс опасности</v>
      </c>
      <c r="V870" s="18">
        <f>[1]РЕЕСТР!AB870</f>
        <v>1</v>
      </c>
      <c r="W870" s="15">
        <f>[1]РЕЕСТР!AC870</f>
        <v>0.3</v>
      </c>
      <c r="X870" s="13" t="str">
        <f>[1]РЕЕСТР!AD870</f>
        <v>металлический контейнер (3 секции)</v>
      </c>
      <c r="Y870" s="8">
        <f>[1]РЕЕСТР!AH870</f>
        <v>0</v>
      </c>
      <c r="Z870" s="19">
        <f>[1]РЕЕСТР!AL870</f>
        <v>0</v>
      </c>
    </row>
    <row r="871" spans="2:26" ht="45" customHeight="1" x14ac:dyDescent="0.3">
      <c r="B871" s="43">
        <f>[1]РЕЕСТР!B871</f>
        <v>806</v>
      </c>
      <c r="C871" s="44" t="str">
        <f>[1]РЕЕСТР!C871</f>
        <v>ранее существовавшая до 01.01.2019</v>
      </c>
      <c r="D871" s="51">
        <f>[1]РЕЕСТР!D871</f>
        <v>44900</v>
      </c>
      <c r="E871" s="16" t="str">
        <f>[1]РЕЕСТР!E871</f>
        <v>Гагарина 283</v>
      </c>
      <c r="F871" s="52" t="str">
        <f>[1]РЕЕСТР!F871</f>
        <v>в рамках проведения инвентаризации 2022 года
не установлен</v>
      </c>
      <c r="G871" s="10" t="str">
        <f>[1]РЕЕСТР!G871</f>
        <v xml:space="preserve">60.969386 </v>
      </c>
      <c r="H871" s="10" t="str">
        <f>[1]РЕЕСТР!H871</f>
        <v>69.053181</v>
      </c>
      <c r="I871" s="53" t="str">
        <f>[1]РЕЕСТР!I871</f>
        <v>в рамках инвентаризации 2022 года
не определена</v>
      </c>
      <c r="J871" s="9" t="str">
        <f>[1]РЕЕСТР!J871</f>
        <v>открытый</v>
      </c>
      <c r="K871" s="11" t="str">
        <f>[1]РЕЕСТР!K871</f>
        <v>щебень</v>
      </c>
      <c r="L871" s="10">
        <f>[1]РЕЕСТР!L871</f>
        <v>12</v>
      </c>
      <c r="M871" s="10" t="str">
        <f>[1]РЕЕСТР!M871</f>
        <v>отсутствует</v>
      </c>
      <c r="N871" s="12" t="str">
        <f>[1]РЕЕСТР!N871</f>
        <v>отсутствует</v>
      </c>
      <c r="O871" s="14">
        <f>[1]РЕЕСТР!O871</f>
        <v>2</v>
      </c>
      <c r="P871" s="15">
        <f>[1]РЕЕСТР!P871</f>
        <v>1.1000000000000001</v>
      </c>
      <c r="Q871" s="13" t="str">
        <f>[1]РЕЕСТР!Q871</f>
        <v>пластик</v>
      </c>
      <c r="R871" s="14" t="str">
        <f>[1]РЕЕСТР!U871</f>
        <v>-</v>
      </c>
      <c r="S871" s="15" t="str">
        <f>[1]РЕЕСТР!V871</f>
        <v>-</v>
      </c>
      <c r="T871" s="13" t="str">
        <f>[1]РЕЕСТР!W871</f>
        <v>-</v>
      </c>
      <c r="U871" s="17" t="str">
        <f>[1]РЕЕСТР!AA871</f>
        <v>-</v>
      </c>
      <c r="V871" s="18" t="str">
        <f>[1]РЕЕСТР!AB871</f>
        <v>-</v>
      </c>
      <c r="W871" s="15" t="str">
        <f>[1]РЕЕСТР!AC871</f>
        <v>-</v>
      </c>
      <c r="X871" s="13" t="str">
        <f>[1]РЕЕСТР!AD871</f>
        <v>-</v>
      </c>
      <c r="Y871" s="8" t="str">
        <f>[1]РЕЕСТР!AH871</f>
        <v>ЮЛ - ООО "Элемент Трейд"</v>
      </c>
      <c r="Z871" s="19" t="str">
        <f>[1]РЕЕСТР!AL871</f>
        <v>ЮЛ - ООО "Элемент Трейд" (Магнит)</v>
      </c>
    </row>
    <row r="872" spans="2:26" ht="45" customHeight="1" x14ac:dyDescent="0.3">
      <c r="B872" s="43">
        <f>[1]РЕЕСТР!B872</f>
        <v>807</v>
      </c>
      <c r="C872" s="44" t="str">
        <f>[1]РЕЕСТР!C872</f>
        <v>00.06.2021</v>
      </c>
      <c r="D872" s="51">
        <f>[1]РЕЕСТР!D872</f>
        <v>44900</v>
      </c>
      <c r="E872" s="16" t="str">
        <f>[1]РЕЕСТР!E872</f>
        <v>Гагарина 279</v>
      </c>
      <c r="F872" s="52" t="str">
        <f>[1]РЕЕСТР!F872</f>
        <v>в рамках проведения инвентаризации 2022 года
не установлен</v>
      </c>
      <c r="G872" s="10" t="str">
        <f>[1]РЕЕСТР!G872</f>
        <v xml:space="preserve">60.970233 </v>
      </c>
      <c r="H872" s="10" t="str">
        <f>[1]РЕЕСТР!H872</f>
        <v>69.052883</v>
      </c>
      <c r="I872" s="53" t="str">
        <f>[1]РЕЕСТР!I872</f>
        <v>в рамках инвентаризации 2022 года
не определена</v>
      </c>
      <c r="J872" s="9" t="str">
        <f>[1]РЕЕСТР!J872</f>
        <v>открытый</v>
      </c>
      <c r="K872" s="11" t="str">
        <f>[1]РЕЕСТР!K872</f>
        <v>бетонная плита</v>
      </c>
      <c r="L872" s="10">
        <f>[1]РЕЕСТР!L872</f>
        <v>12</v>
      </c>
      <c r="M872" s="10" t="str">
        <f>[1]РЕЕСТР!M872</f>
        <v>отсутствует</v>
      </c>
      <c r="N872" s="12" t="str">
        <f>[1]РЕЕСТР!N872</f>
        <v>отсутствует</v>
      </c>
      <c r="O872" s="14">
        <f>[1]РЕЕСТР!O872</f>
        <v>1</v>
      </c>
      <c r="P872" s="15">
        <f>[1]РЕЕСТР!P872</f>
        <v>1.1000000000000001</v>
      </c>
      <c r="Q872" s="13" t="str">
        <f>[1]РЕЕСТР!Q872</f>
        <v>пластик</v>
      </c>
      <c r="R872" s="14" t="str">
        <f>[1]РЕЕСТР!U872</f>
        <v>-</v>
      </c>
      <c r="S872" s="15" t="str">
        <f>[1]РЕЕСТР!V872</f>
        <v>-</v>
      </c>
      <c r="T872" s="13" t="str">
        <f>[1]РЕЕСТР!W872</f>
        <v>-</v>
      </c>
      <c r="U872" s="17" t="str">
        <f>[1]РЕЕСТР!AA872</f>
        <v>-</v>
      </c>
      <c r="V872" s="18" t="str">
        <f>[1]РЕЕСТР!AB872</f>
        <v>-</v>
      </c>
      <c r="W872" s="15" t="str">
        <f>[1]РЕЕСТР!AC872</f>
        <v>-</v>
      </c>
      <c r="X872" s="13" t="str">
        <f>[1]РЕЕСТР!AD872</f>
        <v>-</v>
      </c>
      <c r="Y872" s="8" t="str">
        <f>[1]РЕЕСТР!AH872</f>
        <v>ЮЛ - ООО "Ханты-Мансийская районная аптека"</v>
      </c>
      <c r="Z872" s="19" t="str">
        <f>[1]РЕЕСТР!AL872</f>
        <v>ЮЛ - ООО "Ханты-Мансийская районная аптека"</v>
      </c>
    </row>
    <row r="873" spans="2:26" ht="45" customHeight="1" x14ac:dyDescent="0.3">
      <c r="B873" s="43">
        <f>[1]РЕЕСТР!B873</f>
        <v>808</v>
      </c>
      <c r="C873" s="44" t="str">
        <f>[1]РЕЕСТР!C873</f>
        <v>00.06.2022</v>
      </c>
      <c r="D873" s="51">
        <f>[1]РЕЕСТР!D873</f>
        <v>44900</v>
      </c>
      <c r="E873" s="16" t="str">
        <f>[1]РЕЕСТР!E873</f>
        <v>Пролетарская 25</v>
      </c>
      <c r="F873" s="52" t="str">
        <f>[1]РЕЕСТР!F873</f>
        <v>в рамках проведения инвентаризации 2022 года
не установлен</v>
      </c>
      <c r="G873" s="10" t="str">
        <f>[1]РЕЕСТР!G873</f>
        <v xml:space="preserve">60.971442 </v>
      </c>
      <c r="H873" s="10" t="str">
        <f>[1]РЕЕСТР!H873</f>
        <v>69.046327</v>
      </c>
      <c r="I873" s="53" t="str">
        <f>[1]РЕЕСТР!I873</f>
        <v>в рамках инвентаризации 2022 года
не определена</v>
      </c>
      <c r="J873" s="9" t="str">
        <f>[1]РЕЕСТР!J873</f>
        <v>открытый</v>
      </c>
      <c r="K873" s="11" t="str">
        <f>[1]РЕЕСТР!K873</f>
        <v>асфальт</v>
      </c>
      <c r="L873" s="10">
        <f>[1]РЕЕСТР!L873</f>
        <v>6</v>
      </c>
      <c r="M873" s="10" t="str">
        <f>[1]РЕЕСТР!M873</f>
        <v>отсутствует</v>
      </c>
      <c r="N873" s="12" t="str">
        <f>[1]РЕЕСТР!N873</f>
        <v>отсутствует</v>
      </c>
      <c r="O873" s="14">
        <f>[1]РЕЕСТР!O873</f>
        <v>1</v>
      </c>
      <c r="P873" s="15">
        <f>[1]РЕЕСТР!P873</f>
        <v>1.1000000000000001</v>
      </c>
      <c r="Q873" s="13" t="str">
        <f>[1]РЕЕСТР!Q873</f>
        <v>пластик</v>
      </c>
      <c r="R873" s="14" t="str">
        <f>[1]РЕЕСТР!U873</f>
        <v>-</v>
      </c>
      <c r="S873" s="15" t="str">
        <f>[1]РЕЕСТР!V873</f>
        <v>-</v>
      </c>
      <c r="T873" s="13" t="str">
        <f>[1]РЕЕСТР!W873</f>
        <v>-</v>
      </c>
      <c r="U873" s="17" t="str">
        <f>[1]РЕЕСТР!AA873</f>
        <v>-</v>
      </c>
      <c r="V873" s="18" t="str">
        <f>[1]РЕЕСТР!AB873</f>
        <v>-</v>
      </c>
      <c r="W873" s="15" t="str">
        <f>[1]РЕЕСТР!AC873</f>
        <v>-</v>
      </c>
      <c r="X873" s="13" t="str">
        <f>[1]РЕЕСТР!AD873</f>
        <v>-</v>
      </c>
      <c r="Y873" s="8" t="str">
        <f>[1]РЕЕСТР!AH873</f>
        <v xml:space="preserve">ЮЛ - АО "ХМКЦСОН" </v>
      </c>
      <c r="Z873" s="19" t="str">
        <f>[1]РЕЕСТР!AL873</f>
        <v xml:space="preserve"> ЮЛ - АО "ХМКЦСОН" </v>
      </c>
    </row>
    <row r="874" spans="2:26" ht="45" customHeight="1" x14ac:dyDescent="0.3">
      <c r="B874" s="43">
        <f>[1]РЕЕСТР!B874</f>
        <v>809</v>
      </c>
      <c r="C874" s="44" t="str">
        <f>[1]РЕЕСТР!C874</f>
        <v>00.06.2022</v>
      </c>
      <c r="D874" s="51">
        <f>[1]РЕЕСТР!D874</f>
        <v>44900</v>
      </c>
      <c r="E874" s="16" t="str">
        <f>[1]РЕЕСТР!E874</f>
        <v>Некрасова 4а</v>
      </c>
      <c r="F874" s="52" t="str">
        <f>[1]РЕЕСТР!F874</f>
        <v>в рамках проведения инвентаризации 2022 года
не установлен</v>
      </c>
      <c r="G874" s="10" t="str">
        <f>[1]РЕЕСТР!G874</f>
        <v>60.970918</v>
      </c>
      <c r="H874" s="10" t="str">
        <f>[1]РЕЕСТР!H874</f>
        <v>69.045204</v>
      </c>
      <c r="I874" s="53" t="str">
        <f>[1]РЕЕСТР!I874</f>
        <v>в рамках инвентаризации 2022 года
не определена</v>
      </c>
      <c r="J874" s="9" t="str">
        <f>[1]РЕЕСТР!J874</f>
        <v>открытый</v>
      </c>
      <c r="K874" s="11" t="str">
        <f>[1]РЕЕСТР!K874</f>
        <v>бетонная плита</v>
      </c>
      <c r="L874" s="10">
        <f>[1]РЕЕСТР!L874</f>
        <v>6</v>
      </c>
      <c r="M874" s="10" t="str">
        <f>[1]РЕЕСТР!M874</f>
        <v>отсутствует</v>
      </c>
      <c r="N874" s="12" t="str">
        <f>[1]РЕЕСТР!N874</f>
        <v>отсутствует</v>
      </c>
      <c r="O874" s="14">
        <f>[1]РЕЕСТР!O874</f>
        <v>1</v>
      </c>
      <c r="P874" s="15">
        <f>[1]РЕЕСТР!P874</f>
        <v>1.1000000000000001</v>
      </c>
      <c r="Q874" s="13" t="str">
        <f>[1]РЕЕСТР!Q874</f>
        <v>пластик</v>
      </c>
      <c r="R874" s="14" t="str">
        <f>[1]РЕЕСТР!U874</f>
        <v>-</v>
      </c>
      <c r="S874" s="15" t="str">
        <f>[1]РЕЕСТР!V874</f>
        <v>-</v>
      </c>
      <c r="T874" s="13" t="str">
        <f>[1]РЕЕСТР!W874</f>
        <v>-</v>
      </c>
      <c r="U874" s="17" t="str">
        <f>[1]РЕЕСТР!AA874</f>
        <v>-</v>
      </c>
      <c r="V874" s="18" t="str">
        <f>[1]РЕЕСТР!AB874</f>
        <v>-</v>
      </c>
      <c r="W874" s="15" t="str">
        <f>[1]РЕЕСТР!AC874</f>
        <v>-</v>
      </c>
      <c r="X874" s="13" t="str">
        <f>[1]РЕЕСТР!AD874</f>
        <v>-</v>
      </c>
      <c r="Y874" s="8" t="str">
        <f>[1]РЕЕСТР!AH874</f>
        <v>МО - Администрация города Ханты-Мансийска</v>
      </c>
      <c r="Z874" s="19" t="str">
        <f>[1]РЕЕСТР!AL874</f>
        <v xml:space="preserve"> ул. Некрасова4, 3,5,8 (ИЖС)</v>
      </c>
    </row>
    <row r="875" spans="2:26" ht="45" customHeight="1" x14ac:dyDescent="0.3">
      <c r="B875" s="43">
        <f>[1]РЕЕСТР!B875</f>
        <v>810</v>
      </c>
      <c r="C875" s="44" t="str">
        <f>[1]РЕЕСТР!C875</f>
        <v>ранее существовавшая до 01.01.2019</v>
      </c>
      <c r="D875" s="51">
        <f>[1]РЕЕСТР!D875</f>
        <v>44900</v>
      </c>
      <c r="E875" s="16" t="str">
        <f>[1]РЕЕСТР!E875</f>
        <v>Мира 45</v>
      </c>
      <c r="F875" s="52" t="str">
        <f>[1]РЕЕСТР!F875</f>
        <v>в рамках проведения инвентаризации 2022 года
не установлен</v>
      </c>
      <c r="G875" s="10" t="str">
        <f>[1]РЕЕСТР!G875</f>
        <v>61.006342</v>
      </c>
      <c r="H875" s="10" t="str">
        <f>[1]РЕЕСТР!H875</f>
        <v>69.040282</v>
      </c>
      <c r="I875" s="53" t="str">
        <f>[1]РЕЕСТР!I875</f>
        <v>в рамках инвентаризации 2022 года
не определена</v>
      </c>
      <c r="J875" s="9" t="str">
        <f>[1]РЕЕСТР!J875</f>
        <v>открытый</v>
      </c>
      <c r="K875" s="11" t="str">
        <f>[1]РЕЕСТР!K875</f>
        <v>асфальт</v>
      </c>
      <c r="L875" s="10">
        <f>[1]РЕЕСТР!L875</f>
        <v>6</v>
      </c>
      <c r="M875" s="10" t="str">
        <f>[1]РЕЕСТР!M875</f>
        <v>отсутствует</v>
      </c>
      <c r="N875" s="12" t="str">
        <f>[1]РЕЕСТР!N875</f>
        <v>есть</v>
      </c>
      <c r="O875" s="14">
        <f>[1]РЕЕСТР!O875</f>
        <v>3</v>
      </c>
      <c r="P875" s="15">
        <f>[1]РЕЕСТР!P875</f>
        <v>1.1000000000000001</v>
      </c>
      <c r="Q875" s="13" t="str">
        <f>[1]РЕЕСТР!Q875</f>
        <v>пластик</v>
      </c>
      <c r="R875" s="14" t="str">
        <f>[1]РЕЕСТР!U875</f>
        <v>-</v>
      </c>
      <c r="S875" s="15" t="str">
        <f>[1]РЕЕСТР!V875</f>
        <v>-</v>
      </c>
      <c r="T875" s="13" t="str">
        <f>[1]РЕЕСТР!W875</f>
        <v>-</v>
      </c>
      <c r="U875" s="17" t="str">
        <f>[1]РЕЕСТР!AA875</f>
        <v>-</v>
      </c>
      <c r="V875" s="18" t="str">
        <f>[1]РЕЕСТР!AB875</f>
        <v>-</v>
      </c>
      <c r="W875" s="15" t="str">
        <f>[1]РЕЕСТР!AC875</f>
        <v>-</v>
      </c>
      <c r="X875" s="13" t="str">
        <f>[1]РЕЕСТР!AD875</f>
        <v>-</v>
      </c>
      <c r="Y875" s="8" t="str">
        <f>[1]РЕЕСТР!AH875</f>
        <v>ЮЛ - АО "ТД Перекресток"</v>
      </c>
      <c r="Z875" s="19" t="str">
        <f>[1]РЕЕСТР!AL875</f>
        <v>АО "ТД Перекресток"</v>
      </c>
    </row>
    <row r="876" spans="2:26" ht="45" customHeight="1" x14ac:dyDescent="0.3">
      <c r="B876" s="43">
        <f>[1]РЕЕСТР!B876</f>
        <v>811</v>
      </c>
      <c r="C876" s="44" t="str">
        <f>[1]РЕЕСТР!C876</f>
        <v>ранее существовавшая до 01.01.2019</v>
      </c>
      <c r="D876" s="51">
        <f>[1]РЕЕСТР!D876</f>
        <v>44900</v>
      </c>
      <c r="E876" s="16" t="str">
        <f>[1]РЕЕСТР!E876</f>
        <v>Горького 6</v>
      </c>
      <c r="F876" s="52" t="str">
        <f>[1]РЕЕСТР!F876</f>
        <v>в рамках проведения инвентаризации 2022 года
не установлен</v>
      </c>
      <c r="G876" s="10" t="str">
        <f>[1]РЕЕСТР!G876</f>
        <v xml:space="preserve">60.971573 </v>
      </c>
      <c r="H876" s="10" t="str">
        <f>[1]РЕЕСТР!H876</f>
        <v>69.044360</v>
      </c>
      <c r="I876" s="53" t="str">
        <f>[1]РЕЕСТР!I876</f>
        <v>в рамках инвентаризации 2022 года
не определена</v>
      </c>
      <c r="J876" s="9" t="str">
        <f>[1]РЕЕСТР!J876</f>
        <v>открытый</v>
      </c>
      <c r="K876" s="11" t="str">
        <f>[1]РЕЕСТР!K876</f>
        <v>асфальт</v>
      </c>
      <c r="L876" s="10">
        <f>[1]РЕЕСТР!L876</f>
        <v>6</v>
      </c>
      <c r="M876" s="10" t="str">
        <f>[1]РЕЕСТР!M876</f>
        <v>отсутствует</v>
      </c>
      <c r="N876" s="12" t="str">
        <f>[1]РЕЕСТР!N876</f>
        <v>отсутствует</v>
      </c>
      <c r="O876" s="14">
        <f>[1]РЕЕСТР!O876</f>
        <v>2</v>
      </c>
      <c r="P876" s="15">
        <f>[1]РЕЕСТР!P876</f>
        <v>1.1000000000000001</v>
      </c>
      <c r="Q876" s="13" t="str">
        <f>[1]РЕЕСТР!Q876</f>
        <v>пластик</v>
      </c>
      <c r="R876" s="14" t="str">
        <f>[1]РЕЕСТР!U876</f>
        <v>-</v>
      </c>
      <c r="S876" s="15" t="str">
        <f>[1]РЕЕСТР!V876</f>
        <v>-</v>
      </c>
      <c r="T876" s="13" t="str">
        <f>[1]РЕЕСТР!W876</f>
        <v>-</v>
      </c>
      <c r="U876" s="17" t="str">
        <f>[1]РЕЕСТР!AA876</f>
        <v>-</v>
      </c>
      <c r="V876" s="18" t="str">
        <f>[1]РЕЕСТР!AB876</f>
        <v>-</v>
      </c>
      <c r="W876" s="15" t="str">
        <f>[1]РЕЕСТР!AC876</f>
        <v>-</v>
      </c>
      <c r="X876" s="13" t="str">
        <f>[1]РЕЕСТР!AD876</f>
        <v>-</v>
      </c>
      <c r="Y876" s="8" t="str">
        <f>[1]РЕЕСТР!AH876</f>
        <v>МО - Администрация города Ханты-Мансийска</v>
      </c>
      <c r="Z876" s="19" t="str">
        <f>[1]РЕЕСТР!AL876</f>
        <v>ИЖС  ул. Горького 6,8,4,3</v>
      </c>
    </row>
    <row r="877" spans="2:26" ht="45" customHeight="1" x14ac:dyDescent="0.3">
      <c r="B877" s="43">
        <f>[1]РЕЕСТР!B877</f>
        <v>812</v>
      </c>
      <c r="C877" s="44">
        <f>[1]РЕЕСТР!C877</f>
        <v>44257</v>
      </c>
      <c r="D877" s="51">
        <f>[1]РЕЕСТР!D877</f>
        <v>44900</v>
      </c>
      <c r="E877" s="16" t="str">
        <f>[1]РЕЕСТР!E877</f>
        <v>Свердлова 6</v>
      </c>
      <c r="F877" s="52" t="str">
        <f>[1]РЕЕСТР!F877</f>
        <v>в рамках проведения инвентаризации 2022 года
не установлен</v>
      </c>
      <c r="G877" s="10" t="str">
        <f>[1]РЕЕСТР!G877</f>
        <v>61.006248</v>
      </c>
      <c r="H877" s="10" t="str">
        <f>[1]РЕЕСТР!H877</f>
        <v>69.026622</v>
      </c>
      <c r="I877" s="53" t="str">
        <f>[1]РЕЕСТР!I877</f>
        <v>в рамках инвентаризации 2022 года
не определена</v>
      </c>
      <c r="J877" s="9" t="str">
        <f>[1]РЕЕСТР!J877</f>
        <v>открытый</v>
      </c>
      <c r="K877" s="11" t="str">
        <f>[1]РЕЕСТР!K877</f>
        <v>асфальт</v>
      </c>
      <c r="L877" s="10">
        <f>[1]РЕЕСТР!L877</f>
        <v>4.2</v>
      </c>
      <c r="M877" s="10" t="str">
        <f>[1]РЕЕСТР!M877</f>
        <v>отсутствует</v>
      </c>
      <c r="N877" s="12" t="str">
        <f>[1]РЕЕСТР!N877</f>
        <v>отсутствует</v>
      </c>
      <c r="O877" s="14">
        <f>[1]РЕЕСТР!O877</f>
        <v>2</v>
      </c>
      <c r="P877" s="15">
        <f>[1]РЕЕСТР!P877</f>
        <v>1.1000000000000001</v>
      </c>
      <c r="Q877" s="13" t="str">
        <f>[1]РЕЕСТР!Q877</f>
        <v>пластик</v>
      </c>
      <c r="R877" s="14" t="str">
        <f>[1]РЕЕСТР!U877</f>
        <v>-</v>
      </c>
      <c r="S877" s="15" t="str">
        <f>[1]РЕЕСТР!V877</f>
        <v>-</v>
      </c>
      <c r="T877" s="13" t="str">
        <f>[1]РЕЕСТР!W877</f>
        <v>-</v>
      </c>
      <c r="U877" s="17" t="str">
        <f>[1]РЕЕСТР!AA877</f>
        <v>-</v>
      </c>
      <c r="V877" s="18" t="str">
        <f>[1]РЕЕСТР!AB877</f>
        <v>-</v>
      </c>
      <c r="W877" s="15" t="str">
        <f>[1]РЕЕСТР!AC877</f>
        <v>-</v>
      </c>
      <c r="X877" s="13" t="str">
        <f>[1]РЕЕСТР!AD877</f>
        <v>-</v>
      </c>
      <c r="Y877" s="8" t="str">
        <f>[1]РЕЕСТР!AH877</f>
        <v>ЮЛ - АО "Почта Росии"</v>
      </c>
      <c r="Z877" s="19" t="str">
        <f>[1]РЕЕСТР!AL877</f>
        <v xml:space="preserve"> ЮЛ - АО "Почта России" ул. Свердлова здание 6</v>
      </c>
    </row>
    <row r="878" spans="2:26" ht="56.25" customHeight="1" x14ac:dyDescent="0.3">
      <c r="B878" s="43">
        <f>[1]РЕЕСТР!B878</f>
        <v>813</v>
      </c>
      <c r="C878" s="44" t="str">
        <f>[1]РЕЕСТР!C878</f>
        <v>00.00.2021</v>
      </c>
      <c r="D878" s="51">
        <f>[1]РЕЕСТР!D878</f>
        <v>44900</v>
      </c>
      <c r="E878" s="16" t="str">
        <f>[1]РЕЕСТР!E878</f>
        <v xml:space="preserve">Барабинская 7 </v>
      </c>
      <c r="F878" s="52" t="str">
        <f>[1]РЕЕСТР!F878</f>
        <v>в рамках проведения инвентаризации 2022 года
не установлен</v>
      </c>
      <c r="G878" s="10" t="str">
        <f>[1]РЕЕСТР!G878</f>
        <v xml:space="preserve">60.972769 </v>
      </c>
      <c r="H878" s="10" t="str">
        <f>[1]РЕЕСТР!H878</f>
        <v>69.031900</v>
      </c>
      <c r="I878" s="53" t="str">
        <f>[1]РЕЕСТР!I878</f>
        <v>в рамках инвентаризации 2022 года
не определена</v>
      </c>
      <c r="J878" s="9" t="str">
        <f>[1]РЕЕСТР!J878</f>
        <v>открытый</v>
      </c>
      <c r="K878" s="11" t="str">
        <f>[1]РЕЕСТР!K878</f>
        <v>бетонная плита</v>
      </c>
      <c r="L878" s="10">
        <f>[1]РЕЕСТР!L878</f>
        <v>6</v>
      </c>
      <c r="M878" s="10" t="str">
        <f>[1]РЕЕСТР!M878</f>
        <v>отсутствует</v>
      </c>
      <c r="N878" s="12" t="str">
        <f>[1]РЕЕСТР!N878</f>
        <v>есть</v>
      </c>
      <c r="O878" s="14">
        <f>[1]РЕЕСТР!O878</f>
        <v>1</v>
      </c>
      <c r="P878" s="15">
        <f>[1]РЕЕСТР!P878</f>
        <v>1.1000000000000001</v>
      </c>
      <c r="Q878" s="13" t="str">
        <f>[1]РЕЕСТР!Q878</f>
        <v>пластик</v>
      </c>
      <c r="R878" s="14" t="str">
        <f>[1]РЕЕСТР!U878</f>
        <v>-</v>
      </c>
      <c r="S878" s="15" t="str">
        <f>[1]РЕЕСТР!V878</f>
        <v>-</v>
      </c>
      <c r="T878" s="13" t="str">
        <f>[1]РЕЕСТР!W878</f>
        <v>-</v>
      </c>
      <c r="U878" s="17" t="str">
        <f>[1]РЕЕСТР!AA878</f>
        <v>бумажные отходы</v>
      </c>
      <c r="V878" s="18">
        <f>[1]РЕЕСТР!AB878</f>
        <v>1</v>
      </c>
      <c r="W878" s="15">
        <f>[1]РЕЕСТР!AC878</f>
        <v>0.75</v>
      </c>
      <c r="X878" s="13" t="str">
        <f>[1]РЕЕСТР!AD878</f>
        <v>контейнер ООО "Экобаланс"</v>
      </c>
      <c r="Y878" s="8" t="str">
        <f>[1]РЕЕСТР!AH878</f>
        <v>ЮЛ - АО "ЮТЭК-ХМР"</v>
      </c>
      <c r="Z878" s="19" t="str">
        <f>[1]РЕЕСТР!AL878</f>
        <v>ОЮЛ - АО "ЮТЭК-ХМР"</v>
      </c>
    </row>
    <row r="879" spans="2:26" ht="45" customHeight="1" x14ac:dyDescent="0.3">
      <c r="B879" s="43">
        <f>[1]РЕЕСТР!B879</f>
        <v>814</v>
      </c>
      <c r="C879" s="44" t="str">
        <f>[1]РЕЕСТР!C879</f>
        <v>ранее существовавшая до 01.01.2019</v>
      </c>
      <c r="D879" s="51">
        <f>[1]РЕЕСТР!D879</f>
        <v>44900</v>
      </c>
      <c r="E879" s="16" t="str">
        <f>[1]РЕЕСТР!E879</f>
        <v>Ледовая 4</v>
      </c>
      <c r="F879" s="52" t="str">
        <f>[1]РЕЕСТР!F879</f>
        <v>в рамках проведения инвентаризации 2022 года
не установлен</v>
      </c>
      <c r="G879" s="10" t="str">
        <f>[1]РЕЕСТР!G879</f>
        <v xml:space="preserve">60.974812 </v>
      </c>
      <c r="H879" s="10" t="str">
        <f>[1]РЕЕСТР!H879</f>
        <v>69.027014</v>
      </c>
      <c r="I879" s="53" t="str">
        <f>[1]РЕЕСТР!I879</f>
        <v>в рамках инвентаризации 2022 года
не определена</v>
      </c>
      <c r="J879" s="9" t="str">
        <f>[1]РЕЕСТР!J879</f>
        <v>открытый</v>
      </c>
      <c r="K879" s="11" t="str">
        <f>[1]РЕЕСТР!K879</f>
        <v>бетонная плита</v>
      </c>
      <c r="L879" s="10">
        <f>[1]РЕЕСТР!L879</f>
        <v>10</v>
      </c>
      <c r="M879" s="10" t="str">
        <f>[1]РЕЕСТР!M879</f>
        <v>отсутствует</v>
      </c>
      <c r="N879" s="12" t="str">
        <f>[1]РЕЕСТР!N879</f>
        <v>есть</v>
      </c>
      <c r="O879" s="14">
        <f>[1]РЕЕСТР!O879</f>
        <v>3</v>
      </c>
      <c r="P879" s="15">
        <f>[1]РЕЕСТР!P879</f>
        <v>1.1000000000000001</v>
      </c>
      <c r="Q879" s="13" t="str">
        <f>[1]РЕЕСТР!Q879</f>
        <v>пластик</v>
      </c>
      <c r="R879" s="14" t="str">
        <f>[1]РЕЕСТР!U879</f>
        <v>-</v>
      </c>
      <c r="S879" s="15" t="str">
        <f>[1]РЕЕСТР!V879</f>
        <v>-</v>
      </c>
      <c r="T879" s="13" t="str">
        <f>[1]РЕЕСТР!W879</f>
        <v>-</v>
      </c>
      <c r="U879" s="17" t="str">
        <f>[1]РЕЕСТР!AA879</f>
        <v>-</v>
      </c>
      <c r="V879" s="18" t="str">
        <f>[1]РЕЕСТР!AB879</f>
        <v>-</v>
      </c>
      <c r="W879" s="15" t="str">
        <f>[1]РЕЕСТР!AC879</f>
        <v>-</v>
      </c>
      <c r="X879" s="13" t="str">
        <f>[1]РЕЕСТР!AD879</f>
        <v>-</v>
      </c>
      <c r="Y879" s="8" t="str">
        <f>[1]РЕЕСТР!AH879</f>
        <v>ЮЛ - АУ ХМАО-Югры "ЮграМегаспорт"</v>
      </c>
      <c r="Z879" s="19" t="str">
        <f>[1]РЕЕСТР!AL879</f>
        <v>Автономное учреждение ХМАО-Югры "ЮграМегаспорт"</v>
      </c>
    </row>
    <row r="880" spans="2:26" ht="45" customHeight="1" x14ac:dyDescent="0.3">
      <c r="B880" s="43">
        <f>[1]РЕЕСТР!B880</f>
        <v>815</v>
      </c>
      <c r="C880" s="44" t="str">
        <f>[1]РЕЕСТР!C880</f>
        <v>00.00.2020</v>
      </c>
      <c r="D880" s="51">
        <f>[1]РЕЕСТР!D880</f>
        <v>44900</v>
      </c>
      <c r="E880" s="16" t="str">
        <f>[1]РЕЕСТР!E880</f>
        <v xml:space="preserve">Георгия Величко 7 </v>
      </c>
      <c r="F880" s="52" t="str">
        <f>[1]РЕЕСТР!F880</f>
        <v>в рамках проведения инвентаризации 2022 года
не установлен</v>
      </c>
      <c r="G880" s="10" t="str">
        <f>[1]РЕЕСТР!G880</f>
        <v xml:space="preserve">60.96808 </v>
      </c>
      <c r="H880" s="10" t="str">
        <f>[1]РЕЕСТР!H880</f>
        <v>69.01411</v>
      </c>
      <c r="I880" s="53" t="str">
        <f>[1]РЕЕСТР!I880</f>
        <v>в рамках инвентаризации 2022 года
не определена</v>
      </c>
      <c r="J880" s="9" t="str">
        <f>[1]РЕЕСТР!J880</f>
        <v>открытый</v>
      </c>
      <c r="K880" s="11" t="str">
        <f>[1]РЕЕСТР!K880</f>
        <v>асфальт</v>
      </c>
      <c r="L880" s="10">
        <f>[1]РЕЕСТР!L880</f>
        <v>10</v>
      </c>
      <c r="M880" s="10" t="str">
        <f>[1]РЕЕСТР!M880</f>
        <v>есть</v>
      </c>
      <c r="N880" s="12" t="str">
        <f>[1]РЕЕСТР!N880</f>
        <v>отсутствует</v>
      </c>
      <c r="O880" s="14">
        <f>[1]РЕЕСТР!O880</f>
        <v>2</v>
      </c>
      <c r="P880" s="15">
        <f>[1]РЕЕСТР!P880</f>
        <v>3</v>
      </c>
      <c r="Q880" s="13" t="str">
        <f>[1]РЕЕСТР!Q880</f>
        <v>пластик</v>
      </c>
      <c r="R880" s="14" t="str">
        <f>[1]РЕЕСТР!U880</f>
        <v>-</v>
      </c>
      <c r="S880" s="15" t="str">
        <f>[1]РЕЕСТР!V880</f>
        <v>-</v>
      </c>
      <c r="T880" s="13" t="str">
        <f>[1]РЕЕСТР!W880</f>
        <v>-</v>
      </c>
      <c r="U880" s="17" t="str">
        <f>[1]РЕЕСТР!AA880</f>
        <v>-</v>
      </c>
      <c r="V880" s="18" t="str">
        <f>[1]РЕЕСТР!AB880</f>
        <v>-</v>
      </c>
      <c r="W880" s="15" t="str">
        <f>[1]РЕЕСТР!AC880</f>
        <v>-</v>
      </c>
      <c r="X880" s="13" t="str">
        <f>[1]РЕЕСТР!AD880</f>
        <v>-</v>
      </c>
      <c r="Y880" s="8" t="str">
        <f>[1]РЕЕСТР!AH880</f>
        <v>СП МКД</v>
      </c>
      <c r="Z880" s="19" t="str">
        <f>[1]РЕЕСТР!AL880</f>
        <v>Многоквартирный дом ул. Георгия Величко д. 7</v>
      </c>
    </row>
    <row r="881" spans="2:31" ht="45" customHeight="1" x14ac:dyDescent="0.3">
      <c r="B881" s="43">
        <f>[1]РЕЕСТР!B881</f>
        <v>815</v>
      </c>
      <c r="C881" s="44">
        <f>[1]РЕЕСТР!C881</f>
        <v>0</v>
      </c>
      <c r="D881" s="51">
        <f>[1]РЕЕСТР!D881</f>
        <v>44900</v>
      </c>
      <c r="E881" s="16">
        <f>[1]РЕЕСТР!E881</f>
        <v>0</v>
      </c>
      <c r="F881" s="52" t="str">
        <f>[1]РЕЕСТР!F881</f>
        <v>в рамках проведения инвентаризации 2022 года
не установлен</v>
      </c>
      <c r="G881" s="10">
        <f>[1]РЕЕСТР!G881</f>
        <v>0</v>
      </c>
      <c r="H881" s="10">
        <f>[1]РЕЕСТР!H881</f>
        <v>0</v>
      </c>
      <c r="I881" s="53" t="str">
        <f>[1]РЕЕСТР!I881</f>
        <v>в рамках инвентаризации 2022 года
не определена</v>
      </c>
      <c r="J881" s="9">
        <f>[1]РЕЕСТР!J881</f>
        <v>0</v>
      </c>
      <c r="K881" s="11">
        <f>[1]РЕЕСТР!K881</f>
        <v>0</v>
      </c>
      <c r="L881" s="10">
        <f>[1]РЕЕСТР!L881</f>
        <v>6</v>
      </c>
      <c r="M881" s="10" t="str">
        <f>[1]РЕЕСТР!M881</f>
        <v>отсутствует</v>
      </c>
      <c r="N881" s="12" t="str">
        <f>[1]РЕЕСТР!N881</f>
        <v>отсутствует</v>
      </c>
      <c r="O881" s="14">
        <f>[1]РЕЕСТР!O881</f>
        <v>2</v>
      </c>
      <c r="P881" s="15">
        <f>[1]РЕЕСТР!P881</f>
        <v>1.1000000000000001</v>
      </c>
      <c r="Q881" s="13" t="str">
        <f>[1]РЕЕСТР!Q881</f>
        <v>пластик</v>
      </c>
      <c r="R881" s="14" t="str">
        <f>[1]РЕЕСТР!U881</f>
        <v>-</v>
      </c>
      <c r="S881" s="15" t="str">
        <f>[1]РЕЕСТР!V881</f>
        <v>-</v>
      </c>
      <c r="T881" s="13" t="str">
        <f>[1]РЕЕСТР!W881</f>
        <v>-</v>
      </c>
      <c r="U881" s="17" t="str">
        <f>[1]РЕЕСТР!AA881</f>
        <v>-</v>
      </c>
      <c r="V881" s="18" t="str">
        <f>[1]РЕЕСТР!AB881</f>
        <v>-</v>
      </c>
      <c r="W881" s="15" t="str">
        <f>[1]РЕЕСТР!AC881</f>
        <v>-</v>
      </c>
      <c r="X881" s="13" t="str">
        <f>[1]РЕЕСТР!AD881</f>
        <v>-</v>
      </c>
      <c r="Y881" s="8">
        <f>[1]РЕЕСТР!AH881</f>
        <v>0</v>
      </c>
      <c r="Z881" s="19" t="str">
        <f>[1]РЕЕСТР!AL881</f>
        <v>-</v>
      </c>
      <c r="AA881" s="30"/>
      <c r="AB881" s="31"/>
      <c r="AC881" s="32"/>
      <c r="AD881" s="33"/>
      <c r="AE881" s="33"/>
    </row>
    <row r="882" spans="2:31" ht="45" customHeight="1" x14ac:dyDescent="0.3">
      <c r="B882" s="43">
        <f>[1]РЕЕСТР!B882</f>
        <v>816</v>
      </c>
      <c r="C882" s="44">
        <f>[1]РЕЕСТР!C882</f>
        <v>0</v>
      </c>
      <c r="D882" s="51">
        <f>[1]РЕЕСТР!D882</f>
        <v>44900</v>
      </c>
      <c r="E882" s="16">
        <f>[1]РЕЕСТР!E882</f>
        <v>0</v>
      </c>
      <c r="F882" s="52" t="str">
        <f>[1]РЕЕСТР!F882</f>
        <v>в рамках проведения инвентаризации 2022 года
не установлен</v>
      </c>
      <c r="G882" s="10">
        <f>[1]РЕЕСТР!G882</f>
        <v>0</v>
      </c>
      <c r="H882" s="10">
        <f>[1]РЕЕСТР!H882</f>
        <v>0</v>
      </c>
      <c r="I882" s="53" t="str">
        <f>[1]РЕЕСТР!I882</f>
        <v>в рамках инвентаризации 2022 года
не определена</v>
      </c>
      <c r="J882" s="9">
        <f>[1]РЕЕСТР!J882</f>
        <v>0</v>
      </c>
      <c r="K882" s="11">
        <f>[1]РЕЕСТР!K882</f>
        <v>0</v>
      </c>
      <c r="L882" s="10">
        <f>[1]РЕЕСТР!L882</f>
        <v>0</v>
      </c>
      <c r="M882" s="10">
        <f>[1]РЕЕСТР!M882</f>
        <v>0</v>
      </c>
      <c r="N882" s="12">
        <f>[1]РЕЕСТР!N882</f>
        <v>0</v>
      </c>
      <c r="O882" s="14">
        <f>[1]РЕЕСТР!O882</f>
        <v>0</v>
      </c>
      <c r="P882" s="15">
        <f>[1]РЕЕСТР!P882</f>
        <v>0</v>
      </c>
      <c r="Q882" s="13">
        <f>[1]РЕЕСТР!Q882</f>
        <v>0</v>
      </c>
      <c r="R882" s="14">
        <f>[1]РЕЕСТР!U882</f>
        <v>0</v>
      </c>
      <c r="S882" s="15">
        <f>[1]РЕЕСТР!V882</f>
        <v>0</v>
      </c>
      <c r="T882" s="13">
        <f>[1]РЕЕСТР!W882</f>
        <v>0</v>
      </c>
      <c r="U882" s="17">
        <f>[1]РЕЕСТР!AA882</f>
        <v>0</v>
      </c>
      <c r="V882" s="18">
        <f>[1]РЕЕСТР!AB882</f>
        <v>0</v>
      </c>
      <c r="W882" s="15">
        <f>[1]РЕЕСТР!AC882</f>
        <v>0</v>
      </c>
      <c r="X882" s="13">
        <f>[1]РЕЕСТР!AD882</f>
        <v>0</v>
      </c>
      <c r="Y882" s="8">
        <f>[1]РЕЕСТР!AH882</f>
        <v>0</v>
      </c>
      <c r="Z882" s="19">
        <f>[1]РЕЕСТР!AL882</f>
        <v>0</v>
      </c>
    </row>
    <row r="883" spans="2:31" ht="45" customHeight="1" x14ac:dyDescent="0.3">
      <c r="B883" s="43">
        <f>[1]РЕЕСТР!B883</f>
        <v>817</v>
      </c>
      <c r="C883" s="44">
        <f>[1]РЕЕСТР!C883</f>
        <v>0</v>
      </c>
      <c r="D883" s="51">
        <f>[1]РЕЕСТР!D883</f>
        <v>44900</v>
      </c>
      <c r="E883" s="16">
        <f>[1]РЕЕСТР!E883</f>
        <v>0</v>
      </c>
      <c r="F883" s="52" t="str">
        <f>[1]РЕЕСТР!F883</f>
        <v>в рамках проведения инвентаризации 2022 года
не установлен</v>
      </c>
      <c r="G883" s="10">
        <f>[1]РЕЕСТР!G883</f>
        <v>0</v>
      </c>
      <c r="H883" s="10">
        <f>[1]РЕЕСТР!H883</f>
        <v>0</v>
      </c>
      <c r="I883" s="53" t="str">
        <f>[1]РЕЕСТР!I883</f>
        <v>в рамках инвентаризации 2022 года
не определена</v>
      </c>
      <c r="J883" s="9">
        <f>[1]РЕЕСТР!J883</f>
        <v>0</v>
      </c>
      <c r="K883" s="11">
        <f>[1]РЕЕСТР!K883</f>
        <v>0</v>
      </c>
      <c r="L883" s="10">
        <f>[1]РЕЕСТР!L883</f>
        <v>0</v>
      </c>
      <c r="M883" s="10">
        <f>[1]РЕЕСТР!M883</f>
        <v>0</v>
      </c>
      <c r="N883" s="12">
        <f>[1]РЕЕСТР!N883</f>
        <v>0</v>
      </c>
      <c r="O883" s="14">
        <f>[1]РЕЕСТР!O883</f>
        <v>0</v>
      </c>
      <c r="P883" s="15">
        <f>[1]РЕЕСТР!P883</f>
        <v>0</v>
      </c>
      <c r="Q883" s="13">
        <f>[1]РЕЕСТР!Q883</f>
        <v>0</v>
      </c>
      <c r="R883" s="14">
        <f>[1]РЕЕСТР!U883</f>
        <v>0</v>
      </c>
      <c r="S883" s="15">
        <f>[1]РЕЕСТР!V883</f>
        <v>0</v>
      </c>
      <c r="T883" s="13">
        <f>[1]РЕЕСТР!W883</f>
        <v>0</v>
      </c>
      <c r="U883" s="17">
        <f>[1]РЕЕСТР!AA883</f>
        <v>0</v>
      </c>
      <c r="V883" s="18">
        <f>[1]РЕЕСТР!AB883</f>
        <v>0</v>
      </c>
      <c r="W883" s="15">
        <f>[1]РЕЕСТР!AC883</f>
        <v>0</v>
      </c>
      <c r="X883" s="13">
        <f>[1]РЕЕСТР!AD883</f>
        <v>0</v>
      </c>
      <c r="Y883" s="8">
        <f>[1]РЕЕСТР!AH883</f>
        <v>0</v>
      </c>
      <c r="Z883" s="19">
        <f>[1]РЕЕСТР!AL883</f>
        <v>0</v>
      </c>
    </row>
    <row r="884" spans="2:31" ht="45" customHeight="1" x14ac:dyDescent="0.3">
      <c r="B884" s="43">
        <f>[1]РЕЕСТР!B884</f>
        <v>818</v>
      </c>
      <c r="C884" s="44" t="str">
        <f>[1]РЕЕСТР!C884</f>
        <v>00.06.2022</v>
      </c>
      <c r="D884" s="51">
        <f>[1]РЕЕСТР!D884</f>
        <v>44900</v>
      </c>
      <c r="E884" s="16" t="str">
        <f>[1]РЕЕСТР!E884</f>
        <v xml:space="preserve"> Пристанская 1</v>
      </c>
      <c r="F884" s="52" t="str">
        <f>[1]РЕЕСТР!F884</f>
        <v>в рамках проведения инвентаризации 2022 года
не установлен</v>
      </c>
      <c r="G884" s="10" t="str">
        <f>[1]РЕЕСТР!G884</f>
        <v xml:space="preserve">60.966530 </v>
      </c>
      <c r="H884" s="10" t="str">
        <f>[1]РЕЕСТР!H884</f>
        <v>69.045824</v>
      </c>
      <c r="I884" s="53" t="str">
        <f>[1]РЕЕСТР!I884</f>
        <v>в рамках инвентаризации 2022 года
не определена</v>
      </c>
      <c r="J884" s="9" t="str">
        <f>[1]РЕЕСТР!J884</f>
        <v>открытый</v>
      </c>
      <c r="K884" s="11" t="str">
        <f>[1]РЕЕСТР!K884</f>
        <v>грунт</v>
      </c>
      <c r="L884" s="10">
        <f>[1]РЕЕСТР!L884</f>
        <v>6</v>
      </c>
      <c r="M884" s="10" t="str">
        <f>[1]РЕЕСТР!M884</f>
        <v>отсутствует</v>
      </c>
      <c r="N884" s="12" t="str">
        <f>[1]РЕЕСТР!N884</f>
        <v>отсутствует</v>
      </c>
      <c r="O884" s="14">
        <f>[1]РЕЕСТР!O884</f>
        <v>1</v>
      </c>
      <c r="P884" s="15">
        <f>[1]РЕЕСТР!P884</f>
        <v>1.1000000000000001</v>
      </c>
      <c r="Q884" s="13" t="str">
        <f>[1]РЕЕСТР!Q884</f>
        <v>пластик</v>
      </c>
      <c r="R884" s="14" t="str">
        <f>[1]РЕЕСТР!U884</f>
        <v>-</v>
      </c>
      <c r="S884" s="15" t="str">
        <f>[1]РЕЕСТР!V884</f>
        <v>-</v>
      </c>
      <c r="T884" s="13" t="str">
        <f>[1]РЕЕСТР!W884</f>
        <v>-</v>
      </c>
      <c r="U884" s="17" t="str">
        <f>[1]РЕЕСТР!AA884</f>
        <v>-</v>
      </c>
      <c r="V884" s="18" t="str">
        <f>[1]РЕЕСТР!AB884</f>
        <v>-</v>
      </c>
      <c r="W884" s="15" t="str">
        <f>[1]РЕЕСТР!AC884</f>
        <v>-</v>
      </c>
      <c r="X884" s="13" t="str">
        <f>[1]РЕЕСТР!AD884</f>
        <v>-</v>
      </c>
      <c r="Y884" s="8" t="str">
        <f>[1]РЕЕСТР!AH884</f>
        <v>ЮЛ - ООО "Тасис"</v>
      </c>
      <c r="Z884" s="19" t="str">
        <f>[1]РЕЕСТР!AL884</f>
        <v xml:space="preserve"> ООО "Тасис"</v>
      </c>
    </row>
    <row r="885" spans="2:31" ht="45" customHeight="1" x14ac:dyDescent="0.3">
      <c r="B885" s="43">
        <f>[1]РЕЕСТР!B885</f>
        <v>819</v>
      </c>
      <c r="C885" s="44" t="str">
        <f>[1]РЕЕСТР!C885</f>
        <v>ранее существовавшая до 01.01.2019</v>
      </c>
      <c r="D885" s="51">
        <f>[1]РЕЕСТР!D885</f>
        <v>44900</v>
      </c>
      <c r="E885" s="16" t="str">
        <f>[1]РЕЕСТР!E885</f>
        <v>Рабочий 8</v>
      </c>
      <c r="F885" s="52" t="str">
        <f>[1]РЕЕСТР!F885</f>
        <v>в рамках проведения инвентаризации 2022 года
не установлен</v>
      </c>
      <c r="G885" s="10" t="str">
        <f>[1]РЕЕСТР!G885</f>
        <v xml:space="preserve">60.971071 </v>
      </c>
      <c r="H885" s="10" t="str">
        <f>[1]РЕЕСТР!H885</f>
        <v>69.060449</v>
      </c>
      <c r="I885" s="53" t="str">
        <f>[1]РЕЕСТР!I885</f>
        <v>в рамках инвентаризации 2022 года
не определена</v>
      </c>
      <c r="J885" s="9" t="str">
        <f>[1]РЕЕСТР!J885</f>
        <v>открытый</v>
      </c>
      <c r="K885" s="11" t="str">
        <f>[1]РЕЕСТР!K885</f>
        <v>бетонная плита</v>
      </c>
      <c r="L885" s="10">
        <f>[1]РЕЕСТР!L885</f>
        <v>6</v>
      </c>
      <c r="M885" s="10" t="str">
        <f>[1]РЕЕСТР!M885</f>
        <v>отсутствует</v>
      </c>
      <c r="N885" s="12" t="str">
        <f>[1]РЕЕСТР!N885</f>
        <v>отсутствует</v>
      </c>
      <c r="O885" s="14">
        <f>[1]РЕЕСТР!O885</f>
        <v>2</v>
      </c>
      <c r="P885" s="15">
        <f>[1]РЕЕСТР!P885</f>
        <v>0.75</v>
      </c>
      <c r="Q885" s="13" t="str">
        <f>[1]РЕЕСТР!Q885</f>
        <v>металл</v>
      </c>
      <c r="R885" s="14" t="str">
        <f>[1]РЕЕСТР!U885</f>
        <v>-</v>
      </c>
      <c r="S885" s="15" t="str">
        <f>[1]РЕЕСТР!V885</f>
        <v>-</v>
      </c>
      <c r="T885" s="13" t="str">
        <f>[1]РЕЕСТР!W885</f>
        <v>-</v>
      </c>
      <c r="U885" s="17" t="str">
        <f>[1]РЕЕСТР!AA885</f>
        <v>-</v>
      </c>
      <c r="V885" s="18" t="str">
        <f>[1]РЕЕСТР!AB885</f>
        <v>-</v>
      </c>
      <c r="W885" s="15" t="str">
        <f>[1]РЕЕСТР!AC885</f>
        <v>-</v>
      </c>
      <c r="X885" s="13" t="str">
        <f>[1]РЕЕСТР!AD885</f>
        <v>-</v>
      </c>
      <c r="Y885" s="8" t="str">
        <f>[1]РЕЕСТР!AH885</f>
        <v>ЮЛ - ООО "Орбита"</v>
      </c>
      <c r="Z885" s="19" t="str">
        <f>[1]РЕЕСТР!AL885</f>
        <v>ООО "Орбита"</v>
      </c>
    </row>
    <row r="886" spans="2:31" ht="47.25" customHeight="1" x14ac:dyDescent="0.3">
      <c r="B886" s="43">
        <f>[1]РЕЕСТР!B886</f>
        <v>820</v>
      </c>
      <c r="C886" s="44" t="str">
        <f>[1]РЕЕСТР!C886</f>
        <v>ранее существовавшая до 01.01.2019</v>
      </c>
      <c r="D886" s="51">
        <f>[1]РЕЕСТР!D886</f>
        <v>44900</v>
      </c>
      <c r="E886" s="16" t="str">
        <f>[1]РЕЕСТР!E886</f>
        <v>5км а/д Ханты-Мансийск - Тюмень</v>
      </c>
      <c r="F886" s="52" t="str">
        <f>[1]РЕЕСТР!F886</f>
        <v>в рамках проведения инвентаризации 2022 года
не установлен</v>
      </c>
      <c r="G886" s="10" t="str">
        <f>[1]РЕЕСТР!G886</f>
        <v>61.041006</v>
      </c>
      <c r="H886" s="10" t="str">
        <f>[1]РЕЕСТР!H886</f>
        <v>69.185768</v>
      </c>
      <c r="I886" s="53" t="str">
        <f>[1]РЕЕСТР!I886</f>
        <v>в рамках инвентаризации 2022 года
не определена</v>
      </c>
      <c r="J886" s="9" t="str">
        <f>[1]РЕЕСТР!J886</f>
        <v>открытый</v>
      </c>
      <c r="K886" s="11" t="str">
        <f>[1]РЕЕСТР!K886</f>
        <v>асфальт</v>
      </c>
      <c r="L886" s="10">
        <f>[1]РЕЕСТР!L886</f>
        <v>6</v>
      </c>
      <c r="M886" s="10" t="str">
        <f>[1]РЕЕСТР!M886</f>
        <v>отсутствует</v>
      </c>
      <c r="N886" s="12" t="str">
        <f>[1]РЕЕСТР!N886</f>
        <v>отсутствует</v>
      </c>
      <c r="O886" s="14">
        <f>[1]РЕЕСТР!O886</f>
        <v>2</v>
      </c>
      <c r="P886" s="15">
        <f>[1]РЕЕСТР!P886</f>
        <v>1.1000000000000001</v>
      </c>
      <c r="Q886" s="13" t="str">
        <f>[1]РЕЕСТР!Q886</f>
        <v>пластик</v>
      </c>
      <c r="R886" s="14" t="str">
        <f>[1]РЕЕСТР!U886</f>
        <v>-</v>
      </c>
      <c r="S886" s="15" t="str">
        <f>[1]РЕЕСТР!V886</f>
        <v>-</v>
      </c>
      <c r="T886" s="13" t="str">
        <f>[1]РЕЕСТР!W886</f>
        <v>-</v>
      </c>
      <c r="U886" s="17" t="str">
        <f>[1]РЕЕСТР!AA886</f>
        <v>-</v>
      </c>
      <c r="V886" s="18" t="str">
        <f>[1]РЕЕСТР!AB886</f>
        <v>-</v>
      </c>
      <c r="W886" s="15" t="str">
        <f>[1]РЕЕСТР!AC886</f>
        <v>-</v>
      </c>
      <c r="X886" s="13" t="str">
        <f>[1]РЕЕСТР!AD886</f>
        <v>-</v>
      </c>
      <c r="Y886" s="8" t="str">
        <f>[1]РЕЕСТР!AH886</f>
        <v>ЮЛ - АО "Иртышнефтепродукт"</v>
      </c>
      <c r="Z886" s="19" t="str">
        <f>[1]РЕЕСТР!AL886</f>
        <v xml:space="preserve"> АО "Иртышнефтепродукт"</v>
      </c>
    </row>
    <row r="887" spans="2:31" ht="47.25" customHeight="1" x14ac:dyDescent="0.3">
      <c r="B887" s="43">
        <f>[1]РЕЕСТР!B887</f>
        <v>821</v>
      </c>
      <c r="C887" s="44" t="str">
        <f>[1]РЕЕСТР!C887</f>
        <v>ранее существовавшая до 01.01.2019</v>
      </c>
      <c r="D887" s="51">
        <f>[1]РЕЕСТР!D887</f>
        <v>44900</v>
      </c>
      <c r="E887" s="16" t="str">
        <f>[1]РЕЕСТР!E887</f>
        <v>13км а/д Ханты-Мансийск - Тюмень</v>
      </c>
      <c r="F887" s="52" t="str">
        <f>[1]РЕЕСТР!F887</f>
        <v>в рамках проведения инвентаризации 2022 года
не установлен</v>
      </c>
      <c r="G887" s="10" t="str">
        <f>[1]РЕЕСТР!G887</f>
        <v xml:space="preserve">61.045669 </v>
      </c>
      <c r="H887" s="10" t="str">
        <f>[1]РЕЕСТР!H887</f>
        <v>69.315450</v>
      </c>
      <c r="I887" s="53" t="str">
        <f>[1]РЕЕСТР!I887</f>
        <v>в рамках инвентаризации 2022 года
не определена</v>
      </c>
      <c r="J887" s="9" t="str">
        <f>[1]РЕЕСТР!J887</f>
        <v>открытый</v>
      </c>
      <c r="K887" s="11" t="str">
        <f>[1]РЕЕСТР!K887</f>
        <v>асфальт</v>
      </c>
      <c r="L887" s="10">
        <f>[1]РЕЕСТР!L887</f>
        <v>6</v>
      </c>
      <c r="M887" s="10" t="str">
        <f>[1]РЕЕСТР!M887</f>
        <v>отсутствует</v>
      </c>
      <c r="N887" s="12" t="str">
        <f>[1]РЕЕСТР!N887</f>
        <v>отсутствует</v>
      </c>
      <c r="O887" s="14">
        <f>[1]РЕЕСТР!O887</f>
        <v>1</v>
      </c>
      <c r="P887" s="15">
        <f>[1]РЕЕСТР!P887</f>
        <v>1.1000000000000001</v>
      </c>
      <c r="Q887" s="13" t="str">
        <f>[1]РЕЕСТР!Q887</f>
        <v>пластик</v>
      </c>
      <c r="R887" s="14" t="str">
        <f>[1]РЕЕСТР!U887</f>
        <v>-</v>
      </c>
      <c r="S887" s="15" t="str">
        <f>[1]РЕЕСТР!V887</f>
        <v>-</v>
      </c>
      <c r="T887" s="13" t="str">
        <f>[1]РЕЕСТР!W887</f>
        <v>-</v>
      </c>
      <c r="U887" s="17" t="str">
        <f>[1]РЕЕСТР!AA887</f>
        <v>-</v>
      </c>
      <c r="V887" s="18" t="str">
        <f>[1]РЕЕСТР!AB887</f>
        <v>-</v>
      </c>
      <c r="W887" s="15" t="str">
        <f>[1]РЕЕСТР!AC887</f>
        <v>-</v>
      </c>
      <c r="X887" s="13" t="str">
        <f>[1]РЕЕСТР!AD887</f>
        <v>-</v>
      </c>
      <c r="Y887" s="8" t="str">
        <f>[1]РЕЕСТР!AH887</f>
        <v>ЮЛ - ООО "Лукойл-Уралнефтепродукт"</v>
      </c>
      <c r="Z887" s="19" t="str">
        <f>[1]РЕЕСТР!AL887</f>
        <v>ООО "Лукойл-Уралнефтепродукт"</v>
      </c>
    </row>
    <row r="888" spans="2:31" ht="56.25" customHeight="1" x14ac:dyDescent="0.3">
      <c r="B888" s="43">
        <f>[1]РЕЕСТР!B888</f>
        <v>822</v>
      </c>
      <c r="C888" s="44" t="str">
        <f>[1]РЕЕСТР!C888</f>
        <v>ранее существовавшая до 01.01.2019</v>
      </c>
      <c r="D888" s="51">
        <f>[1]РЕЕСТР!D888</f>
        <v>44900</v>
      </c>
      <c r="E888" s="16" t="str">
        <f>[1]РЕЕСТР!E888</f>
        <v xml:space="preserve"> Строителей 119</v>
      </c>
      <c r="F888" s="52" t="str">
        <f>[1]РЕЕСТР!F888</f>
        <v>в рамках проведения инвентаризации 2022 года
не установлен</v>
      </c>
      <c r="G888" s="10" t="str">
        <f>[1]РЕЕСТР!G888</f>
        <v xml:space="preserve">61.011561 </v>
      </c>
      <c r="H888" s="10" t="str">
        <f>[1]РЕЕСТР!H888</f>
        <v>69.051744</v>
      </c>
      <c r="I888" s="53" t="str">
        <f>[1]РЕЕСТР!I888</f>
        <v>в рамках инвентаризации 2022 года
не определена</v>
      </c>
      <c r="J888" s="9" t="str">
        <f>[1]РЕЕСТР!J888</f>
        <v>открытый</v>
      </c>
      <c r="K888" s="11" t="str">
        <f>[1]РЕЕСТР!K888</f>
        <v>бетонная плита</v>
      </c>
      <c r="L888" s="10">
        <f>[1]РЕЕСТР!L888</f>
        <v>38</v>
      </c>
      <c r="M888" s="10" t="str">
        <f>[1]РЕЕСТР!M888</f>
        <v>есть</v>
      </c>
      <c r="N888" s="12" t="str">
        <f>[1]РЕЕСТР!N888</f>
        <v>есть</v>
      </c>
      <c r="O888" s="14">
        <f>[1]РЕЕСТР!O888</f>
        <v>5</v>
      </c>
      <c r="P888" s="15">
        <f>[1]РЕЕСТР!P888</f>
        <v>1.1000000000000001</v>
      </c>
      <c r="Q888" s="13" t="str">
        <f>[1]РЕЕСТР!Q888</f>
        <v>пластик</v>
      </c>
      <c r="R888" s="14" t="str">
        <f>[1]РЕЕСТР!U888</f>
        <v>-</v>
      </c>
      <c r="S888" s="15" t="str">
        <f>[1]РЕЕСТР!V888</f>
        <v>-</v>
      </c>
      <c r="T888" s="13" t="str">
        <f>[1]РЕЕСТР!W888</f>
        <v>-</v>
      </c>
      <c r="U888" s="17" t="str">
        <f>[1]РЕЕСТР!AA888</f>
        <v>пластик</v>
      </c>
      <c r="V888" s="18">
        <f>[1]РЕЕСТР!AB888</f>
        <v>1</v>
      </c>
      <c r="W888" s="15">
        <f>[1]РЕЕСТР!AC888</f>
        <v>1.5</v>
      </c>
      <c r="X888" s="13" t="str">
        <f>[1]РЕЕСТР!AD888</f>
        <v>металлическая сетка АО "РЭС-Сервис"</v>
      </c>
      <c r="Y888" s="8" t="str">
        <f>[1]РЕЕСТР!AH888</f>
        <v>СП МКД</v>
      </c>
      <c r="Z888" s="19" t="str">
        <f>[1]РЕЕСТР!AL888</f>
        <v>МКД ул. Строителей 119</v>
      </c>
    </row>
    <row r="889" spans="2:31" ht="56.25" customHeight="1" x14ac:dyDescent="0.3">
      <c r="B889" s="43">
        <f>[1]РЕЕСТР!B889</f>
        <v>823</v>
      </c>
      <c r="C889" s="44" t="str">
        <f>[1]РЕЕСТР!C889</f>
        <v>ранее существовавшая до 01.01.2019</v>
      </c>
      <c r="D889" s="51">
        <f>[1]РЕЕСТР!D889</f>
        <v>44900</v>
      </c>
      <c r="E889" s="16" t="str">
        <f>[1]РЕЕСТР!E889</f>
        <v xml:space="preserve"> Строителей 121</v>
      </c>
      <c r="F889" s="52" t="str">
        <f>[1]РЕЕСТР!F889</f>
        <v>в рамках проведения инвентаризации 2022 года
не установлен</v>
      </c>
      <c r="G889" s="10" t="str">
        <f>[1]РЕЕСТР!G889</f>
        <v xml:space="preserve">61.011391 </v>
      </c>
      <c r="H889" s="10" t="str">
        <f>[1]РЕЕСТР!H889</f>
        <v>69.053532</v>
      </c>
      <c r="I889" s="53" t="str">
        <f>[1]РЕЕСТР!I889</f>
        <v>в рамках инвентаризации 2022 года
не определена</v>
      </c>
      <c r="J889" s="9" t="str">
        <f>[1]РЕЕСТР!J889</f>
        <v>открытый</v>
      </c>
      <c r="K889" s="11" t="str">
        <f>[1]РЕЕСТР!K889</f>
        <v>асфальт</v>
      </c>
      <c r="L889" s="10">
        <f>[1]РЕЕСТР!L889</f>
        <v>10</v>
      </c>
      <c r="M889" s="10" t="str">
        <f>[1]РЕЕСТР!M889</f>
        <v>есть</v>
      </c>
      <c r="N889" s="12" t="str">
        <f>[1]РЕЕСТР!N889</f>
        <v>есть</v>
      </c>
      <c r="O889" s="14">
        <f>[1]РЕЕСТР!O889</f>
        <v>2</v>
      </c>
      <c r="P889" s="15">
        <f>[1]РЕЕСТР!P889</f>
        <v>1.1000000000000001</v>
      </c>
      <c r="Q889" s="13" t="str">
        <f>[1]РЕЕСТР!Q889</f>
        <v>пластик</v>
      </c>
      <c r="R889" s="14" t="str">
        <f>[1]РЕЕСТР!U889</f>
        <v>-</v>
      </c>
      <c r="S889" s="15" t="str">
        <f>[1]РЕЕСТР!V889</f>
        <v>-</v>
      </c>
      <c r="T889" s="13" t="str">
        <f>[1]РЕЕСТР!W889</f>
        <v>-</v>
      </c>
      <c r="U889" s="17" t="str">
        <f>[1]РЕЕСТР!AA889</f>
        <v>пластик</v>
      </c>
      <c r="V889" s="18">
        <f>[1]РЕЕСТР!AB889</f>
        <v>1</v>
      </c>
      <c r="W889" s="15">
        <f>[1]РЕЕСТР!AC889</f>
        <v>1.5</v>
      </c>
      <c r="X889" s="13" t="str">
        <f>[1]РЕЕСТР!AD889</f>
        <v>металлическая сетка АО "РЭС-Сервис"</v>
      </c>
      <c r="Y889" s="8" t="str">
        <f>[1]РЕЕСТР!AH889</f>
        <v>СП МКД</v>
      </c>
      <c r="Z889" s="19" t="str">
        <f>[1]РЕЕСТР!AL889</f>
        <v>МКД дом ул. Строителей 121</v>
      </c>
    </row>
    <row r="890" spans="2:31" ht="45" customHeight="1" x14ac:dyDescent="0.3">
      <c r="B890" s="43">
        <f>[1]РЕЕСТР!B890</f>
        <v>824</v>
      </c>
      <c r="C890" s="44" t="str">
        <f>[1]РЕЕСТР!C890</f>
        <v>ранее существовавшая до 01.01.2019</v>
      </c>
      <c r="D890" s="51">
        <f>[1]РЕЕСТР!D890</f>
        <v>44900</v>
      </c>
      <c r="E890" s="16" t="str">
        <f>[1]РЕЕСТР!E890</f>
        <v>Пионерская 121</v>
      </c>
      <c r="F890" s="52" t="str">
        <f>[1]РЕЕСТР!F890</f>
        <v>в рамках проведения инвентаризации 2022 года
не установлен</v>
      </c>
      <c r="G890" s="10" t="str">
        <f>[1]РЕЕСТР!G890</f>
        <v xml:space="preserve">61.010445 </v>
      </c>
      <c r="H890" s="10" t="str">
        <f>[1]РЕЕСТР!H890</f>
        <v>69.042069</v>
      </c>
      <c r="I890" s="53" t="str">
        <f>[1]РЕЕСТР!I890</f>
        <v>в рамках инвентаризации 2022 года
не определена</v>
      </c>
      <c r="J890" s="9" t="str">
        <f>[1]РЕЕСТР!J890</f>
        <v>открытый</v>
      </c>
      <c r="K890" s="11" t="str">
        <f>[1]РЕЕСТР!K890</f>
        <v>бетонная плита</v>
      </c>
      <c r="L890" s="10">
        <f>[1]РЕЕСТР!L890</f>
        <v>12</v>
      </c>
      <c r="M890" s="10" t="str">
        <f>[1]РЕЕСТР!M890</f>
        <v>отсутствует</v>
      </c>
      <c r="N890" s="12" t="str">
        <f>[1]РЕЕСТР!N890</f>
        <v>отсутствует</v>
      </c>
      <c r="O890" s="14">
        <f>[1]РЕЕСТР!O890</f>
        <v>2</v>
      </c>
      <c r="P890" s="15">
        <f>[1]РЕЕСТР!P890</f>
        <v>0.75</v>
      </c>
      <c r="Q890" s="13" t="str">
        <f>[1]РЕЕСТР!Q890</f>
        <v>металл</v>
      </c>
      <c r="R890" s="14" t="str">
        <f>[1]РЕЕСТР!U890</f>
        <v>-</v>
      </c>
      <c r="S890" s="15" t="str">
        <f>[1]РЕЕСТР!V890</f>
        <v>-</v>
      </c>
      <c r="T890" s="13" t="str">
        <f>[1]РЕЕСТР!W890</f>
        <v>-</v>
      </c>
      <c r="U890" s="17" t="str">
        <f>[1]РЕЕСТР!AA890</f>
        <v>-</v>
      </c>
      <c r="V890" s="18" t="str">
        <f>[1]РЕЕСТР!AB890</f>
        <v>-</v>
      </c>
      <c r="W890" s="15" t="str">
        <f>[1]РЕЕСТР!AC890</f>
        <v>-</v>
      </c>
      <c r="X890" s="13" t="str">
        <f>[1]РЕЕСТР!AD890</f>
        <v>-</v>
      </c>
      <c r="Y890" s="8" t="str">
        <f>[1]РЕЕСТР!AH890</f>
        <v>ИП - Аскеров Э.И.</v>
      </c>
      <c r="Z890" s="19" t="str">
        <f>[1]РЕЕСТР!AL890</f>
        <v>ИП Аскеров Э.И.</v>
      </c>
    </row>
    <row r="891" spans="2:31" ht="45" customHeight="1" x14ac:dyDescent="0.3">
      <c r="B891" s="43">
        <f>[1]РЕЕСТР!B891</f>
        <v>825</v>
      </c>
      <c r="C891" s="44" t="str">
        <f>[1]РЕЕСТР!C891</f>
        <v>ранее существовавшая до 01.01.2019</v>
      </c>
      <c r="D891" s="51">
        <f>[1]РЕЕСТР!D891</f>
        <v>44900</v>
      </c>
      <c r="E891" s="16" t="str">
        <f>[1]РЕЕСТР!E891</f>
        <v>Пионерская 83,85,87</v>
      </c>
      <c r="F891" s="52" t="str">
        <f>[1]РЕЕСТР!F891</f>
        <v>в рамках проведения инвентаризации 2022 года
не установлен</v>
      </c>
      <c r="G891" s="10" t="str">
        <f>[1]РЕЕСТР!G891</f>
        <v xml:space="preserve">61.010327 </v>
      </c>
      <c r="H891" s="10" t="str">
        <f>[1]РЕЕСТР!H891</f>
        <v>69.027400</v>
      </c>
      <c r="I891" s="53" t="str">
        <f>[1]РЕЕСТР!I891</f>
        <v>в рамках инвентаризации 2022 года
не определена</v>
      </c>
      <c r="J891" s="9" t="str">
        <f>[1]РЕЕСТР!J891</f>
        <v>открытый</v>
      </c>
      <c r="K891" s="11" t="str">
        <f>[1]РЕЕСТР!K891</f>
        <v>бетонная плита</v>
      </c>
      <c r="L891" s="10">
        <f>[1]РЕЕСТР!L891</f>
        <v>12</v>
      </c>
      <c r="M891" s="10" t="str">
        <f>[1]РЕЕСТР!M891</f>
        <v>отсутствует</v>
      </c>
      <c r="N891" s="12" t="str">
        <f>[1]РЕЕСТР!N891</f>
        <v>есть</v>
      </c>
      <c r="O891" s="14">
        <f>[1]РЕЕСТР!O891</f>
        <v>3</v>
      </c>
      <c r="P891" s="15">
        <f>[1]РЕЕСТР!P891</f>
        <v>0.75</v>
      </c>
      <c r="Q891" s="13" t="str">
        <f>[1]РЕЕСТР!Q891</f>
        <v>металл</v>
      </c>
      <c r="R891" s="14" t="str">
        <f>[1]РЕЕСТР!U891</f>
        <v>-</v>
      </c>
      <c r="S891" s="15" t="str">
        <f>[1]РЕЕСТР!V891</f>
        <v>-</v>
      </c>
      <c r="T891" s="13" t="str">
        <f>[1]РЕЕСТР!W891</f>
        <v>-</v>
      </c>
      <c r="U891" s="17" t="str">
        <f>[1]РЕЕСТР!AA891</f>
        <v>-</v>
      </c>
      <c r="V891" s="18" t="str">
        <f>[1]РЕЕСТР!AB891</f>
        <v>-</v>
      </c>
      <c r="W891" s="15" t="str">
        <f>[1]РЕЕСТР!AC891</f>
        <v>-</v>
      </c>
      <c r="X891" s="13" t="str">
        <f>[1]РЕЕСТР!AD891</f>
        <v>-</v>
      </c>
      <c r="Y891" s="8" t="str">
        <f>[1]РЕЕСТР!AH891</f>
        <v>ЮЛ - БУ ХМАО-Югры "Технолого-педогогический колледж"</v>
      </c>
      <c r="Z891" s="19" t="str">
        <f>[1]РЕЕСТР!AL891</f>
        <v>БУ ХМАО-Югры "Технолого-педогогический колледж"</v>
      </c>
    </row>
    <row r="892" spans="2:31" ht="45" customHeight="1" x14ac:dyDescent="0.3">
      <c r="B892" s="43">
        <f>[1]РЕЕСТР!B892</f>
        <v>826</v>
      </c>
      <c r="C892" s="44" t="str">
        <f>[1]РЕЕСТР!C892</f>
        <v>00.00.2021</v>
      </c>
      <c r="D892" s="51">
        <f>[1]РЕЕСТР!D892</f>
        <v>44900</v>
      </c>
      <c r="E892" s="16" t="str">
        <f>[1]РЕЕСТР!E892</f>
        <v xml:space="preserve"> Комсомольская 56</v>
      </c>
      <c r="F892" s="52" t="str">
        <f>[1]РЕЕСТР!F892</f>
        <v>в рамках проведения инвентаризации 2022 года
не установлен</v>
      </c>
      <c r="G892" s="10" t="str">
        <f>[1]РЕЕСТР!G892</f>
        <v>61.00868</v>
      </c>
      <c r="H892" s="10" t="str">
        <f>[1]РЕЕСТР!H892</f>
        <v>69.02333</v>
      </c>
      <c r="I892" s="53" t="str">
        <f>[1]РЕЕСТР!I892</f>
        <v>в рамках инвентаризации 2022 года
не определена</v>
      </c>
      <c r="J892" s="9" t="str">
        <f>[1]РЕЕСТР!J892</f>
        <v>открытый</v>
      </c>
      <c r="K892" s="11" t="str">
        <f>[1]РЕЕСТР!K892</f>
        <v>бетонная плита</v>
      </c>
      <c r="L892" s="10">
        <f>[1]РЕЕСТР!L892</f>
        <v>10</v>
      </c>
      <c r="M892" s="10" t="str">
        <f>[1]РЕЕСТР!M892</f>
        <v>есть</v>
      </c>
      <c r="N892" s="12" t="str">
        <f>[1]РЕЕСТР!N892</f>
        <v>отсутствует</v>
      </c>
      <c r="O892" s="14">
        <f>[1]РЕЕСТР!O892</f>
        <v>2</v>
      </c>
      <c r="P892" s="15">
        <f>[1]РЕЕСТР!P892</f>
        <v>5</v>
      </c>
      <c r="Q892" s="13" t="str">
        <f>[1]РЕЕСТР!Q892</f>
        <v>пластик</v>
      </c>
      <c r="R892" s="14" t="str">
        <f>[1]РЕЕСТР!U892</f>
        <v>-</v>
      </c>
      <c r="S892" s="15" t="str">
        <f>[1]РЕЕСТР!V892</f>
        <v>-</v>
      </c>
      <c r="T892" s="13" t="str">
        <f>[1]РЕЕСТР!W892</f>
        <v>-</v>
      </c>
      <c r="U892" s="17" t="str">
        <f>[1]РЕЕСТР!AA892</f>
        <v>-</v>
      </c>
      <c r="V892" s="18" t="str">
        <f>[1]РЕЕСТР!AB892</f>
        <v>-</v>
      </c>
      <c r="W892" s="15" t="str">
        <f>[1]РЕЕСТР!AC892</f>
        <v>-</v>
      </c>
      <c r="X892" s="13" t="str">
        <f>[1]РЕЕСТР!AD892</f>
        <v>-</v>
      </c>
      <c r="Y892" s="8" t="str">
        <f>[1]РЕЕСТР!AH892</f>
        <v>СП МКД</v>
      </c>
      <c r="Z892" s="19" t="str">
        <f>[1]РЕЕСТР!AL892</f>
        <v>МКД  ул. Комсомольская 56</v>
      </c>
    </row>
    <row r="893" spans="2:31" ht="45" x14ac:dyDescent="0.3">
      <c r="B893" s="43">
        <f>[1]РЕЕСТР!B893</f>
        <v>827</v>
      </c>
      <c r="C893" s="44">
        <f>[1]РЕЕСТР!C893</f>
        <v>43762</v>
      </c>
      <c r="D893" s="51">
        <f>[1]РЕЕСТР!D893</f>
        <v>44900</v>
      </c>
      <c r="E893" s="16" t="str">
        <f>[1]РЕЕСТР!E893</f>
        <v>Рознина 86</v>
      </c>
      <c r="F893" s="52" t="str">
        <f>[1]РЕЕСТР!F893</f>
        <v>в рамках проведения инвентаризации 2022 года
не установлен</v>
      </c>
      <c r="G893" s="10" t="str">
        <f>[1]РЕЕСТР!G893</f>
        <v xml:space="preserve">61.009516 </v>
      </c>
      <c r="H893" s="10" t="str">
        <f>[1]РЕЕСТР!H893</f>
        <v>69.012937</v>
      </c>
      <c r="I893" s="53" t="str">
        <f>[1]РЕЕСТР!I893</f>
        <v>в рамках инвентаризации 2022 года
не определена</v>
      </c>
      <c r="J893" s="9" t="str">
        <f>[1]РЕЕСТР!J893</f>
        <v>открытый</v>
      </c>
      <c r="K893" s="11" t="str">
        <f>[1]РЕЕСТР!K893</f>
        <v>бетонная плита</v>
      </c>
      <c r="L893" s="10">
        <f>[1]РЕЕСТР!L893</f>
        <v>12</v>
      </c>
      <c r="M893" s="10" t="str">
        <f>[1]РЕЕСТР!M893</f>
        <v>есть</v>
      </c>
      <c r="N893" s="12" t="str">
        <f>[1]РЕЕСТР!N893</f>
        <v>есть</v>
      </c>
      <c r="O893" s="14">
        <f>[1]РЕЕСТР!O893</f>
        <v>2</v>
      </c>
      <c r="P893" s="15">
        <f>[1]РЕЕСТР!P893</f>
        <v>1.1000000000000001</v>
      </c>
      <c r="Q893" s="13" t="str">
        <f>[1]РЕЕСТР!Q893</f>
        <v>пластик</v>
      </c>
      <c r="R893" s="14">
        <f>[1]РЕЕСТР!U893</f>
        <v>1</v>
      </c>
      <c r="S893" s="15">
        <f>[1]РЕЕСТР!V893</f>
        <v>4</v>
      </c>
      <c r="T893" s="13" t="str">
        <f>[1]РЕЕСТР!W893</f>
        <v>отсек</v>
      </c>
      <c r="U893" s="17" t="str">
        <f>[1]РЕЕСТР!AA893</f>
        <v>-</v>
      </c>
      <c r="V893" s="18" t="str">
        <f>[1]РЕЕСТР!AB893</f>
        <v>-</v>
      </c>
      <c r="W893" s="15" t="str">
        <f>[1]РЕЕСТР!AC893</f>
        <v>-</v>
      </c>
      <c r="X893" s="13" t="str">
        <f>[1]РЕЕСТР!AD893</f>
        <v>-</v>
      </c>
      <c r="Y893" s="8" t="str">
        <f>[1]РЕЕСТР!AH893</f>
        <v>МО - Администрация города Ханты-Мансийска</v>
      </c>
      <c r="Z893" s="19" t="str">
        <f>[1]РЕЕСТР!AL893</f>
        <v>ИЖС по ул. Рознина 86, 84,82,80,88</v>
      </c>
    </row>
    <row r="894" spans="2:31" ht="45" x14ac:dyDescent="0.3">
      <c r="B894" s="43">
        <f>[1]РЕЕСТР!B894</f>
        <v>828</v>
      </c>
      <c r="C894" s="44" t="str">
        <f>[1]РЕЕСТР!C894</f>
        <v>ранее существовавшая до 01.01.2019</v>
      </c>
      <c r="D894" s="51">
        <f>[1]РЕЕСТР!D894</f>
        <v>44900</v>
      </c>
      <c r="E894" s="16" t="str">
        <f>[1]РЕЕСТР!E894</f>
        <v>Рознина 64в</v>
      </c>
      <c r="F894" s="52" t="str">
        <f>[1]РЕЕСТР!F894</f>
        <v>в рамках проведения инвентаризации 2022 года
не установлен</v>
      </c>
      <c r="G894" s="10" t="str">
        <f>[1]РЕЕСТР!G894</f>
        <v xml:space="preserve">61.006922 </v>
      </c>
      <c r="H894" s="10" t="str">
        <f>[1]РЕЕСТР!H894</f>
        <v>69.005113</v>
      </c>
      <c r="I894" s="53" t="str">
        <f>[1]РЕЕСТР!I894</f>
        <v>в рамках инвентаризации 2022 года
не определена</v>
      </c>
      <c r="J894" s="9" t="str">
        <f>[1]РЕЕСТР!J894</f>
        <v>открытый</v>
      </c>
      <c r="K894" s="11" t="str">
        <f>[1]РЕЕСТР!K894</f>
        <v>асфальт</v>
      </c>
      <c r="L894" s="10">
        <f>[1]РЕЕСТР!L894</f>
        <v>8</v>
      </c>
      <c r="M894" s="10" t="str">
        <f>[1]РЕЕСТР!M894</f>
        <v>отсутствует</v>
      </c>
      <c r="N894" s="12" t="str">
        <f>[1]РЕЕСТР!N894</f>
        <v>отсутствует</v>
      </c>
      <c r="O894" s="14">
        <f>[1]РЕЕСТР!O894</f>
        <v>3</v>
      </c>
      <c r="P894" s="15">
        <f>[1]РЕЕСТР!P894</f>
        <v>0.75</v>
      </c>
      <c r="Q894" s="13" t="str">
        <f>[1]РЕЕСТР!Q894</f>
        <v>металл</v>
      </c>
      <c r="R894" s="14" t="str">
        <f>[1]РЕЕСТР!U894</f>
        <v>-</v>
      </c>
      <c r="S894" s="15" t="str">
        <f>[1]РЕЕСТР!V894</f>
        <v>-</v>
      </c>
      <c r="T894" s="13" t="str">
        <f>[1]РЕЕСТР!W894</f>
        <v>-</v>
      </c>
      <c r="U894" s="17" t="str">
        <f>[1]РЕЕСТР!AA894</f>
        <v>-</v>
      </c>
      <c r="V894" s="18" t="str">
        <f>[1]РЕЕСТР!AB894</f>
        <v>-</v>
      </c>
      <c r="W894" s="15" t="str">
        <f>[1]РЕЕСТР!AC894</f>
        <v>-</v>
      </c>
      <c r="X894" s="13" t="str">
        <f>[1]РЕЕСТР!AD894</f>
        <v>-</v>
      </c>
      <c r="Y894" s="8" t="str">
        <f>[1]РЕЕСТР!AH894</f>
        <v>МО - Администрация города Ханты-Мансийска</v>
      </c>
      <c r="Z894" s="19" t="str">
        <f>[1]РЕЕСТР!AL894</f>
        <v xml:space="preserve"> ИЖС по ул. Рознина 64в </v>
      </c>
    </row>
    <row r="895" spans="2:31" ht="45" x14ac:dyDescent="0.3">
      <c r="B895" s="43">
        <f>[1]РЕЕСТР!B895</f>
        <v>829</v>
      </c>
      <c r="C895" s="44" t="str">
        <f>[1]РЕЕСТР!C895</f>
        <v>ранее существовавшая до 01.01.2019</v>
      </c>
      <c r="D895" s="51">
        <f>[1]РЕЕСТР!D895</f>
        <v>44900</v>
      </c>
      <c r="E895" s="16" t="str">
        <f>[1]РЕЕСТР!E895</f>
        <v>Рознина 16</v>
      </c>
      <c r="F895" s="52" t="str">
        <f>[1]РЕЕСТР!F895</f>
        <v>в рамках проведения инвентаризации 2022 года
не установлен</v>
      </c>
      <c r="G895" s="10" t="str">
        <f>[1]РЕЕСТР!G895</f>
        <v xml:space="preserve">61.000489 </v>
      </c>
      <c r="H895" s="10" t="str">
        <f>[1]РЕЕСТР!H895</f>
        <v>68.996622</v>
      </c>
      <c r="I895" s="53" t="str">
        <f>[1]РЕЕСТР!I895</f>
        <v>в рамках инвентаризации 2022 года
не определена</v>
      </c>
      <c r="J895" s="9" t="str">
        <f>[1]РЕЕСТР!J895</f>
        <v>открытый</v>
      </c>
      <c r="K895" s="11" t="str">
        <f>[1]РЕЕСТР!K895</f>
        <v>бетонная плита</v>
      </c>
      <c r="L895" s="10">
        <f>[1]РЕЕСТР!L895</f>
        <v>8</v>
      </c>
      <c r="M895" s="10" t="str">
        <f>[1]РЕЕСТР!M895</f>
        <v>отсутствует</v>
      </c>
      <c r="N895" s="12" t="str">
        <f>[1]РЕЕСТР!N895</f>
        <v>отсутствует</v>
      </c>
      <c r="O895" s="14">
        <f>[1]РЕЕСТР!O895</f>
        <v>4</v>
      </c>
      <c r="P895" s="15">
        <f>[1]РЕЕСТР!P895</f>
        <v>0.75</v>
      </c>
      <c r="Q895" s="13" t="str">
        <f>[1]РЕЕСТР!Q895</f>
        <v>металл</v>
      </c>
      <c r="R895" s="14" t="str">
        <f>[1]РЕЕСТР!U895</f>
        <v>-</v>
      </c>
      <c r="S895" s="15" t="str">
        <f>[1]РЕЕСТР!V895</f>
        <v>-</v>
      </c>
      <c r="T895" s="13" t="str">
        <f>[1]РЕЕСТР!W895</f>
        <v>-</v>
      </c>
      <c r="U895" s="17" t="str">
        <f>[1]РЕЕСТР!AA895</f>
        <v>-</v>
      </c>
      <c r="V895" s="18" t="str">
        <f>[1]РЕЕСТР!AB895</f>
        <v>-</v>
      </c>
      <c r="W895" s="15" t="str">
        <f>[1]РЕЕСТР!AC895</f>
        <v>-</v>
      </c>
      <c r="X895" s="13" t="str">
        <f>[1]РЕЕСТР!AD895</f>
        <v>-</v>
      </c>
      <c r="Y895" s="8" t="str">
        <f>[1]РЕЕСТР!AH895</f>
        <v>ЮЛ - МП  ЖКУ</v>
      </c>
      <c r="Z895" s="19" t="str">
        <f>[1]РЕЕСТР!AL895</f>
        <v xml:space="preserve"> МП ЖКУ по ул. Рознина 16</v>
      </c>
    </row>
    <row r="896" spans="2:31" ht="159.75" customHeight="1" x14ac:dyDescent="0.3">
      <c r="B896" s="43">
        <f>[1]РЕЕСТР!B896</f>
        <v>830</v>
      </c>
      <c r="C896" s="44" t="str">
        <f>[1]РЕЕСТР!C896</f>
        <v>ранее существовавшая до 01.01.2019</v>
      </c>
      <c r="D896" s="51">
        <f>[1]РЕЕСТР!D896</f>
        <v>45048</v>
      </c>
      <c r="E896" s="16" t="str">
        <f>[1]РЕЕСТР!E896</f>
        <v>Лопарева (парк Бориса Лосева)</v>
      </c>
      <c r="F896" s="52" t="str">
        <f>[1]РЕЕСТР!F896</f>
        <v>в рамках проведения инвентаризации 2022 года
не установлен</v>
      </c>
      <c r="G896" s="10" t="str">
        <f>[1]РЕЕСТР!G896</f>
        <v>61.004925</v>
      </c>
      <c r="H896" s="10" t="str">
        <f>[1]РЕЕСТР!H896</f>
        <v>69.028761</v>
      </c>
      <c r="I896" s="53" t="str">
        <f>[1]РЕЕСТР!I896</f>
        <v>в рамках инвентаризации 2022 года
не определена</v>
      </c>
      <c r="J896" s="9" t="str">
        <f>[1]РЕЕСТР!J896</f>
        <v>открытый</v>
      </c>
      <c r="K896" s="11" t="str">
        <f>[1]РЕЕСТР!K896</f>
        <v>бетонная плита</v>
      </c>
      <c r="L896" s="10">
        <f>[1]РЕЕСТР!L896</f>
        <v>12</v>
      </c>
      <c r="M896" s="10" t="str">
        <f>[1]РЕЕСТР!M896</f>
        <v>есть</v>
      </c>
      <c r="N896" s="12" t="str">
        <f>[1]РЕЕСТР!N896</f>
        <v>есть</v>
      </c>
      <c r="O896" s="14">
        <f>[1]РЕЕСТР!O896</f>
        <v>3</v>
      </c>
      <c r="P896" s="15">
        <f>[1]РЕЕСТР!P896</f>
        <v>1.1000000000000001</v>
      </c>
      <c r="Q896" s="13" t="str">
        <f>[1]РЕЕСТР!Q896</f>
        <v>пластик</v>
      </c>
      <c r="R896" s="14">
        <f>[1]РЕЕСТР!U896</f>
        <v>1</v>
      </c>
      <c r="S896" s="15">
        <f>[1]РЕЕСТР!V896</f>
        <v>4</v>
      </c>
      <c r="T896" s="13" t="str">
        <f>[1]РЕЕСТР!W896</f>
        <v>отсек</v>
      </c>
      <c r="U896" s="17" t="str">
        <f>[1]РЕЕСТР!AA896</f>
        <v>-</v>
      </c>
      <c r="V896" s="18" t="str">
        <f>[1]РЕЕСТР!AB896</f>
        <v>-</v>
      </c>
      <c r="W896" s="15" t="str">
        <f>[1]РЕЕСТР!AC896</f>
        <v>-</v>
      </c>
      <c r="X896" s="13" t="str">
        <f>[1]РЕЕСТР!AD896</f>
        <v>-</v>
      </c>
      <c r="Y896" s="8" t="str">
        <f>[1]РЕЕСТР!AH896</f>
        <v>МО - Администрация города Ханты-Мансийска</v>
      </c>
      <c r="Z896" s="19" t="str">
        <f>[1]РЕЕСТР!AL896</f>
        <v>Федеральное государственное казенное учреждение "Управление вневедомственной охраны войск национальной гвардии Российской Федерации по Ханты-Мансийскому автономному округу - Югре", БУ ХМАО-Югры "ДЭСЗ", Парка Бориса Лосева   ул. Лопарева</v>
      </c>
    </row>
    <row r="897" spans="2:26" ht="45" customHeight="1" x14ac:dyDescent="0.3">
      <c r="B897" s="43">
        <f>[1]РЕЕСТР!B897</f>
        <v>831</v>
      </c>
      <c r="C897" s="44">
        <f>[1]РЕЕСТР!C897</f>
        <v>0</v>
      </c>
      <c r="D897" s="51">
        <f>[1]РЕЕСТР!D897</f>
        <v>44900</v>
      </c>
      <c r="E897" s="16">
        <f>[1]РЕЕСТР!E897</f>
        <v>0</v>
      </c>
      <c r="F897" s="52" t="str">
        <f>[1]РЕЕСТР!F897</f>
        <v>в рамках проведения инвентаризации 2022 года
не установлен</v>
      </c>
      <c r="G897" s="10">
        <f>[1]РЕЕСТР!G897</f>
        <v>0</v>
      </c>
      <c r="H897" s="10">
        <f>[1]РЕЕСТР!H897</f>
        <v>0</v>
      </c>
      <c r="I897" s="53" t="str">
        <f>[1]РЕЕСТР!I897</f>
        <v>в рамках инвентаризации 2022 года
не определена</v>
      </c>
      <c r="J897" s="9">
        <f>[1]РЕЕСТР!J897</f>
        <v>0</v>
      </c>
      <c r="K897" s="11">
        <f>[1]РЕЕСТР!K897</f>
        <v>0</v>
      </c>
      <c r="L897" s="10">
        <f>[1]РЕЕСТР!L897</f>
        <v>0</v>
      </c>
      <c r="M897" s="10">
        <f>[1]РЕЕСТР!M897</f>
        <v>0</v>
      </c>
      <c r="N897" s="12">
        <f>[1]РЕЕСТР!N897</f>
        <v>0</v>
      </c>
      <c r="O897" s="14">
        <f>[1]РЕЕСТР!O897</f>
        <v>0</v>
      </c>
      <c r="P897" s="15">
        <f>[1]РЕЕСТР!P897</f>
        <v>0</v>
      </c>
      <c r="Q897" s="13">
        <f>[1]РЕЕСТР!Q897</f>
        <v>0</v>
      </c>
      <c r="R897" s="14">
        <f>[1]РЕЕСТР!U897</f>
        <v>0</v>
      </c>
      <c r="S897" s="15">
        <f>[1]РЕЕСТР!V897</f>
        <v>0</v>
      </c>
      <c r="T897" s="13">
        <f>[1]РЕЕСТР!W897</f>
        <v>0</v>
      </c>
      <c r="U897" s="17">
        <f>[1]РЕЕСТР!AA897</f>
        <v>0</v>
      </c>
      <c r="V897" s="18">
        <f>[1]РЕЕСТР!AB897</f>
        <v>0</v>
      </c>
      <c r="W897" s="15">
        <f>[1]РЕЕСТР!AC897</f>
        <v>0</v>
      </c>
      <c r="X897" s="13">
        <f>[1]РЕЕСТР!AD897</f>
        <v>0</v>
      </c>
      <c r="Y897" s="8">
        <f>[1]РЕЕСТР!AH897</f>
        <v>0</v>
      </c>
      <c r="Z897" s="19">
        <f>[1]РЕЕСТР!AL897</f>
        <v>0</v>
      </c>
    </row>
    <row r="898" spans="2:26" ht="45" customHeight="1" x14ac:dyDescent="0.3">
      <c r="B898" s="43">
        <f>[1]РЕЕСТР!B898</f>
        <v>832</v>
      </c>
      <c r="C898" s="44" t="str">
        <f>[1]РЕЕСТР!C898</f>
        <v>ранее существовавшая до 01.01.2019</v>
      </c>
      <c r="D898" s="51">
        <f>[1]РЕЕСТР!D898</f>
        <v>44900</v>
      </c>
      <c r="E898" s="16" t="str">
        <f>[1]РЕЕСТР!E898</f>
        <v>Гагарина 134</v>
      </c>
      <c r="F898" s="52" t="str">
        <f>[1]РЕЕСТР!F898</f>
        <v>в рамках проведения инвентаризации 2022 года
не установлен</v>
      </c>
      <c r="G898" s="10" t="str">
        <f>[1]РЕЕСТР!G898</f>
        <v>60.985937</v>
      </c>
      <c r="H898" s="10" t="str">
        <f>[1]РЕЕСТР!H898</f>
        <v>69.033438</v>
      </c>
      <c r="I898" s="53" t="str">
        <f>[1]РЕЕСТР!I898</f>
        <v>в рамках инвентаризации 2022 года
не определена</v>
      </c>
      <c r="J898" s="9" t="str">
        <f>[1]РЕЕСТР!J898</f>
        <v>открытый</v>
      </c>
      <c r="K898" s="11" t="str">
        <f>[1]РЕЕСТР!K898</f>
        <v>бетонная плита</v>
      </c>
      <c r="L898" s="10">
        <f>[1]РЕЕСТР!L898</f>
        <v>12</v>
      </c>
      <c r="M898" s="10" t="str">
        <f>[1]РЕЕСТР!M898</f>
        <v>есть</v>
      </c>
      <c r="N898" s="12" t="str">
        <f>[1]РЕЕСТР!N898</f>
        <v>есть</v>
      </c>
      <c r="O898" s="14">
        <f>[1]РЕЕСТР!O898</f>
        <v>3</v>
      </c>
      <c r="P898" s="15">
        <f>[1]РЕЕСТР!P898</f>
        <v>1.1000000000000001</v>
      </c>
      <c r="Q898" s="13" t="str">
        <f>[1]РЕЕСТР!Q898</f>
        <v>пластик</v>
      </c>
      <c r="R898" s="14" t="str">
        <f>[1]РЕЕСТР!U898</f>
        <v>-</v>
      </c>
      <c r="S898" s="15" t="str">
        <f>[1]РЕЕСТР!V898</f>
        <v>-</v>
      </c>
      <c r="T898" s="13" t="str">
        <f>[1]РЕЕСТР!W898</f>
        <v>-</v>
      </c>
      <c r="U898" s="17" t="str">
        <f>[1]РЕЕСТР!AA898</f>
        <v>-</v>
      </c>
      <c r="V898" s="18" t="str">
        <f>[1]РЕЕСТР!AB898</f>
        <v>-</v>
      </c>
      <c r="W898" s="15" t="str">
        <f>[1]РЕЕСТР!AC898</f>
        <v>-</v>
      </c>
      <c r="X898" s="13" t="str">
        <f>[1]РЕЕСТР!AD898</f>
        <v>-</v>
      </c>
      <c r="Y898" s="8" t="str">
        <f>[1]РЕЕСТР!AH898</f>
        <v>СП МКД</v>
      </c>
      <c r="Z898" s="19" t="str">
        <f>[1]РЕЕСТР!AL898</f>
        <v>МКД ул. Гагарина 134</v>
      </c>
    </row>
    <row r="899" spans="2:26" ht="45" customHeight="1" x14ac:dyDescent="0.3">
      <c r="B899" s="43">
        <f>[1]РЕЕСТР!B899</f>
        <v>833</v>
      </c>
      <c r="C899" s="44" t="str">
        <f>[1]РЕЕСТР!C899</f>
        <v>ранее существовавшая до 01.01.2019</v>
      </c>
      <c r="D899" s="51">
        <f>[1]РЕЕСТР!D899</f>
        <v>44900</v>
      </c>
      <c r="E899" s="16" t="str">
        <f>[1]РЕЕСТР!E899</f>
        <v>Снежная 2</v>
      </c>
      <c r="F899" s="52" t="str">
        <f>[1]РЕЕСТР!F899</f>
        <v>в рамках проведения инвентаризации 2022 года
не установлен</v>
      </c>
      <c r="G899" s="10" t="str">
        <f>[1]РЕЕСТР!G899</f>
        <v xml:space="preserve">60.984353 </v>
      </c>
      <c r="H899" s="10" t="str">
        <f>[1]РЕЕСТР!H899</f>
        <v>69.039285</v>
      </c>
      <c r="I899" s="53" t="str">
        <f>[1]РЕЕСТР!I899</f>
        <v>в рамках инвентаризации 2022 года
не определена</v>
      </c>
      <c r="J899" s="9" t="str">
        <f>[1]РЕЕСТР!J899</f>
        <v>открытый</v>
      </c>
      <c r="K899" s="11" t="str">
        <f>[1]РЕЕСТР!K899</f>
        <v>бетонная плита</v>
      </c>
      <c r="L899" s="10">
        <f>[1]РЕЕСТР!L899</f>
        <v>8</v>
      </c>
      <c r="M899" s="10" t="str">
        <f>[1]РЕЕСТР!M899</f>
        <v>отсутствует</v>
      </c>
      <c r="N899" s="12" t="str">
        <f>[1]РЕЕСТР!N899</f>
        <v>есть</v>
      </c>
      <c r="O899" s="14">
        <f>[1]РЕЕСТР!O899</f>
        <v>2</v>
      </c>
      <c r="P899" s="15">
        <f>[1]РЕЕСТР!P899</f>
        <v>1.1000000000000001</v>
      </c>
      <c r="Q899" s="13" t="str">
        <f>[1]РЕЕСТР!Q899</f>
        <v>пластик</v>
      </c>
      <c r="R899" s="14" t="str">
        <f>[1]РЕЕСТР!U899</f>
        <v>-</v>
      </c>
      <c r="S899" s="15" t="str">
        <f>[1]РЕЕСТР!V899</f>
        <v>-</v>
      </c>
      <c r="T899" s="13" t="str">
        <f>[1]РЕЕСТР!W899</f>
        <v>-</v>
      </c>
      <c r="U899" s="17" t="str">
        <f>[1]РЕЕСТР!AA899</f>
        <v>-</v>
      </c>
      <c r="V899" s="18" t="str">
        <f>[1]РЕЕСТР!AB899</f>
        <v>-</v>
      </c>
      <c r="W899" s="15" t="str">
        <f>[1]РЕЕСТР!AC899</f>
        <v>-</v>
      </c>
      <c r="X899" s="13" t="str">
        <f>[1]РЕЕСТР!AD899</f>
        <v>-</v>
      </c>
      <c r="Y899" s="8" t="str">
        <f>[1]РЕЕСТР!AH899</f>
        <v>ЮЛ - АО "ЦЖКУ"</v>
      </c>
      <c r="Z899" s="19" t="str">
        <f>[1]РЕЕСТР!AL899</f>
        <v>АО "ЦЖКУ"</v>
      </c>
    </row>
    <row r="900" spans="2:26" ht="47.25" customHeight="1" x14ac:dyDescent="0.3">
      <c r="B900" s="43">
        <f>[1]РЕЕСТР!B900</f>
        <v>834</v>
      </c>
      <c r="C900" s="44" t="str">
        <f>[1]РЕЕСТР!C900</f>
        <v>ранее существовавшая до 01.01.2019</v>
      </c>
      <c r="D900" s="51">
        <f>[1]РЕЕСТР!D900</f>
        <v>44900</v>
      </c>
      <c r="E900" s="16" t="str">
        <f>[1]РЕЕСТР!E900</f>
        <v>Посадская 13,15</v>
      </c>
      <c r="F900" s="52" t="str">
        <f>[1]РЕЕСТР!F900</f>
        <v>в рамках проведения инвентаризации 2022 года
не установлен</v>
      </c>
      <c r="G900" s="10" t="str">
        <f>[1]РЕЕСТР!G900</f>
        <v>60.989848</v>
      </c>
      <c r="H900" s="10" t="str">
        <f>[1]РЕЕСТР!H900</f>
        <v>69.036913</v>
      </c>
      <c r="I900" s="53" t="str">
        <f>[1]РЕЕСТР!I900</f>
        <v>в рамках инвентаризации 2022 года
не определена</v>
      </c>
      <c r="J900" s="9" t="str">
        <f>[1]РЕЕСТР!J900</f>
        <v>открытый</v>
      </c>
      <c r="K900" s="11" t="str">
        <f>[1]РЕЕСТР!K900</f>
        <v>бетонная плита</v>
      </c>
      <c r="L900" s="10">
        <f>[1]РЕЕСТР!L900</f>
        <v>8</v>
      </c>
      <c r="M900" s="10" t="str">
        <f>[1]РЕЕСТР!M900</f>
        <v>отсутствует</v>
      </c>
      <c r="N900" s="12" t="str">
        <f>[1]РЕЕСТР!N900</f>
        <v>есть</v>
      </c>
      <c r="O900" s="14">
        <f>[1]РЕЕСТР!O900</f>
        <v>1</v>
      </c>
      <c r="P900" s="15">
        <f>[1]РЕЕСТР!P900</f>
        <v>1.1000000000000001</v>
      </c>
      <c r="Q900" s="13" t="str">
        <f>[1]РЕЕСТР!Q900</f>
        <v>металл</v>
      </c>
      <c r="R900" s="14" t="str">
        <f>[1]РЕЕСТР!U900</f>
        <v>-</v>
      </c>
      <c r="S900" s="15" t="str">
        <f>[1]РЕЕСТР!V900</f>
        <v>-</v>
      </c>
      <c r="T900" s="13" t="str">
        <f>[1]РЕЕСТР!W900</f>
        <v>-</v>
      </c>
      <c r="U900" s="17" t="str">
        <f>[1]РЕЕСТР!AA900</f>
        <v>-</v>
      </c>
      <c r="V900" s="18" t="str">
        <f>[1]РЕЕСТР!AB900</f>
        <v>-</v>
      </c>
      <c r="W900" s="15" t="str">
        <f>[1]РЕЕСТР!AC900</f>
        <v>-</v>
      </c>
      <c r="X900" s="13" t="str">
        <f>[1]РЕЕСТР!AD900</f>
        <v>-</v>
      </c>
      <c r="Y900" s="8" t="str">
        <f>[1]РЕЕСТР!AH900</f>
        <v>ЮЛ - АО ХМАО-Югры "Центр спортивной подготовки сборных команд Югры"</v>
      </c>
      <c r="Z900" s="19" t="str">
        <f>[1]РЕЕСТР!AL900</f>
        <v>БУ ХМАО- Югры "Центр спортивной подготовки сборных команд Югры"</v>
      </c>
    </row>
    <row r="901" spans="2:26" ht="45" customHeight="1" x14ac:dyDescent="0.3">
      <c r="B901" s="43">
        <f>[1]РЕЕСТР!B901</f>
        <v>835</v>
      </c>
      <c r="C901" s="44" t="str">
        <f>[1]РЕЕСТР!C901</f>
        <v>ранее существовавшая до 01.01.2019</v>
      </c>
      <c r="D901" s="51">
        <f>[1]РЕЕСТР!D901</f>
        <v>44900</v>
      </c>
      <c r="E901" s="16" t="str">
        <f>[1]РЕЕСТР!E901</f>
        <v>Гагарина 93</v>
      </c>
      <c r="F901" s="52" t="str">
        <f>[1]РЕЕСТР!F901</f>
        <v>в рамках проведения инвентаризации 2022 года
не установлен</v>
      </c>
      <c r="G901" s="10" t="str">
        <f>[1]РЕЕСТР!G901</f>
        <v xml:space="preserve">60.989970 </v>
      </c>
      <c r="H901" s="10" t="str">
        <f>[1]РЕЕСТР!H901</f>
        <v>69.026996</v>
      </c>
      <c r="I901" s="53" t="str">
        <f>[1]РЕЕСТР!I901</f>
        <v>в рамках инвентаризации 2022 года
не определена</v>
      </c>
      <c r="J901" s="9" t="str">
        <f>[1]РЕЕСТР!J901</f>
        <v>открытый</v>
      </c>
      <c r="K901" s="11" t="str">
        <f>[1]РЕЕСТР!K901</f>
        <v>бетонная плита</v>
      </c>
      <c r="L901" s="10">
        <f>[1]РЕЕСТР!L901</f>
        <v>10</v>
      </c>
      <c r="M901" s="10" t="str">
        <f>[1]РЕЕСТР!M901</f>
        <v>есть</v>
      </c>
      <c r="N901" s="12" t="str">
        <f>[1]РЕЕСТР!N901</f>
        <v>есть</v>
      </c>
      <c r="O901" s="14">
        <f>[1]РЕЕСТР!O901</f>
        <v>2</v>
      </c>
      <c r="P901" s="15">
        <f>[1]РЕЕСТР!P901</f>
        <v>1.1000000000000001</v>
      </c>
      <c r="Q901" s="13" t="str">
        <f>[1]РЕЕСТР!Q901</f>
        <v>пластик</v>
      </c>
      <c r="R901" s="14">
        <f>[1]РЕЕСТР!U901</f>
        <v>1</v>
      </c>
      <c r="S901" s="15">
        <f>[1]РЕЕСТР!V901</f>
        <v>4</v>
      </c>
      <c r="T901" s="13" t="str">
        <f>[1]РЕЕСТР!W901</f>
        <v>отсек</v>
      </c>
      <c r="U901" s="17" t="str">
        <f>[1]РЕЕСТР!AA901</f>
        <v>-</v>
      </c>
      <c r="V901" s="18" t="str">
        <f>[1]РЕЕСТР!AB901</f>
        <v>-</v>
      </c>
      <c r="W901" s="15" t="str">
        <f>[1]РЕЕСТР!AC901</f>
        <v>-</v>
      </c>
      <c r="X901" s="13" t="str">
        <f>[1]РЕЕСТР!AD901</f>
        <v>-</v>
      </c>
      <c r="Y901" s="8" t="str">
        <f>[1]РЕЕСТР!AH901</f>
        <v>СП МКД</v>
      </c>
      <c r="Z901" s="19" t="str">
        <f>[1]РЕЕСТР!AL901</f>
        <v>МКД ул.Гагарина, 93, 77</v>
      </c>
    </row>
    <row r="902" spans="2:26" ht="56.25" customHeight="1" x14ac:dyDescent="0.3">
      <c r="B902" s="43">
        <f>[1]РЕЕСТР!B902</f>
        <v>836</v>
      </c>
      <c r="C902" s="44" t="str">
        <f>[1]РЕЕСТР!C902</f>
        <v>ранее существовавшая до 01.01.2019</v>
      </c>
      <c r="D902" s="51">
        <f>[1]РЕЕСТР!D902</f>
        <v>44900</v>
      </c>
      <c r="E902" s="16" t="str">
        <f>[1]РЕЕСТР!E902</f>
        <v>Гагарина 83,85</v>
      </c>
      <c r="F902" s="52" t="str">
        <f>[1]РЕЕСТР!F902</f>
        <v>в рамках проведения инвентаризации 2022 года
не установлен</v>
      </c>
      <c r="G902" s="10" t="str">
        <f>[1]РЕЕСТР!G902</f>
        <v xml:space="preserve">60.991096 </v>
      </c>
      <c r="H902" s="10" t="str">
        <f>[1]РЕЕСТР!H902</f>
        <v>69.026672</v>
      </c>
      <c r="I902" s="53" t="str">
        <f>[1]РЕЕСТР!I902</f>
        <v>в рамках инвентаризации 2022 года
не определена</v>
      </c>
      <c r="J902" s="9" t="str">
        <f>[1]РЕЕСТР!J902</f>
        <v>открытый</v>
      </c>
      <c r="K902" s="11" t="str">
        <f>[1]РЕЕСТР!K902</f>
        <v>бетонная плита</v>
      </c>
      <c r="L902" s="10">
        <f>[1]РЕЕСТР!L902</f>
        <v>10</v>
      </c>
      <c r="M902" s="10" t="str">
        <f>[1]РЕЕСТР!M902</f>
        <v>есть</v>
      </c>
      <c r="N902" s="12" t="str">
        <f>[1]РЕЕСТР!N902</f>
        <v>есть</v>
      </c>
      <c r="O902" s="14">
        <f>[1]РЕЕСТР!O902</f>
        <v>2</v>
      </c>
      <c r="P902" s="15">
        <f>[1]РЕЕСТР!P902</f>
        <v>1.1000000000000001</v>
      </c>
      <c r="Q902" s="13" t="str">
        <f>[1]РЕЕСТР!Q902</f>
        <v>пластик</v>
      </c>
      <c r="R902" s="14">
        <f>[1]РЕЕСТР!U902</f>
        <v>1</v>
      </c>
      <c r="S902" s="15">
        <f>[1]РЕЕСТР!V902</f>
        <v>4</v>
      </c>
      <c r="T902" s="13" t="str">
        <f>[1]РЕЕСТР!W902</f>
        <v>отсек</v>
      </c>
      <c r="U902" s="17" t="str">
        <f>[1]РЕЕСТР!AA902</f>
        <v>пластик</v>
      </c>
      <c r="V902" s="18">
        <f>[1]РЕЕСТР!AB902</f>
        <v>1</v>
      </c>
      <c r="W902" s="15">
        <f>[1]РЕЕСТР!AC902</f>
        <v>1</v>
      </c>
      <c r="X902" s="13" t="str">
        <f>[1]РЕЕСТР!AD902</f>
        <v>металлическая сетка АО "РЭС-Сервис"</v>
      </c>
      <c r="Y902" s="8" t="str">
        <f>[1]РЕЕСТР!AH902</f>
        <v>МО - Администрация города Ханты-Мансийска</v>
      </c>
      <c r="Z902" s="19" t="str">
        <f>[1]РЕЕСТР!AL902</f>
        <v>МКД ул.Гагарина, 83, 85</v>
      </c>
    </row>
    <row r="903" spans="2:26" ht="63" customHeight="1" x14ac:dyDescent="0.3">
      <c r="B903" s="43">
        <f>[1]РЕЕСТР!B903</f>
        <v>837</v>
      </c>
      <c r="C903" s="44" t="str">
        <f>[1]РЕЕСТР!C903</f>
        <v>ранее существовавшая до 01.01.2019</v>
      </c>
      <c r="D903" s="51">
        <f>[1]РЕЕСТР!D903</f>
        <v>44900</v>
      </c>
      <c r="E903" s="16" t="str">
        <f>[1]РЕЕСТР!E903</f>
        <v xml:space="preserve"> Свердлова 10</v>
      </c>
      <c r="F903" s="52" t="str">
        <f>[1]РЕЕСТР!F903</f>
        <v>в рамках проведения инвентаризации 2022 года
не установлен</v>
      </c>
      <c r="G903" s="10" t="str">
        <f>[1]РЕЕСТР!G903</f>
        <v xml:space="preserve">61.007301 </v>
      </c>
      <c r="H903" s="10" t="str">
        <f>[1]РЕЕСТР!H903</f>
        <v>69.026178</v>
      </c>
      <c r="I903" s="53" t="str">
        <f>[1]РЕЕСТР!I903</f>
        <v>в рамках инвентаризации 2022 года
не определена</v>
      </c>
      <c r="J903" s="9" t="str">
        <f>[1]РЕЕСТР!J903</f>
        <v>открытый</v>
      </c>
      <c r="K903" s="11" t="str">
        <f>[1]РЕЕСТР!K903</f>
        <v>асфальт</v>
      </c>
      <c r="L903" s="10">
        <f>[1]РЕЕСТР!L903</f>
        <v>4</v>
      </c>
      <c r="M903" s="10" t="str">
        <f>[1]РЕЕСТР!M903</f>
        <v>отсутствует</v>
      </c>
      <c r="N903" s="12" t="str">
        <f>[1]РЕЕСТР!N903</f>
        <v>отсутствует</v>
      </c>
      <c r="O903" s="14">
        <f>[1]РЕЕСТР!O903</f>
        <v>1</v>
      </c>
      <c r="P903" s="15">
        <f>[1]РЕЕСТР!P903</f>
        <v>1.1000000000000001</v>
      </c>
      <c r="Q903" s="13" t="str">
        <f>[1]РЕЕСТР!Q903</f>
        <v>металл</v>
      </c>
      <c r="R903" s="14" t="str">
        <f>[1]РЕЕСТР!U903</f>
        <v>-</v>
      </c>
      <c r="S903" s="15" t="str">
        <f>[1]РЕЕСТР!V903</f>
        <v>-</v>
      </c>
      <c r="T903" s="13" t="str">
        <f>[1]РЕЕСТР!W903</f>
        <v>-</v>
      </c>
      <c r="U903" s="17" t="str">
        <f>[1]РЕЕСТР!AA903</f>
        <v>-</v>
      </c>
      <c r="V903" s="18" t="str">
        <f>[1]РЕЕСТР!AB903</f>
        <v>-</v>
      </c>
      <c r="W903" s="15" t="str">
        <f>[1]РЕЕСТР!AC903</f>
        <v>-</v>
      </c>
      <c r="X903" s="13" t="str">
        <f>[1]РЕЕСТР!AD903</f>
        <v>-</v>
      </c>
      <c r="Y903" s="8" t="str">
        <f>[1]РЕЕСТР!AH903</f>
        <v>ЮЛ - Управление Федеральной службы войск национальной гвардии Российской Федерации по ХМАО-Югре</v>
      </c>
      <c r="Z903" s="19" t="str">
        <f>[1]РЕЕСТР!AL903</f>
        <v>Управление Федеральной службы войск национальной гвардии Российской Федерации по ХМАО-Югре</v>
      </c>
    </row>
    <row r="904" spans="2:26" ht="45" customHeight="1" x14ac:dyDescent="0.3">
      <c r="B904" s="43">
        <f>[1]РЕЕСТР!B904</f>
        <v>838</v>
      </c>
      <c r="C904" s="44" t="str">
        <f>[1]РЕЕСТР!C904</f>
        <v>ранее существовавшая до 01.01.2019</v>
      </c>
      <c r="D904" s="51">
        <f>[1]РЕЕСТР!D904</f>
        <v>44900</v>
      </c>
      <c r="E904" s="16" t="str">
        <f>[1]РЕЕСТР!E904</f>
        <v>Чкалова 56</v>
      </c>
      <c r="F904" s="52" t="str">
        <f>[1]РЕЕСТР!F904</f>
        <v>в рамках проведения инвентаризации 2022 года
не установлен</v>
      </c>
      <c r="G904" s="10" t="str">
        <f>[1]РЕЕСТР!G904</f>
        <v xml:space="preserve">61.007772 </v>
      </c>
      <c r="H904" s="10" t="str">
        <f>[1]РЕЕСТР!H904</f>
        <v>69.039069</v>
      </c>
      <c r="I904" s="53" t="str">
        <f>[1]РЕЕСТР!I904</f>
        <v>в рамках инвентаризации 2022 года
не определена</v>
      </c>
      <c r="J904" s="9" t="str">
        <f>[1]РЕЕСТР!J904</f>
        <v>открытый</v>
      </c>
      <c r="K904" s="11" t="str">
        <f>[1]РЕЕСТР!K904</f>
        <v>бетонная плита</v>
      </c>
      <c r="L904" s="10">
        <f>[1]РЕЕСТР!L904</f>
        <v>6</v>
      </c>
      <c r="M904" s="10" t="str">
        <f>[1]РЕЕСТР!M904</f>
        <v>отсутствует</v>
      </c>
      <c r="N904" s="12" t="str">
        <f>[1]РЕЕСТР!N904</f>
        <v>отсутствует</v>
      </c>
      <c r="O904" s="14">
        <f>[1]РЕЕСТР!O904</f>
        <v>2</v>
      </c>
      <c r="P904" s="15">
        <f>[1]РЕЕСТР!P904</f>
        <v>0.75</v>
      </c>
      <c r="Q904" s="13" t="str">
        <f>[1]РЕЕСТР!Q904</f>
        <v>металл</v>
      </c>
      <c r="R904" s="14" t="str">
        <f>[1]РЕЕСТР!U904</f>
        <v>-</v>
      </c>
      <c r="S904" s="15" t="str">
        <f>[1]РЕЕСТР!V904</f>
        <v>-</v>
      </c>
      <c r="T904" s="13" t="str">
        <f>[1]РЕЕСТР!W904</f>
        <v>-</v>
      </c>
      <c r="U904" s="17" t="str">
        <f>[1]РЕЕСТР!AA904</f>
        <v>-</v>
      </c>
      <c r="V904" s="18" t="str">
        <f>[1]РЕЕСТР!AB904</f>
        <v>-</v>
      </c>
      <c r="W904" s="15" t="str">
        <f>[1]РЕЕСТР!AC904</f>
        <v>-</v>
      </c>
      <c r="X904" s="13" t="str">
        <f>[1]РЕЕСТР!AD904</f>
        <v>-</v>
      </c>
      <c r="Y904" s="8" t="str">
        <f>[1]РЕЕСТР!AH904</f>
        <v>СП МКД</v>
      </c>
      <c r="Z904" s="19" t="str">
        <f>[1]РЕЕСТР!AL904</f>
        <v>МКД ул. Чкалова 56</v>
      </c>
    </row>
    <row r="905" spans="2:26" ht="45" customHeight="1" x14ac:dyDescent="0.3">
      <c r="B905" s="43">
        <f>[1]РЕЕСТР!B905</f>
        <v>839</v>
      </c>
      <c r="C905" s="44" t="str">
        <f>[1]РЕЕСТР!C905</f>
        <v>ранее существовавшая до 01.01.2019</v>
      </c>
      <c r="D905" s="51">
        <f>[1]РЕЕСТР!D905</f>
        <v>44900</v>
      </c>
      <c r="E905" s="16" t="str">
        <f>[1]РЕЕСТР!E905</f>
        <v>Чехова 62,64А</v>
      </c>
      <c r="F905" s="52" t="str">
        <f>[1]РЕЕСТР!F905</f>
        <v>в рамках проведения инвентаризации 2022 года
не установлен</v>
      </c>
      <c r="G905" s="10" t="str">
        <f>[1]РЕЕСТР!G905</f>
        <v xml:space="preserve">61.002613 </v>
      </c>
      <c r="H905" s="10" t="str">
        <f>[1]РЕЕСТР!H905</f>
        <v>69.047280</v>
      </c>
      <c r="I905" s="53" t="str">
        <f>[1]РЕЕСТР!I905</f>
        <v>в рамках инвентаризации 2022 года
не определена</v>
      </c>
      <c r="J905" s="9" t="str">
        <f>[1]РЕЕСТР!J905</f>
        <v>открытый</v>
      </c>
      <c r="K905" s="11" t="str">
        <f>[1]РЕЕСТР!K905</f>
        <v>асфальт</v>
      </c>
      <c r="L905" s="10">
        <f>[1]РЕЕСТР!L905</f>
        <v>10</v>
      </c>
      <c r="M905" s="10" t="str">
        <f>[1]РЕЕСТР!M905</f>
        <v>есть</v>
      </c>
      <c r="N905" s="12" t="str">
        <f>[1]РЕЕСТР!N905</f>
        <v>есть</v>
      </c>
      <c r="O905" s="14">
        <f>[1]РЕЕСТР!O905</f>
        <v>2</v>
      </c>
      <c r="P905" s="15">
        <f>[1]РЕЕСТР!P905</f>
        <v>1.1000000000000001</v>
      </c>
      <c r="Q905" s="13" t="str">
        <f>[1]РЕЕСТР!Q905</f>
        <v>пластик</v>
      </c>
      <c r="R905" s="14">
        <f>[1]РЕЕСТР!U905</f>
        <v>1</v>
      </c>
      <c r="S905" s="15">
        <f>[1]РЕЕСТР!V905</f>
        <v>4</v>
      </c>
      <c r="T905" s="13" t="str">
        <f>[1]РЕЕСТР!W905</f>
        <v>отсек</v>
      </c>
      <c r="U905" s="17" t="str">
        <f>[1]РЕЕСТР!AA905</f>
        <v>-</v>
      </c>
      <c r="V905" s="18" t="str">
        <f>[1]РЕЕСТР!AB905</f>
        <v>-</v>
      </c>
      <c r="W905" s="15" t="str">
        <f>[1]РЕЕСТР!AC905</f>
        <v>-</v>
      </c>
      <c r="X905" s="13" t="str">
        <f>[1]РЕЕСТР!AD905</f>
        <v>-</v>
      </c>
      <c r="Y905" s="8" t="str">
        <f>[1]РЕЕСТР!AH905</f>
        <v>СП МКД</v>
      </c>
      <c r="Z905" s="19" t="str">
        <f>[1]РЕЕСТР!AL905</f>
        <v>МКД ул. Чехова,62,64А</v>
      </c>
    </row>
    <row r="906" spans="2:26" ht="45" customHeight="1" x14ac:dyDescent="0.3">
      <c r="B906" s="43">
        <f>[1]РЕЕСТР!B906</f>
        <v>840</v>
      </c>
      <c r="C906" s="44">
        <f>[1]РЕЕСТР!C906</f>
        <v>0</v>
      </c>
      <c r="D906" s="51">
        <f>[1]РЕЕСТР!D906</f>
        <v>44900</v>
      </c>
      <c r="E906" s="16">
        <f>[1]РЕЕСТР!E906</f>
        <v>0</v>
      </c>
      <c r="F906" s="52" t="str">
        <f>[1]РЕЕСТР!F906</f>
        <v>в рамках проведения инвентаризации 2022 года
не установлен</v>
      </c>
      <c r="G906" s="10">
        <f>[1]РЕЕСТР!G906</f>
        <v>0</v>
      </c>
      <c r="H906" s="10">
        <f>[1]РЕЕСТР!H906</f>
        <v>0</v>
      </c>
      <c r="I906" s="53" t="str">
        <f>[1]РЕЕСТР!I906</f>
        <v>в рамках инвентаризации 2022 года
не определена</v>
      </c>
      <c r="J906" s="9">
        <f>[1]РЕЕСТР!J906</f>
        <v>0</v>
      </c>
      <c r="K906" s="11">
        <f>[1]РЕЕСТР!K906</f>
        <v>0</v>
      </c>
      <c r="L906" s="10">
        <f>[1]РЕЕСТР!L906</f>
        <v>0</v>
      </c>
      <c r="M906" s="10">
        <f>[1]РЕЕСТР!M906</f>
        <v>0</v>
      </c>
      <c r="N906" s="12">
        <f>[1]РЕЕСТР!N906</f>
        <v>0</v>
      </c>
      <c r="O906" s="14">
        <f>[1]РЕЕСТР!O906</f>
        <v>0</v>
      </c>
      <c r="P906" s="15">
        <f>[1]РЕЕСТР!P906</f>
        <v>0</v>
      </c>
      <c r="Q906" s="13">
        <f>[1]РЕЕСТР!Q906</f>
        <v>0</v>
      </c>
      <c r="R906" s="14">
        <f>[1]РЕЕСТР!U906</f>
        <v>0</v>
      </c>
      <c r="S906" s="15">
        <f>[1]РЕЕСТР!V906</f>
        <v>0</v>
      </c>
      <c r="T906" s="13">
        <f>[1]РЕЕСТР!W906</f>
        <v>0</v>
      </c>
      <c r="U906" s="17">
        <f>[1]РЕЕСТР!AA906</f>
        <v>0</v>
      </c>
      <c r="V906" s="18">
        <f>[1]РЕЕСТР!AB906</f>
        <v>0</v>
      </c>
      <c r="W906" s="15">
        <f>[1]РЕЕСТР!AC906</f>
        <v>0</v>
      </c>
      <c r="X906" s="13">
        <f>[1]РЕЕСТР!AD906</f>
        <v>0</v>
      </c>
      <c r="Y906" s="8">
        <f>[1]РЕЕСТР!AH906</f>
        <v>0</v>
      </c>
      <c r="Z906" s="19">
        <f>[1]РЕЕСТР!AL906</f>
        <v>0</v>
      </c>
    </row>
    <row r="907" spans="2:26" ht="45" customHeight="1" x14ac:dyDescent="0.3">
      <c r="B907" s="43">
        <f>[1]РЕЕСТР!B907</f>
        <v>841</v>
      </c>
      <c r="C907" s="44" t="str">
        <f>[1]РЕЕСТР!C907</f>
        <v>ранее существовавшая до 01.01.2019</v>
      </c>
      <c r="D907" s="51">
        <f>[1]РЕЕСТР!D907</f>
        <v>44900</v>
      </c>
      <c r="E907" s="16" t="str">
        <f>[1]РЕЕСТР!E907</f>
        <v>Газовиков 15</v>
      </c>
      <c r="F907" s="52" t="str">
        <f>[1]РЕЕСТР!F907</f>
        <v>в рамках проведения инвентаризации 2022 года
не установлен</v>
      </c>
      <c r="G907" s="10" t="str">
        <f>[1]РЕЕСТР!G907</f>
        <v xml:space="preserve">61.018385 </v>
      </c>
      <c r="H907" s="10" t="str">
        <f>[1]РЕЕСТР!H907</f>
        <v>69.069154</v>
      </c>
      <c r="I907" s="53" t="str">
        <f>[1]РЕЕСТР!I907</f>
        <v>в рамках инвентаризации 2022 года
не определена</v>
      </c>
      <c r="J907" s="9" t="str">
        <f>[1]РЕЕСТР!J907</f>
        <v>открытый</v>
      </c>
      <c r="K907" s="11" t="str">
        <f>[1]РЕЕСТР!K907</f>
        <v>бетонная плита</v>
      </c>
      <c r="L907" s="10">
        <f>[1]РЕЕСТР!L907</f>
        <v>8</v>
      </c>
      <c r="M907" s="10" t="str">
        <f>[1]РЕЕСТР!M907</f>
        <v>отсутствует</v>
      </c>
      <c r="N907" s="12" t="str">
        <f>[1]РЕЕСТР!N907</f>
        <v>отсутствует</v>
      </c>
      <c r="O907" s="14">
        <f>[1]РЕЕСТР!O907</f>
        <v>2</v>
      </c>
      <c r="P907" s="15">
        <f>[1]РЕЕСТР!P907</f>
        <v>0.75</v>
      </c>
      <c r="Q907" s="13" t="str">
        <f>[1]РЕЕСТР!Q907</f>
        <v>металл</v>
      </c>
      <c r="R907" s="14" t="str">
        <f>[1]РЕЕСТР!U907</f>
        <v>-</v>
      </c>
      <c r="S907" s="15" t="str">
        <f>[1]РЕЕСТР!V907</f>
        <v>-</v>
      </c>
      <c r="T907" s="13" t="str">
        <f>[1]РЕЕСТР!W907</f>
        <v>-</v>
      </c>
      <c r="U907" s="17" t="str">
        <f>[1]РЕЕСТР!AA907</f>
        <v>-</v>
      </c>
      <c r="V907" s="18" t="str">
        <f>[1]РЕЕСТР!AB907</f>
        <v>-</v>
      </c>
      <c r="W907" s="15" t="str">
        <f>[1]РЕЕСТР!AC907</f>
        <v>-</v>
      </c>
      <c r="X907" s="13" t="str">
        <f>[1]РЕЕСТР!AD907</f>
        <v>-</v>
      </c>
      <c r="Y907" s="8" t="str">
        <f>[1]РЕЕСТР!AH907</f>
        <v>ЮЛ - ООО "УралСтройСнаб"</v>
      </c>
      <c r="Z907" s="19" t="str">
        <f>[1]РЕЕСТР!AL907</f>
        <v>ООО "УралСтройСнаб"</v>
      </c>
    </row>
    <row r="908" spans="2:26" ht="45" customHeight="1" x14ac:dyDescent="0.3">
      <c r="B908" s="43">
        <f>[1]РЕЕСТР!B908</f>
        <v>842</v>
      </c>
      <c r="C908" s="44" t="str">
        <f>[1]РЕЕСТР!C908</f>
        <v>ранее существовавшая до 01.01.2019</v>
      </c>
      <c r="D908" s="51">
        <f>[1]РЕЕСТР!D908</f>
        <v>44900</v>
      </c>
      <c r="E908" s="16" t="str">
        <f>[1]РЕЕСТР!E908</f>
        <v>Газовиков 13</v>
      </c>
      <c r="F908" s="52" t="str">
        <f>[1]РЕЕСТР!F908</f>
        <v>в рамках проведения инвентаризации 2022 года
не установлен</v>
      </c>
      <c r="G908" s="10" t="str">
        <f>[1]РЕЕСТР!G908</f>
        <v xml:space="preserve">61.017365 </v>
      </c>
      <c r="H908" s="10" t="str">
        <f>[1]РЕЕСТР!H908</f>
        <v>69.069198</v>
      </c>
      <c r="I908" s="53" t="str">
        <f>[1]РЕЕСТР!I908</f>
        <v>в рамках инвентаризации 2022 года
не определена</v>
      </c>
      <c r="J908" s="9" t="str">
        <f>[1]РЕЕСТР!J908</f>
        <v>открытый</v>
      </c>
      <c r="K908" s="11" t="str">
        <f>[1]РЕЕСТР!K908</f>
        <v>грунт</v>
      </c>
      <c r="L908" s="10">
        <f>[1]РЕЕСТР!L908</f>
        <v>8</v>
      </c>
      <c r="M908" s="10" t="str">
        <f>[1]РЕЕСТР!M908</f>
        <v>отсутствует</v>
      </c>
      <c r="N908" s="12" t="str">
        <f>[1]РЕЕСТР!N908</f>
        <v>отсутствует</v>
      </c>
      <c r="O908" s="14">
        <f>[1]РЕЕСТР!O908</f>
        <v>1</v>
      </c>
      <c r="P908" s="15">
        <f>[1]РЕЕСТР!P908</f>
        <v>0.75</v>
      </c>
      <c r="Q908" s="13" t="str">
        <f>[1]РЕЕСТР!Q908</f>
        <v>металл</v>
      </c>
      <c r="R908" s="14" t="str">
        <f>[1]РЕЕСТР!U908</f>
        <v>-</v>
      </c>
      <c r="S908" s="15" t="str">
        <f>[1]РЕЕСТР!V908</f>
        <v>-</v>
      </c>
      <c r="T908" s="13" t="str">
        <f>[1]РЕЕСТР!W908</f>
        <v>-</v>
      </c>
      <c r="U908" s="17" t="str">
        <f>[1]РЕЕСТР!AA908</f>
        <v>-</v>
      </c>
      <c r="V908" s="18" t="str">
        <f>[1]РЕЕСТР!AB908</f>
        <v>-</v>
      </c>
      <c r="W908" s="15" t="str">
        <f>[1]РЕЕСТР!AC908</f>
        <v>-</v>
      </c>
      <c r="X908" s="13" t="str">
        <f>[1]РЕЕСТР!AD908</f>
        <v>-</v>
      </c>
      <c r="Y908" s="8" t="str">
        <f>[1]РЕЕСТР!AH908</f>
        <v>ИП - Аширбакиев М.Б.; ИП Серебряков А.С.</v>
      </c>
      <c r="Z908" s="19" t="str">
        <f>[1]РЕЕСТР!AL908</f>
        <v>ИП Аширбакиев М.Б.; ИП Серебряков А.С.</v>
      </c>
    </row>
    <row r="909" spans="2:26" ht="45" customHeight="1" x14ac:dyDescent="0.3">
      <c r="B909" s="43">
        <f>[1]РЕЕСТР!B909</f>
        <v>843</v>
      </c>
      <c r="C909" s="44" t="str">
        <f>[1]РЕЕСТР!C909</f>
        <v>ранее существовавшая до 01.01.2019</v>
      </c>
      <c r="D909" s="51">
        <f>[1]РЕЕСТР!D909</f>
        <v>44900</v>
      </c>
      <c r="E909" s="16" t="str">
        <f>[1]РЕЕСТР!E909</f>
        <v>Газовиков 1</v>
      </c>
      <c r="F909" s="52" t="str">
        <f>[1]РЕЕСТР!F909</f>
        <v>в рамках проведения инвентаризации 2022 года
не установлен</v>
      </c>
      <c r="G909" s="10" t="str">
        <f>[1]РЕЕСТР!G909</f>
        <v xml:space="preserve">61.015512 </v>
      </c>
      <c r="H909" s="10" t="str">
        <f>[1]РЕЕСТР!H909</f>
        <v>69.073537</v>
      </c>
      <c r="I909" s="53" t="str">
        <f>[1]РЕЕСТР!I909</f>
        <v>в рамках инвентаризации 2022 года
не определена</v>
      </c>
      <c r="J909" s="9" t="str">
        <f>[1]РЕЕСТР!J909</f>
        <v>открытый</v>
      </c>
      <c r="K909" s="11" t="str">
        <f>[1]РЕЕСТР!K909</f>
        <v>бетонная плита</v>
      </c>
      <c r="L909" s="10">
        <f>[1]РЕЕСТР!L909</f>
        <v>6</v>
      </c>
      <c r="M909" s="10" t="str">
        <f>[1]РЕЕСТР!M909</f>
        <v>отсутствует</v>
      </c>
      <c r="N909" s="12" t="str">
        <f>[1]РЕЕСТР!N909</f>
        <v>отсутствует</v>
      </c>
      <c r="O909" s="14">
        <f>[1]РЕЕСТР!O909</f>
        <v>2</v>
      </c>
      <c r="P909" s="15">
        <f>[1]РЕЕСТР!P909</f>
        <v>0.75</v>
      </c>
      <c r="Q909" s="13" t="str">
        <f>[1]РЕЕСТР!Q909</f>
        <v>металл</v>
      </c>
      <c r="R909" s="14" t="str">
        <f>[1]РЕЕСТР!U909</f>
        <v>-</v>
      </c>
      <c r="S909" s="15" t="str">
        <f>[1]РЕЕСТР!V909</f>
        <v>-</v>
      </c>
      <c r="T909" s="13" t="str">
        <f>[1]РЕЕСТР!W909</f>
        <v>-</v>
      </c>
      <c r="U909" s="17" t="str">
        <f>[1]РЕЕСТР!AA909</f>
        <v>-</v>
      </c>
      <c r="V909" s="18" t="str">
        <f>[1]РЕЕСТР!AB909</f>
        <v>-</v>
      </c>
      <c r="W909" s="15" t="str">
        <f>[1]РЕЕСТР!AC909</f>
        <v>-</v>
      </c>
      <c r="X909" s="13" t="str">
        <f>[1]РЕЕСТР!AD909</f>
        <v>-</v>
      </c>
      <c r="Y909" s="8" t="str">
        <f>[1]РЕЕСТР!AH909</f>
        <v>ЮЛ - ООО "Югра-Моторс"; СТО "У Бахи"</v>
      </c>
      <c r="Z909" s="19" t="str">
        <f>[1]РЕЕСТР!AL909</f>
        <v>ООО "Югра-Моторс"; СТО "У Бахи"</v>
      </c>
    </row>
    <row r="910" spans="2:26" ht="45" customHeight="1" x14ac:dyDescent="0.3">
      <c r="B910" s="43">
        <f>[1]РЕЕСТР!B910</f>
        <v>844</v>
      </c>
      <c r="C910" s="44" t="str">
        <f>[1]РЕЕСТР!C910</f>
        <v>ранее существовавшая до 01.01.2019</v>
      </c>
      <c r="D910" s="51">
        <f>[1]РЕЕСТР!D910</f>
        <v>44900</v>
      </c>
      <c r="E910" s="16" t="str">
        <f>[1]РЕЕСТР!E910</f>
        <v>Газовиков 5</v>
      </c>
      <c r="F910" s="52" t="str">
        <f>[1]РЕЕСТР!F910</f>
        <v>в рамках проведения инвентаризации 2022 года
не установлен</v>
      </c>
      <c r="G910" s="10" t="str">
        <f>[1]РЕЕСТР!G910</f>
        <v xml:space="preserve">61.016597 </v>
      </c>
      <c r="H910" s="10" t="str">
        <f>[1]РЕЕСТР!H910</f>
        <v>69.073097</v>
      </c>
      <c r="I910" s="53" t="str">
        <f>[1]РЕЕСТР!I910</f>
        <v>в рамках инвентаризации 2022 года
не определена</v>
      </c>
      <c r="J910" s="9" t="str">
        <f>[1]РЕЕСТР!J910</f>
        <v>открытый</v>
      </c>
      <c r="K910" s="11" t="str">
        <f>[1]РЕЕСТР!K910</f>
        <v>бетонная плита</v>
      </c>
      <c r="L910" s="10">
        <f>[1]РЕЕСТР!L910</f>
        <v>8</v>
      </c>
      <c r="M910" s="10" t="str">
        <f>[1]РЕЕСТР!M910</f>
        <v>отсутствует</v>
      </c>
      <c r="N910" s="12" t="str">
        <f>[1]РЕЕСТР!N910</f>
        <v>есть</v>
      </c>
      <c r="O910" s="14">
        <f>[1]РЕЕСТР!O910</f>
        <v>3</v>
      </c>
      <c r="P910" s="15">
        <f>[1]РЕЕСТР!P910</f>
        <v>0.75</v>
      </c>
      <c r="Q910" s="13" t="str">
        <f>[1]РЕЕСТР!Q910</f>
        <v>металл</v>
      </c>
      <c r="R910" s="14" t="str">
        <f>[1]РЕЕСТР!U910</f>
        <v>-</v>
      </c>
      <c r="S910" s="15" t="str">
        <f>[1]РЕЕСТР!V910</f>
        <v>-</v>
      </c>
      <c r="T910" s="13" t="str">
        <f>[1]РЕЕСТР!W910</f>
        <v>-</v>
      </c>
      <c r="U910" s="17" t="str">
        <f>[1]РЕЕСТР!AA910</f>
        <v>-</v>
      </c>
      <c r="V910" s="18" t="str">
        <f>[1]РЕЕСТР!AB910</f>
        <v>-</v>
      </c>
      <c r="W910" s="15" t="str">
        <f>[1]РЕЕСТР!AC910</f>
        <v>-</v>
      </c>
      <c r="X910" s="13" t="str">
        <f>[1]РЕЕСТР!AD910</f>
        <v>-</v>
      </c>
      <c r="Y910" s="8" t="str">
        <f>[1]РЕЕСТР!AH910</f>
        <v>ЮЛ - ООО "СибирьМебель"</v>
      </c>
      <c r="Z910" s="19" t="str">
        <f>[1]РЕЕСТР!AL910</f>
        <v>ООО "СибирьМебель"</v>
      </c>
    </row>
    <row r="911" spans="2:26" ht="45" customHeight="1" x14ac:dyDescent="0.3">
      <c r="B911" s="43">
        <f>[1]РЕЕСТР!B911</f>
        <v>845</v>
      </c>
      <c r="C911" s="44" t="str">
        <f>[1]РЕЕСТР!C911</f>
        <v>ранее существовавшая до 01.01.2019</v>
      </c>
      <c r="D911" s="51">
        <f>[1]РЕЕСТР!D911</f>
        <v>44900</v>
      </c>
      <c r="E911" s="16" t="str">
        <f>[1]РЕЕСТР!E911</f>
        <v>Мира 120А/стр.2</v>
      </c>
      <c r="F911" s="52" t="str">
        <f>[1]РЕЕСТР!F911</f>
        <v>в рамках проведения инвентаризации 2022 года
не установлен</v>
      </c>
      <c r="G911" s="10" t="str">
        <f>[1]РЕЕСТР!G911</f>
        <v xml:space="preserve">61.014125 </v>
      </c>
      <c r="H911" s="10" t="str">
        <f>[1]РЕЕСТР!H911</f>
        <v>69.068668</v>
      </c>
      <c r="I911" s="53" t="str">
        <f>[1]РЕЕСТР!I911</f>
        <v>в рамках инвентаризации 2022 года
не определена</v>
      </c>
      <c r="J911" s="9" t="str">
        <f>[1]РЕЕСТР!J911</f>
        <v>открытый</v>
      </c>
      <c r="K911" s="11" t="str">
        <f>[1]РЕЕСТР!K911</f>
        <v>асфальт</v>
      </c>
      <c r="L911" s="10">
        <f>[1]РЕЕСТР!L911</f>
        <v>6</v>
      </c>
      <c r="M911" s="10" t="str">
        <f>[1]РЕЕСТР!M911</f>
        <v>отсутствует</v>
      </c>
      <c r="N911" s="12" t="str">
        <f>[1]РЕЕСТР!N911</f>
        <v>отсутствует</v>
      </c>
      <c r="O911" s="14">
        <f>[1]РЕЕСТР!O911</f>
        <v>1</v>
      </c>
      <c r="P911" s="15">
        <f>[1]РЕЕСТР!P911</f>
        <v>0.75</v>
      </c>
      <c r="Q911" s="13" t="str">
        <f>[1]РЕЕСТР!Q911</f>
        <v>металл</v>
      </c>
      <c r="R911" s="14" t="str">
        <f>[1]РЕЕСТР!U911</f>
        <v>-</v>
      </c>
      <c r="S911" s="15" t="str">
        <f>[1]РЕЕСТР!V911</f>
        <v>-</v>
      </c>
      <c r="T911" s="13" t="str">
        <f>[1]РЕЕСТР!W911</f>
        <v>-</v>
      </c>
      <c r="U911" s="17" t="str">
        <f>[1]РЕЕСТР!AA911</f>
        <v>-</v>
      </c>
      <c r="V911" s="18" t="str">
        <f>[1]РЕЕСТР!AB911</f>
        <v>-</v>
      </c>
      <c r="W911" s="15" t="str">
        <f>[1]РЕЕСТР!AC911</f>
        <v>-</v>
      </c>
      <c r="X911" s="13" t="str">
        <f>[1]РЕЕСТР!AD911</f>
        <v>-</v>
      </c>
      <c r="Y911" s="8" t="str">
        <f>[1]РЕЕСТР!AH911</f>
        <v>ЮЛ - АО "Обьгаз"</v>
      </c>
      <c r="Z911" s="19" t="str">
        <f>[1]РЕЕСТР!AL911</f>
        <v>АО "Обьгаз"</v>
      </c>
    </row>
    <row r="912" spans="2:26" ht="45" customHeight="1" x14ac:dyDescent="0.3">
      <c r="B912" s="43">
        <f>[1]РЕЕСТР!B912</f>
        <v>846</v>
      </c>
      <c r="C912" s="44">
        <f>[1]РЕЕСТР!C912</f>
        <v>0</v>
      </c>
      <c r="D912" s="51">
        <f>[1]РЕЕСТР!D912</f>
        <v>44900</v>
      </c>
      <c r="E912" s="16">
        <f>[1]РЕЕСТР!E912</f>
        <v>0</v>
      </c>
      <c r="F912" s="52" t="str">
        <f>[1]РЕЕСТР!F912</f>
        <v>в рамках проведения инвентаризации 2022 года
не установлен</v>
      </c>
      <c r="G912" s="10">
        <f>[1]РЕЕСТР!G912</f>
        <v>0</v>
      </c>
      <c r="H912" s="10">
        <f>[1]РЕЕСТР!H912</f>
        <v>0</v>
      </c>
      <c r="I912" s="53" t="str">
        <f>[1]РЕЕСТР!I912</f>
        <v>в рамках инвентаризации 2022 года
не определена</v>
      </c>
      <c r="J912" s="9">
        <f>[1]РЕЕСТР!J912</f>
        <v>0</v>
      </c>
      <c r="K912" s="11">
        <f>[1]РЕЕСТР!K912</f>
        <v>0</v>
      </c>
      <c r="L912" s="10">
        <f>[1]РЕЕСТР!L912</f>
        <v>0</v>
      </c>
      <c r="M912" s="10">
        <f>[1]РЕЕСТР!M912</f>
        <v>0</v>
      </c>
      <c r="N912" s="12">
        <f>[1]РЕЕСТР!N912</f>
        <v>0</v>
      </c>
      <c r="O912" s="14">
        <f>[1]РЕЕСТР!O912</f>
        <v>0</v>
      </c>
      <c r="P912" s="15">
        <f>[1]РЕЕСТР!P912</f>
        <v>0</v>
      </c>
      <c r="Q912" s="13">
        <f>[1]РЕЕСТР!Q912</f>
        <v>0</v>
      </c>
      <c r="R912" s="14">
        <f>[1]РЕЕСТР!U912</f>
        <v>0</v>
      </c>
      <c r="S912" s="15">
        <f>[1]РЕЕСТР!V912</f>
        <v>0</v>
      </c>
      <c r="T912" s="13">
        <f>[1]РЕЕСТР!W912</f>
        <v>0</v>
      </c>
      <c r="U912" s="17">
        <f>[1]РЕЕСТР!AA912</f>
        <v>0</v>
      </c>
      <c r="V912" s="18">
        <f>[1]РЕЕСТР!AB912</f>
        <v>0</v>
      </c>
      <c r="W912" s="15">
        <f>[1]РЕЕСТР!AC912</f>
        <v>0</v>
      </c>
      <c r="X912" s="13">
        <f>[1]РЕЕСТР!AD912</f>
        <v>0</v>
      </c>
      <c r="Y912" s="8">
        <f>[1]РЕЕСТР!AH912</f>
        <v>0</v>
      </c>
      <c r="Z912" s="19">
        <f>[1]РЕЕСТР!AL912</f>
        <v>0</v>
      </c>
    </row>
    <row r="913" spans="2:26" ht="45" customHeight="1" x14ac:dyDescent="0.3">
      <c r="B913" s="43">
        <f>[1]РЕЕСТР!B913</f>
        <v>847</v>
      </c>
      <c r="C913" s="44">
        <f>[1]РЕЕСТР!C913</f>
        <v>0</v>
      </c>
      <c r="D913" s="51">
        <f>[1]РЕЕСТР!D913</f>
        <v>44900</v>
      </c>
      <c r="E913" s="16">
        <f>[1]РЕЕСТР!E913</f>
        <v>0</v>
      </c>
      <c r="F913" s="52" t="str">
        <f>[1]РЕЕСТР!F913</f>
        <v>в рамках проведения инвентаризации 2022 года
не установлен</v>
      </c>
      <c r="G913" s="10">
        <f>[1]РЕЕСТР!G913</f>
        <v>0</v>
      </c>
      <c r="H913" s="10">
        <f>[1]РЕЕСТР!H913</f>
        <v>0</v>
      </c>
      <c r="I913" s="53" t="str">
        <f>[1]РЕЕСТР!I913</f>
        <v>в рамках инвентаризации 2022 года
не определена</v>
      </c>
      <c r="J913" s="9">
        <f>[1]РЕЕСТР!J913</f>
        <v>0</v>
      </c>
      <c r="K913" s="11">
        <f>[1]РЕЕСТР!K913</f>
        <v>0</v>
      </c>
      <c r="L913" s="10">
        <f>[1]РЕЕСТР!L913</f>
        <v>0</v>
      </c>
      <c r="M913" s="10">
        <f>[1]РЕЕСТР!M913</f>
        <v>0</v>
      </c>
      <c r="N913" s="12">
        <f>[1]РЕЕСТР!N913</f>
        <v>0</v>
      </c>
      <c r="O913" s="14">
        <f>[1]РЕЕСТР!O913</f>
        <v>0</v>
      </c>
      <c r="P913" s="15">
        <f>[1]РЕЕСТР!P913</f>
        <v>0</v>
      </c>
      <c r="Q913" s="13">
        <f>[1]РЕЕСТР!Q913</f>
        <v>0</v>
      </c>
      <c r="R913" s="14">
        <f>[1]РЕЕСТР!U913</f>
        <v>0</v>
      </c>
      <c r="S913" s="15">
        <f>[1]РЕЕСТР!V913</f>
        <v>0</v>
      </c>
      <c r="T913" s="13">
        <f>[1]РЕЕСТР!W913</f>
        <v>0</v>
      </c>
      <c r="U913" s="17">
        <f>[1]РЕЕСТР!AA913</f>
        <v>0</v>
      </c>
      <c r="V913" s="18">
        <f>[1]РЕЕСТР!AB913</f>
        <v>0</v>
      </c>
      <c r="W913" s="15">
        <f>[1]РЕЕСТР!AC913</f>
        <v>0</v>
      </c>
      <c r="X913" s="13">
        <f>[1]РЕЕСТР!AD913</f>
        <v>0</v>
      </c>
      <c r="Y913" s="8">
        <f>[1]РЕЕСТР!AH913</f>
        <v>0</v>
      </c>
      <c r="Z913" s="19">
        <f>[1]РЕЕСТР!AL913</f>
        <v>0</v>
      </c>
    </row>
    <row r="914" spans="2:26" ht="78.75" customHeight="1" x14ac:dyDescent="0.3">
      <c r="B914" s="43">
        <f>[1]РЕЕСТР!B914</f>
        <v>848</v>
      </c>
      <c r="C914" s="44" t="str">
        <f>[1]РЕЕСТР!C914</f>
        <v>ранее существовавшая до 01.01.2019</v>
      </c>
      <c r="D914" s="51">
        <f>[1]РЕЕСТР!D914</f>
        <v>44900</v>
      </c>
      <c r="E914" s="16" t="str">
        <f>[1]РЕЕСТР!E914</f>
        <v>Студенческая 3Б,3В,3Д, 3А,3Г</v>
      </c>
      <c r="F914" s="52" t="str">
        <f>[1]РЕЕСТР!F914</f>
        <v>в рамках проведения инвентаризации 2022 года
не установлен</v>
      </c>
      <c r="G914" s="10" t="str">
        <f>[1]РЕЕСТР!G914</f>
        <v xml:space="preserve">61.016676 </v>
      </c>
      <c r="H914" s="10" t="str">
        <f>[1]РЕЕСТР!H914</f>
        <v>69.062093</v>
      </c>
      <c r="I914" s="53" t="str">
        <f>[1]РЕЕСТР!I914</f>
        <v>в рамках инвентаризации 2022 года
не определена</v>
      </c>
      <c r="J914" s="9" t="str">
        <f>[1]РЕЕСТР!J914</f>
        <v>открытый</v>
      </c>
      <c r="K914" s="11" t="str">
        <f>[1]РЕЕСТР!K914</f>
        <v>бетонная плита</v>
      </c>
      <c r="L914" s="10">
        <f>[1]РЕЕСТР!L914</f>
        <v>10</v>
      </c>
      <c r="M914" s="10" t="str">
        <f>[1]РЕЕСТР!M914</f>
        <v>отсутствует</v>
      </c>
      <c r="N914" s="12" t="str">
        <f>[1]РЕЕСТР!N914</f>
        <v>есть</v>
      </c>
      <c r="O914" s="14">
        <f>[1]РЕЕСТР!O914</f>
        <v>4</v>
      </c>
      <c r="P914" s="15">
        <f>[1]РЕЕСТР!P914</f>
        <v>0.75</v>
      </c>
      <c r="Q914" s="13" t="str">
        <f>[1]РЕЕСТР!Q914</f>
        <v>металл</v>
      </c>
      <c r="R914" s="14" t="str">
        <f>[1]РЕЕСТР!U914</f>
        <v>-</v>
      </c>
      <c r="S914" s="15" t="str">
        <f>[1]РЕЕСТР!V914</f>
        <v>-</v>
      </c>
      <c r="T914" s="13" t="str">
        <f>[1]РЕЕСТР!W914</f>
        <v>-</v>
      </c>
      <c r="U914" s="17" t="str">
        <f>[1]РЕЕСТР!AA914</f>
        <v>-</v>
      </c>
      <c r="V914" s="18" t="str">
        <f>[1]РЕЕСТР!AB914</f>
        <v>-</v>
      </c>
      <c r="W914" s="15" t="str">
        <f>[1]РЕЕСТР!AC914</f>
        <v>-</v>
      </c>
      <c r="X914" s="13" t="str">
        <f>[1]РЕЕСТР!AD914</f>
        <v>-</v>
      </c>
      <c r="Y914" s="8" t="str">
        <f>[1]РЕЕСТР!AH914</f>
        <v>ЮЛ - БУ ХМАО -Югры "Ханты-Мансийская государственная медицинская академия" ЮЛ -  БУ ХМАО - Югры "Технолого-педогогический колледж"</v>
      </c>
      <c r="Z914" s="19" t="str">
        <f>[1]РЕЕСТР!AL914</f>
        <v>БУ ХМАО "Ханты-Мансийская государственная медицинская академия" БУ ХМАО - Югры "Технолого-педогогический колледж"</v>
      </c>
    </row>
    <row r="915" spans="2:26" ht="45" customHeight="1" x14ac:dyDescent="0.3">
      <c r="B915" s="43">
        <f>[1]РЕЕСТР!B915</f>
        <v>849</v>
      </c>
      <c r="C915" s="44" t="str">
        <f>[1]РЕЕСТР!C915</f>
        <v>ранее существовавшая до 01.01.2019</v>
      </c>
      <c r="D915" s="51">
        <f>[1]РЕЕСТР!D915</f>
        <v>44900</v>
      </c>
      <c r="E915" s="16" t="str">
        <f>[1]РЕЕСТР!E915</f>
        <v xml:space="preserve"> Строителей 1Г</v>
      </c>
      <c r="F915" s="52" t="str">
        <f>[1]РЕЕСТР!F915</f>
        <v>в рамках проведения инвентаризации 2022 года
не установлен</v>
      </c>
      <c r="G915" s="10" t="str">
        <f>[1]РЕЕСТР!G915</f>
        <v xml:space="preserve">60.994974 </v>
      </c>
      <c r="H915" s="10" t="str">
        <f>[1]РЕЕСТР!H915</f>
        <v>69.066450</v>
      </c>
      <c r="I915" s="53" t="str">
        <f>[1]РЕЕСТР!I915</f>
        <v>в рамках инвентаризации 2022 года
не определена</v>
      </c>
      <c r="J915" s="9" t="str">
        <f>[1]РЕЕСТР!J915</f>
        <v>открытый</v>
      </c>
      <c r="K915" s="11" t="str">
        <f>[1]РЕЕСТР!K915</f>
        <v>бетонная плита</v>
      </c>
      <c r="L915" s="10">
        <f>[1]РЕЕСТР!L915</f>
        <v>8</v>
      </c>
      <c r="M915" s="10" t="str">
        <f>[1]РЕЕСТР!M915</f>
        <v>отсутствует</v>
      </c>
      <c r="N915" s="12" t="str">
        <f>[1]РЕЕСТР!N915</f>
        <v>есть</v>
      </c>
      <c r="O915" s="14">
        <f>[1]РЕЕСТР!O915</f>
        <v>2</v>
      </c>
      <c r="P915" s="15">
        <f>[1]РЕЕСТР!P915</f>
        <v>0.75</v>
      </c>
      <c r="Q915" s="13" t="str">
        <f>[1]РЕЕСТР!Q915</f>
        <v>металл</v>
      </c>
      <c r="R915" s="14" t="str">
        <f>[1]РЕЕСТР!U915</f>
        <v>-</v>
      </c>
      <c r="S915" s="15" t="str">
        <f>[1]РЕЕСТР!V915</f>
        <v>-</v>
      </c>
      <c r="T915" s="13" t="str">
        <f>[1]РЕЕСТР!W915</f>
        <v>-</v>
      </c>
      <c r="U915" s="17" t="str">
        <f>[1]РЕЕСТР!AA915</f>
        <v>-</v>
      </c>
      <c r="V915" s="18" t="str">
        <f>[1]РЕЕСТР!AB915</f>
        <v>-</v>
      </c>
      <c r="W915" s="15" t="str">
        <f>[1]РЕЕСТР!AC915</f>
        <v>-</v>
      </c>
      <c r="X915" s="13" t="str">
        <f>[1]РЕЕСТР!AD915</f>
        <v>-</v>
      </c>
      <c r="Y915" s="8" t="str">
        <f>[1]РЕЕСТР!AH915</f>
        <v>ЮЛ - ООО "Синтек"</v>
      </c>
      <c r="Z915" s="19" t="str">
        <f>[1]РЕЕСТР!AL915</f>
        <v>ООО "Синтек"</v>
      </c>
    </row>
    <row r="916" spans="2:26" ht="45" customHeight="1" x14ac:dyDescent="0.3">
      <c r="B916" s="43">
        <f>[1]РЕЕСТР!B916</f>
        <v>850</v>
      </c>
      <c r="C916" s="44" t="str">
        <f>[1]РЕЕСТР!C916</f>
        <v>ранее существовавшая до 01.01.2019</v>
      </c>
      <c r="D916" s="51">
        <f>[1]РЕЕСТР!D916</f>
        <v>44900</v>
      </c>
      <c r="E916" s="16" t="str">
        <f>[1]РЕЕСТР!E916</f>
        <v xml:space="preserve"> Строителей 45</v>
      </c>
      <c r="F916" s="52" t="str">
        <f>[1]РЕЕСТР!F916</f>
        <v>в рамках проведения инвентаризации 2022 года
не установлен</v>
      </c>
      <c r="G916" s="10" t="str">
        <f>[1]РЕЕСТР!G916</f>
        <v xml:space="preserve">60.999555 </v>
      </c>
      <c r="H916" s="10" t="str">
        <f>[1]РЕЕСТР!H916</f>
        <v>69.059164</v>
      </c>
      <c r="I916" s="53" t="str">
        <f>[1]РЕЕСТР!I916</f>
        <v>в рамках инвентаризации 2022 года
не определена</v>
      </c>
      <c r="J916" s="9" t="str">
        <f>[1]РЕЕСТР!J916</f>
        <v>открытый</v>
      </c>
      <c r="K916" s="11" t="str">
        <f>[1]РЕЕСТР!K916</f>
        <v>грунт</v>
      </c>
      <c r="L916" s="10">
        <f>[1]РЕЕСТР!L916</f>
        <v>6</v>
      </c>
      <c r="M916" s="10" t="str">
        <f>[1]РЕЕСТР!M916</f>
        <v>отсутствует</v>
      </c>
      <c r="N916" s="12" t="str">
        <f>[1]РЕЕСТР!N916</f>
        <v>отсутствует</v>
      </c>
      <c r="O916" s="14">
        <f>[1]РЕЕСТР!O916</f>
        <v>1</v>
      </c>
      <c r="P916" s="15">
        <f>[1]РЕЕСТР!P916</f>
        <v>1</v>
      </c>
      <c r="Q916" s="13" t="str">
        <f>[1]РЕЕСТР!Q916</f>
        <v>пластик</v>
      </c>
      <c r="R916" s="14" t="str">
        <f>[1]РЕЕСТР!U916</f>
        <v>-</v>
      </c>
      <c r="S916" s="15" t="str">
        <f>[1]РЕЕСТР!V916</f>
        <v>-</v>
      </c>
      <c r="T916" s="13" t="str">
        <f>[1]РЕЕСТР!W916</f>
        <v>-</v>
      </c>
      <c r="U916" s="17" t="str">
        <f>[1]РЕЕСТР!AA916</f>
        <v>-</v>
      </c>
      <c r="V916" s="18" t="str">
        <f>[1]РЕЕСТР!AB916</f>
        <v>-</v>
      </c>
      <c r="W916" s="15" t="str">
        <f>[1]РЕЕСТР!AC916</f>
        <v>-</v>
      </c>
      <c r="X916" s="13" t="str">
        <f>[1]РЕЕСТР!AD916</f>
        <v>-</v>
      </c>
      <c r="Y916" s="8" t="str">
        <f>[1]РЕЕСТР!AH916</f>
        <v>МО - Администрация города Ханты-Мансийска</v>
      </c>
      <c r="Z916" s="19" t="str">
        <f>[1]РЕЕСТР!AL916</f>
        <v>ИЖС ул. Строителей 45,47,43</v>
      </c>
    </row>
    <row r="917" spans="2:26" ht="56.25" customHeight="1" x14ac:dyDescent="0.3">
      <c r="B917" s="43">
        <f>[1]РЕЕСТР!B917</f>
        <v>851</v>
      </c>
      <c r="C917" s="44" t="str">
        <f>[1]РЕЕСТР!C917</f>
        <v>ранее существовавшая до 01.01.2019</v>
      </c>
      <c r="D917" s="51">
        <f>[1]РЕЕСТР!D917</f>
        <v>44900</v>
      </c>
      <c r="E917" s="16" t="str">
        <f>[1]РЕЕСТР!E917</f>
        <v>Дунина-Горкавича 7</v>
      </c>
      <c r="F917" s="52" t="str">
        <f>[1]РЕЕСТР!F917</f>
        <v>в рамках проведения инвентаризации 2022 года
не установлен</v>
      </c>
      <c r="G917" s="10" t="str">
        <f>[1]РЕЕСТР!G917</f>
        <v xml:space="preserve">61.000052 </v>
      </c>
      <c r="H917" s="10" t="str">
        <f>[1]РЕЕСТР!H917</f>
        <v>69.063943</v>
      </c>
      <c r="I917" s="53" t="str">
        <f>[1]РЕЕСТР!I917</f>
        <v>в рамках инвентаризации 2022 года
не определена</v>
      </c>
      <c r="J917" s="9" t="str">
        <f>[1]РЕЕСТР!J917</f>
        <v>открытый</v>
      </c>
      <c r="K917" s="11" t="str">
        <f>[1]РЕЕСТР!K917</f>
        <v>бетонная плита</v>
      </c>
      <c r="L917" s="10">
        <f>[1]РЕЕСТР!L917</f>
        <v>10</v>
      </c>
      <c r="M917" s="10" t="str">
        <f>[1]РЕЕСТР!M917</f>
        <v>отсутствует</v>
      </c>
      <c r="N917" s="12" t="str">
        <f>[1]РЕЕСТР!N917</f>
        <v>отсутствует</v>
      </c>
      <c r="O917" s="14">
        <f>[1]РЕЕСТР!O917</f>
        <v>2</v>
      </c>
      <c r="P917" s="15">
        <f>[1]РЕЕСТР!P917</f>
        <v>1.1000000000000001</v>
      </c>
      <c r="Q917" s="13" t="str">
        <f>[1]РЕЕСТР!Q917</f>
        <v>пластик</v>
      </c>
      <c r="R917" s="14" t="str">
        <f>[1]РЕЕСТР!U917</f>
        <v>-</v>
      </c>
      <c r="S917" s="15" t="str">
        <f>[1]РЕЕСТР!V917</f>
        <v>-</v>
      </c>
      <c r="T917" s="13" t="str">
        <f>[1]РЕЕСТР!W917</f>
        <v>-</v>
      </c>
      <c r="U917" s="17" t="str">
        <f>[1]РЕЕСТР!AA917</f>
        <v>пластик</v>
      </c>
      <c r="V917" s="18">
        <f>[1]РЕЕСТР!AB917</f>
        <v>1</v>
      </c>
      <c r="W917" s="15">
        <f>[1]РЕЕСТР!AC917</f>
        <v>1</v>
      </c>
      <c r="X917" s="13" t="str">
        <f>[1]РЕЕСТР!AD917</f>
        <v>металлическая сетка АО "РЭС-Сервис"</v>
      </c>
      <c r="Y917" s="8" t="str">
        <f>[1]РЕЕСТР!AH917</f>
        <v>СП МКД</v>
      </c>
      <c r="Z917" s="19" t="str">
        <f>[1]РЕЕСТР!AL917</f>
        <v xml:space="preserve">МКД ул.Дунина-Горкавича 7, 5 </v>
      </c>
    </row>
    <row r="918" spans="2:26" ht="56.25" customHeight="1" x14ac:dyDescent="0.3">
      <c r="B918" s="43">
        <f>[1]РЕЕСТР!B918</f>
        <v>851</v>
      </c>
      <c r="C918" s="44">
        <f>[1]РЕЕСТР!C918</f>
        <v>0</v>
      </c>
      <c r="D918" s="51">
        <f>[1]РЕЕСТР!D918</f>
        <v>44900</v>
      </c>
      <c r="E918" s="16">
        <f>[1]РЕЕСТР!E918</f>
        <v>0</v>
      </c>
      <c r="F918" s="52" t="str">
        <f>[1]РЕЕСТР!F918</f>
        <v>в рамках проведения инвентаризации 2022 года
не установлен</v>
      </c>
      <c r="G918" s="10">
        <f>[1]РЕЕСТР!G918</f>
        <v>0</v>
      </c>
      <c r="H918" s="10">
        <f>[1]РЕЕСТР!H918</f>
        <v>0</v>
      </c>
      <c r="I918" s="53" t="str">
        <f>[1]РЕЕСТР!I918</f>
        <v>в рамках инвентаризации 2022 года
не определена</v>
      </c>
      <c r="J918" s="9">
        <f>[1]РЕЕСТР!J918</f>
        <v>0</v>
      </c>
      <c r="K918" s="11">
        <f>[1]РЕЕСТР!K918</f>
        <v>0</v>
      </c>
      <c r="L918" s="10">
        <f>[1]РЕЕСТР!L918</f>
        <v>0</v>
      </c>
      <c r="M918" s="10">
        <f>[1]РЕЕСТР!M918</f>
        <v>0</v>
      </c>
      <c r="N918" s="12">
        <f>[1]РЕЕСТР!N918</f>
        <v>0</v>
      </c>
      <c r="O918" s="14">
        <f>[1]РЕЕСТР!O918</f>
        <v>0</v>
      </c>
      <c r="P918" s="15">
        <f>[1]РЕЕСТР!P918</f>
        <v>0</v>
      </c>
      <c r="Q918" s="13">
        <f>[1]РЕЕСТР!Q918</f>
        <v>0</v>
      </c>
      <c r="R918" s="14">
        <f>[1]РЕЕСТР!U918</f>
        <v>0</v>
      </c>
      <c r="S918" s="15">
        <f>[1]РЕЕСТР!V918</f>
        <v>0</v>
      </c>
      <c r="T918" s="13">
        <f>[1]РЕЕСТР!W918</f>
        <v>0</v>
      </c>
      <c r="U918" s="17" t="str">
        <f>[1]РЕЕСТР!AA918</f>
        <v>бумажные отходы</v>
      </c>
      <c r="V918" s="18">
        <f>[1]РЕЕСТР!AB918</f>
        <v>1</v>
      </c>
      <c r="W918" s="15">
        <f>[1]РЕЕСТР!AC918</f>
        <v>0.75</v>
      </c>
      <c r="X918" s="13" t="str">
        <f>[1]РЕЕСТР!AD918</f>
        <v>контейнер ООО "Экобаланс"</v>
      </c>
      <c r="Y918" s="8">
        <f>[1]РЕЕСТР!AH918</f>
        <v>0</v>
      </c>
      <c r="Z918" s="19">
        <f>[1]РЕЕСТР!AL918</f>
        <v>0</v>
      </c>
    </row>
    <row r="919" spans="2:26" ht="45" customHeight="1" x14ac:dyDescent="0.3">
      <c r="B919" s="43">
        <f>[1]РЕЕСТР!B919</f>
        <v>852</v>
      </c>
      <c r="C919" s="44" t="str">
        <f>[1]РЕЕСТР!C919</f>
        <v>ранее существовавшая до 01.01.2019</v>
      </c>
      <c r="D919" s="51">
        <f>[1]РЕЕСТР!D919</f>
        <v>44900</v>
      </c>
      <c r="E919" s="16" t="str">
        <f>[1]РЕЕСТР!E919</f>
        <v>Калинина 34</v>
      </c>
      <c r="F919" s="52" t="str">
        <f>[1]РЕЕСТР!F919</f>
        <v>в рамках проведения инвентаризации 2022 года
не установлен</v>
      </c>
      <c r="G919" s="10" t="str">
        <f>[1]РЕЕСТР!G919</f>
        <v xml:space="preserve">61.007208 </v>
      </c>
      <c r="H919" s="10" t="str">
        <f>[1]РЕЕСТР!H919</f>
        <v>69.031794</v>
      </c>
      <c r="I919" s="53" t="str">
        <f>[1]РЕЕСТР!I919</f>
        <v>в рамках инвентаризации 2022 года
не определена</v>
      </c>
      <c r="J919" s="9" t="str">
        <f>[1]РЕЕСТР!J919</f>
        <v>открытый</v>
      </c>
      <c r="K919" s="11" t="str">
        <f>[1]РЕЕСТР!K919</f>
        <v>бетонная плита</v>
      </c>
      <c r="L919" s="10">
        <f>[1]РЕЕСТР!L919</f>
        <v>6</v>
      </c>
      <c r="M919" s="10" t="str">
        <f>[1]РЕЕСТР!M919</f>
        <v>отсутствует</v>
      </c>
      <c r="N919" s="12" t="str">
        <f>[1]РЕЕСТР!N919</f>
        <v>есть</v>
      </c>
      <c r="O919" s="14">
        <f>[1]РЕЕСТР!O919</f>
        <v>1</v>
      </c>
      <c r="P919" s="15">
        <f>[1]РЕЕСТР!P919</f>
        <v>3</v>
      </c>
      <c r="Q919" s="13" t="str">
        <f>[1]РЕЕСТР!Q919</f>
        <v>пластик</v>
      </c>
      <c r="R919" s="14" t="str">
        <f>[1]РЕЕСТР!U919</f>
        <v>-</v>
      </c>
      <c r="S919" s="15" t="str">
        <f>[1]РЕЕСТР!V919</f>
        <v>-</v>
      </c>
      <c r="T919" s="13" t="str">
        <f>[1]РЕЕСТР!W919</f>
        <v>-</v>
      </c>
      <c r="U919" s="17" t="str">
        <f>[1]РЕЕСТР!AA919</f>
        <v>-</v>
      </c>
      <c r="V919" s="18" t="str">
        <f>[1]РЕЕСТР!AB919</f>
        <v>-</v>
      </c>
      <c r="W919" s="15" t="str">
        <f>[1]РЕЕСТР!AC919</f>
        <v>-</v>
      </c>
      <c r="X919" s="13" t="str">
        <f>[1]РЕЕСТР!AD919</f>
        <v>-</v>
      </c>
      <c r="Y919" s="8" t="str">
        <f>[1]РЕЕСТР!AH919</f>
        <v>СП МКД</v>
      </c>
      <c r="Z919" s="19" t="str">
        <f>[1]РЕЕСТР!AL919</f>
        <v>МКД ул. Калинина 34</v>
      </c>
    </row>
    <row r="920" spans="2:26" ht="45" customHeight="1" x14ac:dyDescent="0.3">
      <c r="B920" s="43">
        <f>[1]РЕЕСТР!B920</f>
        <v>853</v>
      </c>
      <c r="C920" s="44" t="str">
        <f>[1]РЕЕСТР!C920</f>
        <v>ранее существовавшая до 01.01.2019</v>
      </c>
      <c r="D920" s="51">
        <f>[1]РЕЕСТР!D920</f>
        <v>44900</v>
      </c>
      <c r="E920" s="16" t="str">
        <f>[1]РЕЕСТР!E920</f>
        <v>Энергетиков 8</v>
      </c>
      <c r="F920" s="52" t="str">
        <f>[1]РЕЕСТР!F920</f>
        <v>в рамках проведения инвентаризации 2022 года
не установлен</v>
      </c>
      <c r="G920" s="10" t="str">
        <f>[1]РЕЕСТР!G920</f>
        <v xml:space="preserve">61.001465 </v>
      </c>
      <c r="H920" s="10" t="str">
        <f>[1]РЕЕСТР!H920</f>
        <v>69.064069</v>
      </c>
      <c r="I920" s="53" t="str">
        <f>[1]РЕЕСТР!I920</f>
        <v>в рамках инвентаризации 2022 года
не определена</v>
      </c>
      <c r="J920" s="9" t="str">
        <f>[1]РЕЕСТР!J920</f>
        <v>открытый</v>
      </c>
      <c r="K920" s="11" t="str">
        <f>[1]РЕЕСТР!K920</f>
        <v>асфальт</v>
      </c>
      <c r="L920" s="10">
        <f>[1]РЕЕСТР!L920</f>
        <v>6</v>
      </c>
      <c r="M920" s="10" t="str">
        <f>[1]РЕЕСТР!M920</f>
        <v>отсутствует</v>
      </c>
      <c r="N920" s="12" t="str">
        <f>[1]РЕЕСТР!N920</f>
        <v>отсутствует</v>
      </c>
      <c r="O920" s="14">
        <f>[1]РЕЕСТР!O920</f>
        <v>1</v>
      </c>
      <c r="P920" s="15">
        <f>[1]РЕЕСТР!P920</f>
        <v>0.75</v>
      </c>
      <c r="Q920" s="13" t="str">
        <f>[1]РЕЕСТР!Q920</f>
        <v>металл</v>
      </c>
      <c r="R920" s="14" t="str">
        <f>[1]РЕЕСТР!U920</f>
        <v>-</v>
      </c>
      <c r="S920" s="15" t="str">
        <f>[1]РЕЕСТР!V920</f>
        <v>-</v>
      </c>
      <c r="T920" s="13" t="str">
        <f>[1]РЕЕСТР!W920</f>
        <v>-</v>
      </c>
      <c r="U920" s="17" t="str">
        <f>[1]РЕЕСТР!AA920</f>
        <v>-</v>
      </c>
      <c r="V920" s="18" t="str">
        <f>[1]РЕЕСТР!AB920</f>
        <v>-</v>
      </c>
      <c r="W920" s="15" t="str">
        <f>[1]РЕЕСТР!AC920</f>
        <v>-</v>
      </c>
      <c r="X920" s="13" t="str">
        <f>[1]РЕЕСТР!AD920</f>
        <v>-</v>
      </c>
      <c r="Y920" s="8" t="str">
        <f>[1]РЕЕСТР!AH920</f>
        <v>ЮЛ - ФКУ "Центр по обеспечению деятельности казначейства России"</v>
      </c>
      <c r="Z920" s="19" t="str">
        <f>[1]РЕЕСТР!AL920</f>
        <v>ФКУ "Центр по обеспечению деятельности казначейства России"</v>
      </c>
    </row>
    <row r="921" spans="2:26" ht="45" customHeight="1" x14ac:dyDescent="0.3">
      <c r="B921" s="43">
        <f>[1]РЕЕСТР!B921</f>
        <v>854</v>
      </c>
      <c r="C921" s="44" t="str">
        <f>[1]РЕЕСТР!C921</f>
        <v>ранее существовавшая до 01.01.2019</v>
      </c>
      <c r="D921" s="51">
        <f>[1]РЕЕСТР!D921</f>
        <v>44900</v>
      </c>
      <c r="E921" s="16" t="str">
        <f>[1]РЕЕСТР!E921</f>
        <v>Мира 89</v>
      </c>
      <c r="F921" s="52" t="str">
        <f>[1]РЕЕСТР!F921</f>
        <v>в рамках проведения инвентаризации 2022 года
не установлен</v>
      </c>
      <c r="G921" s="10" t="str">
        <f>[1]РЕЕСТР!G921</f>
        <v xml:space="preserve">61.008369 </v>
      </c>
      <c r="H921" s="10" t="str">
        <f>[1]РЕЕСТР!H921</f>
        <v>69.053083</v>
      </c>
      <c r="I921" s="53" t="str">
        <f>[1]РЕЕСТР!I921</f>
        <v>в рамках инвентаризации 2022 года
не определена</v>
      </c>
      <c r="J921" s="9" t="str">
        <f>[1]РЕЕСТР!J921</f>
        <v>открытый</v>
      </c>
      <c r="K921" s="11" t="str">
        <f>[1]РЕЕСТР!K921</f>
        <v>бетонная плита</v>
      </c>
      <c r="L921" s="10">
        <f>[1]РЕЕСТР!L921</f>
        <v>10</v>
      </c>
      <c r="M921" s="10" t="str">
        <f>[1]РЕЕСТР!M921</f>
        <v>есть</v>
      </c>
      <c r="N921" s="12" t="str">
        <f>[1]РЕЕСТР!N921</f>
        <v>есть</v>
      </c>
      <c r="O921" s="14">
        <f>[1]РЕЕСТР!O921</f>
        <v>2</v>
      </c>
      <c r="P921" s="15">
        <f>[1]РЕЕСТР!P921</f>
        <v>1.1000000000000001</v>
      </c>
      <c r="Q921" s="13" t="str">
        <f>[1]РЕЕСТР!Q921</f>
        <v>пластик</v>
      </c>
      <c r="R921" s="14">
        <f>[1]РЕЕСТР!U921</f>
        <v>1</v>
      </c>
      <c r="S921" s="15">
        <f>[1]РЕЕСТР!V921</f>
        <v>4</v>
      </c>
      <c r="T921" s="13" t="str">
        <f>[1]РЕЕСТР!W921</f>
        <v>отсек</v>
      </c>
      <c r="U921" s="17" t="str">
        <f>[1]РЕЕСТР!AA921</f>
        <v>-</v>
      </c>
      <c r="V921" s="18" t="str">
        <f>[1]РЕЕСТР!AB921</f>
        <v>-</v>
      </c>
      <c r="W921" s="15" t="str">
        <f>[1]РЕЕСТР!AC921</f>
        <v>-</v>
      </c>
      <c r="X921" s="13" t="str">
        <f>[1]РЕЕСТР!AD921</f>
        <v>-</v>
      </c>
      <c r="Y921" s="8" t="str">
        <f>[1]РЕЕСТР!AH921</f>
        <v>МО - Администрация города Ханты-Мансийска</v>
      </c>
      <c r="Z921" s="19" t="str">
        <f>[1]РЕЕСТР!AL921</f>
        <v>МКД ул. Мира 89, 95,97</v>
      </c>
    </row>
    <row r="922" spans="2:26" ht="45" customHeight="1" x14ac:dyDescent="0.3">
      <c r="B922" s="43">
        <f>[1]РЕЕСТР!B922</f>
        <v>855</v>
      </c>
      <c r="C922" s="44" t="str">
        <f>[1]РЕЕСТР!C922</f>
        <v>ранее существовавшая до 01.01.2019</v>
      </c>
      <c r="D922" s="51">
        <f>[1]РЕЕСТР!D922</f>
        <v>44900</v>
      </c>
      <c r="E922" s="16" t="str">
        <f>[1]РЕЕСТР!E922</f>
        <v>Геофизиков 1</v>
      </c>
      <c r="F922" s="52" t="str">
        <f>[1]РЕЕСТР!F922</f>
        <v>в рамках проведения инвентаризации 2022 года
не установлен</v>
      </c>
      <c r="G922" s="10" t="str">
        <f>[1]РЕЕСТР!G922</f>
        <v xml:space="preserve">61.023193 </v>
      </c>
      <c r="H922" s="10" t="str">
        <f>[1]РЕЕСТР!H922</f>
        <v>69.105558</v>
      </c>
      <c r="I922" s="53" t="str">
        <f>[1]РЕЕСТР!I922</f>
        <v>в рамках инвентаризации 2022 года
не определена</v>
      </c>
      <c r="J922" s="9" t="str">
        <f>[1]РЕЕСТР!J922</f>
        <v>открытый</v>
      </c>
      <c r="K922" s="11" t="str">
        <f>[1]РЕЕСТР!K922</f>
        <v>бетонная плита</v>
      </c>
      <c r="L922" s="10">
        <f>[1]РЕЕСТР!L922</f>
        <v>4</v>
      </c>
      <c r="M922" s="10" t="str">
        <f>[1]РЕЕСТР!M922</f>
        <v>отсутствует</v>
      </c>
      <c r="N922" s="12" t="str">
        <f>[1]РЕЕСТР!N922</f>
        <v>отсутствует</v>
      </c>
      <c r="O922" s="14">
        <f>[1]РЕЕСТР!O922</f>
        <v>1</v>
      </c>
      <c r="P922" s="15">
        <f>[1]РЕЕСТР!P922</f>
        <v>1.1000000000000001</v>
      </c>
      <c r="Q922" s="13" t="str">
        <f>[1]РЕЕСТР!Q922</f>
        <v>пластик</v>
      </c>
      <c r="R922" s="14" t="str">
        <f>[1]РЕЕСТР!U922</f>
        <v>-</v>
      </c>
      <c r="S922" s="15" t="str">
        <f>[1]РЕЕСТР!V922</f>
        <v>-</v>
      </c>
      <c r="T922" s="13" t="str">
        <f>[1]РЕЕСТР!W922</f>
        <v>-</v>
      </c>
      <c r="U922" s="17" t="str">
        <f>[1]РЕЕСТР!AA922</f>
        <v>-</v>
      </c>
      <c r="V922" s="18" t="str">
        <f>[1]РЕЕСТР!AB922</f>
        <v>-</v>
      </c>
      <c r="W922" s="15" t="str">
        <f>[1]РЕЕСТР!AC922</f>
        <v>-</v>
      </c>
      <c r="X922" s="13" t="str">
        <f>[1]РЕЕСТР!AD922</f>
        <v>-</v>
      </c>
      <c r="Y922" s="8" t="str">
        <f>[1]РЕЕСТР!AH922</f>
        <v>ЮЛ - ООО "Газпромнефть-Хантос"</v>
      </c>
      <c r="Z922" s="19" t="str">
        <f>[1]РЕЕСТР!AL922</f>
        <v>ООО "Газпромнефть-Хантос"</v>
      </c>
    </row>
    <row r="923" spans="2:26" ht="45" customHeight="1" x14ac:dyDescent="0.3">
      <c r="B923" s="43">
        <f>[1]РЕЕСТР!B923</f>
        <v>856</v>
      </c>
      <c r="C923" s="44" t="str">
        <f>[1]РЕЕСТР!C923</f>
        <v>ранее существовавшая до 01.01.2019</v>
      </c>
      <c r="D923" s="51">
        <f>[1]РЕЕСТР!D923</f>
        <v>44900</v>
      </c>
      <c r="E923" s="16" t="str">
        <f>[1]РЕЕСТР!E923</f>
        <v>Тобольский тракт 3</v>
      </c>
      <c r="F923" s="52" t="str">
        <f>[1]РЕЕСТР!F923</f>
        <v>в рамках проведения инвентаризации 2022 года
не установлен</v>
      </c>
      <c r="G923" s="10" t="str">
        <f>[1]РЕЕСТР!G923</f>
        <v xml:space="preserve">61.027015 </v>
      </c>
      <c r="H923" s="10" t="str">
        <f>[1]РЕЕСТР!H923</f>
        <v>69.118525</v>
      </c>
      <c r="I923" s="53" t="str">
        <f>[1]РЕЕСТР!I923</f>
        <v>в рамках инвентаризации 2022 года
не определена</v>
      </c>
      <c r="J923" s="9" t="str">
        <f>[1]РЕЕСТР!J923</f>
        <v>открытый</v>
      </c>
      <c r="K923" s="11" t="str">
        <f>[1]РЕЕСТР!K923</f>
        <v>бетонная плита</v>
      </c>
      <c r="L923" s="10">
        <f>[1]РЕЕСТР!L923</f>
        <v>6</v>
      </c>
      <c r="M923" s="10" t="str">
        <f>[1]РЕЕСТР!M923</f>
        <v>отсутствует</v>
      </c>
      <c r="N923" s="12" t="str">
        <f>[1]РЕЕСТР!N923</f>
        <v>отсутствует</v>
      </c>
      <c r="O923" s="14">
        <f>[1]РЕЕСТР!O923</f>
        <v>2</v>
      </c>
      <c r="P923" s="15">
        <f>[1]РЕЕСТР!P923</f>
        <v>1.1000000000000001</v>
      </c>
      <c r="Q923" s="13" t="str">
        <f>[1]РЕЕСТР!Q923</f>
        <v>пластик</v>
      </c>
      <c r="R923" s="14" t="str">
        <f>[1]РЕЕСТР!U923</f>
        <v>-</v>
      </c>
      <c r="S923" s="15" t="str">
        <f>[1]РЕЕСТР!V923</f>
        <v>-</v>
      </c>
      <c r="T923" s="13" t="str">
        <f>[1]РЕЕСТР!W923</f>
        <v>-</v>
      </c>
      <c r="U923" s="17" t="str">
        <f>[1]РЕЕСТР!AA923</f>
        <v>-</v>
      </c>
      <c r="V923" s="18" t="str">
        <f>[1]РЕЕСТР!AB923</f>
        <v>-</v>
      </c>
      <c r="W923" s="15" t="str">
        <f>[1]РЕЕСТР!AC923</f>
        <v>-</v>
      </c>
      <c r="X923" s="13" t="str">
        <f>[1]РЕЕСТР!AD923</f>
        <v>-</v>
      </c>
      <c r="Y923" s="8" t="str">
        <f>[1]РЕЕСТР!AH923</f>
        <v xml:space="preserve">ЮЛ - ОБЬ-Иртышское  УГМС </v>
      </c>
      <c r="Z923" s="19" t="str">
        <f>[1]РЕЕСТР!AL923</f>
        <v xml:space="preserve">ОБЬ-Иртышское  УГМС </v>
      </c>
    </row>
    <row r="924" spans="2:26" ht="47.25" customHeight="1" x14ac:dyDescent="0.3">
      <c r="B924" s="43">
        <f>[1]РЕЕСТР!B924</f>
        <v>857</v>
      </c>
      <c r="C924" s="44" t="str">
        <f>[1]РЕЕСТР!C924</f>
        <v>ранее существовавшая до 01.01.2019</v>
      </c>
      <c r="D924" s="51">
        <f>[1]РЕЕСТР!D924</f>
        <v>44900</v>
      </c>
      <c r="E924" s="16" t="str">
        <f>[1]РЕЕСТР!E924</f>
        <v>Тобольский тракт 3Б</v>
      </c>
      <c r="F924" s="52" t="str">
        <f>[1]РЕЕСТР!F924</f>
        <v>в рамках проведения инвентаризации 2022 года
не установлен</v>
      </c>
      <c r="G924" s="10" t="str">
        <f>[1]РЕЕСТР!G924</f>
        <v xml:space="preserve">61.027030 </v>
      </c>
      <c r="H924" s="10" t="str">
        <f>[1]РЕЕСТР!H924</f>
        <v>69.120363</v>
      </c>
      <c r="I924" s="53" t="str">
        <f>[1]РЕЕСТР!I924</f>
        <v>в рамках инвентаризации 2022 года
не определена</v>
      </c>
      <c r="J924" s="9" t="str">
        <f>[1]РЕЕСТР!J924</f>
        <v>открытый</v>
      </c>
      <c r="K924" s="11" t="str">
        <f>[1]РЕЕСТР!K924</f>
        <v>бетонная плита</v>
      </c>
      <c r="L924" s="10">
        <f>[1]РЕЕСТР!L924</f>
        <v>12</v>
      </c>
      <c r="M924" s="10" t="str">
        <f>[1]РЕЕСТР!M924</f>
        <v>отсутствует</v>
      </c>
      <c r="N924" s="12" t="str">
        <f>[1]РЕЕСТР!N924</f>
        <v>есть</v>
      </c>
      <c r="O924" s="14">
        <f>[1]РЕЕСТР!O924</f>
        <v>1</v>
      </c>
      <c r="P924" s="15">
        <f>[1]РЕЕСТР!P924</f>
        <v>1.1000000000000001</v>
      </c>
      <c r="Q924" s="13" t="str">
        <f>[1]РЕЕСТР!Q924</f>
        <v>пластик</v>
      </c>
      <c r="R924" s="14" t="str">
        <f>[1]РЕЕСТР!U924</f>
        <v>-</v>
      </c>
      <c r="S924" s="15" t="str">
        <f>[1]РЕЕСТР!V924</f>
        <v>-</v>
      </c>
      <c r="T924" s="13" t="str">
        <f>[1]РЕЕСТР!W924</f>
        <v>-</v>
      </c>
      <c r="U924" s="17" t="str">
        <f>[1]РЕЕСТР!AA924</f>
        <v>-</v>
      </c>
      <c r="V924" s="18" t="str">
        <f>[1]РЕЕСТР!AB924</f>
        <v>-</v>
      </c>
      <c r="W924" s="15" t="str">
        <f>[1]РЕЕСТР!AC924</f>
        <v>-</v>
      </c>
      <c r="X924" s="13" t="str">
        <f>[1]РЕЕСТР!AD924</f>
        <v>-</v>
      </c>
      <c r="Y924" s="8" t="str">
        <f>[1]РЕЕСТР!AH924</f>
        <v xml:space="preserve">ЮЛ - Югорский центр ОВД филиала "Аэронавигация Севера Сибири" ФГУП "Госкорпорация по ОрВД" </v>
      </c>
      <c r="Z924" s="19" t="str">
        <f>[1]РЕЕСТР!AL924</f>
        <v xml:space="preserve"> Югорский центр ОВД филиала "Аэронавигация Севера Сибири" ФГУП "Госкорпорация по ОрВД" </v>
      </c>
    </row>
    <row r="925" spans="2:26" ht="63" customHeight="1" x14ac:dyDescent="0.3">
      <c r="B925" s="43">
        <f>[1]РЕЕСТР!B925</f>
        <v>858</v>
      </c>
      <c r="C925" s="44" t="str">
        <f>[1]РЕЕСТР!C925</f>
        <v>ранее существовавшая до 01.01.2019</v>
      </c>
      <c r="D925" s="51">
        <f>[1]РЕЕСТР!D925</f>
        <v>44900</v>
      </c>
      <c r="E925" s="16" t="str">
        <f>[1]РЕЕСТР!E925</f>
        <v>944 км а/д Тюмень - Ханты-Мансийск ("Геофизик-1")</v>
      </c>
      <c r="F925" s="52" t="str">
        <f>[1]РЕЕСТР!F925</f>
        <v>в рамках проведения инвентаризации 2022 года
не установлен</v>
      </c>
      <c r="G925" s="10" t="str">
        <f>[1]РЕЕСТР!G925</f>
        <v>61.226637</v>
      </c>
      <c r="H925" s="10" t="str">
        <f>[1]РЕЕСТР!H925</f>
        <v>69.330959</v>
      </c>
      <c r="I925" s="53" t="str">
        <f>[1]РЕЕСТР!I925</f>
        <v>в рамках инвентаризации 2022 года
не определена</v>
      </c>
      <c r="J925" s="9" t="str">
        <f>[1]РЕЕСТР!J925</f>
        <v>открытый</v>
      </c>
      <c r="K925" s="11" t="str">
        <f>[1]РЕЕСТР!K925</f>
        <v>бетонная плита</v>
      </c>
      <c r="L925" s="10">
        <f>[1]РЕЕСТР!L925</f>
        <v>12</v>
      </c>
      <c r="M925" s="10" t="str">
        <f>[1]РЕЕСТР!M925</f>
        <v>отсутствует</v>
      </c>
      <c r="N925" s="12" t="str">
        <f>[1]РЕЕСТР!N925</f>
        <v>отсутствует</v>
      </c>
      <c r="O925" s="14">
        <f>[1]РЕЕСТР!O925</f>
        <v>3</v>
      </c>
      <c r="P925" s="15">
        <f>[1]РЕЕСТР!P925</f>
        <v>1.1000000000000001</v>
      </c>
      <c r="Q925" s="13" t="str">
        <f>[1]РЕЕСТР!Q925</f>
        <v>пластик</v>
      </c>
      <c r="R925" s="14" t="str">
        <f>[1]РЕЕСТР!U925</f>
        <v>-</v>
      </c>
      <c r="S925" s="15" t="str">
        <f>[1]РЕЕСТР!V925</f>
        <v>-</v>
      </c>
      <c r="T925" s="13" t="str">
        <f>[1]РЕЕСТР!W925</f>
        <v>-</v>
      </c>
      <c r="U925" s="17" t="str">
        <f>[1]РЕЕСТР!AA925</f>
        <v>-</v>
      </c>
      <c r="V925" s="18" t="str">
        <f>[1]РЕЕСТР!AB925</f>
        <v>-</v>
      </c>
      <c r="W925" s="15" t="str">
        <f>[1]РЕЕСТР!AC925</f>
        <v>-</v>
      </c>
      <c r="X925" s="13" t="str">
        <f>[1]РЕЕСТР!AD925</f>
        <v>-</v>
      </c>
      <c r="Y925" s="8" t="str">
        <f>[1]РЕЕСТР!AH925</f>
        <v>ЮЛ - ООО "Няганские газораспределительные сети"</v>
      </c>
      <c r="Z925" s="19" t="str">
        <f>[1]РЕЕСТР!AL925</f>
        <v>ООО "Няганские газораспределительные сети"</v>
      </c>
    </row>
    <row r="926" spans="2:26" ht="63" customHeight="1" x14ac:dyDescent="0.3">
      <c r="B926" s="43">
        <f>[1]РЕЕСТР!B926</f>
        <v>859</v>
      </c>
      <c r="C926" s="44" t="str">
        <f>[1]РЕЕСТР!C926</f>
        <v>ранее существовавшая до 01.01.2019</v>
      </c>
      <c r="D926" s="51">
        <f>[1]РЕЕСТР!D926</f>
        <v>44900</v>
      </c>
      <c r="E926" s="16" t="str">
        <f>[1]РЕЕСТР!E926</f>
        <v>925 км а/д Тюмень - Ханты-Мансийск</v>
      </c>
      <c r="F926" s="52" t="str">
        <f>[1]РЕЕСТР!F926</f>
        <v>в рамках проведения инвентаризации 2022 года
не установлен</v>
      </c>
      <c r="G926" s="10" t="str">
        <f>[1]РЕЕСТР!G926</f>
        <v xml:space="preserve">61.039714 </v>
      </c>
      <c r="H926" s="10" t="str">
        <f>[1]РЕЕСТР!H926</f>
        <v>69.195234</v>
      </c>
      <c r="I926" s="53" t="str">
        <f>[1]РЕЕСТР!I926</f>
        <v>в рамках инвентаризации 2022 года
не определена</v>
      </c>
      <c r="J926" s="9" t="str">
        <f>[1]РЕЕСТР!J926</f>
        <v>открытый</v>
      </c>
      <c r="K926" s="11" t="str">
        <f>[1]РЕЕСТР!K926</f>
        <v>бетонная плита</v>
      </c>
      <c r="L926" s="10">
        <f>[1]РЕЕСТР!L926</f>
        <v>6</v>
      </c>
      <c r="M926" s="10" t="str">
        <f>[1]РЕЕСТР!M926</f>
        <v>отсутствует</v>
      </c>
      <c r="N926" s="12" t="str">
        <f>[1]РЕЕСТР!N926</f>
        <v>отсутствует</v>
      </c>
      <c r="O926" s="14">
        <f>[1]РЕЕСТР!O926</f>
        <v>1</v>
      </c>
      <c r="P926" s="15">
        <f>[1]РЕЕСТР!P926</f>
        <v>0.75</v>
      </c>
      <c r="Q926" s="13" t="str">
        <f>[1]РЕЕСТР!Q926</f>
        <v>металл</v>
      </c>
      <c r="R926" s="14" t="str">
        <f>[1]РЕЕСТР!U926</f>
        <v>-</v>
      </c>
      <c r="S926" s="15" t="str">
        <f>[1]РЕЕСТР!V926</f>
        <v>-</v>
      </c>
      <c r="T926" s="13" t="str">
        <f>[1]РЕЕСТР!W926</f>
        <v>-</v>
      </c>
      <c r="U926" s="17" t="str">
        <f>[1]РЕЕСТР!AA926</f>
        <v>-</v>
      </c>
      <c r="V926" s="18" t="str">
        <f>[1]РЕЕСТР!AB926</f>
        <v>-</v>
      </c>
      <c r="W926" s="15" t="str">
        <f>[1]РЕЕСТР!AC926</f>
        <v>-</v>
      </c>
      <c r="X926" s="13" t="str">
        <f>[1]РЕЕСТР!AD926</f>
        <v>-</v>
      </c>
      <c r="Y926" s="8" t="str">
        <f>[1]РЕЕСТР!AH926</f>
        <v>ЮЛ - Югорский центрОВД филиала "Аэронавигация Севера Сибири" ФГУП "Госкорпорация по ОрВД" (ОРЛ-Т)</v>
      </c>
      <c r="Z926" s="19" t="str">
        <f>[1]РЕЕСТР!AL926</f>
        <v>Югорский центрОВД филиала "Аэронавигация Севера Сибири" ФГУП "Госкорпорация по ОрВД" (ОРЛ-Т)</v>
      </c>
    </row>
    <row r="927" spans="2:26" ht="45" customHeight="1" x14ac:dyDescent="0.3">
      <c r="B927" s="43">
        <f>[1]РЕЕСТР!B927</f>
        <v>860</v>
      </c>
      <c r="C927" s="44" t="str">
        <f>[1]РЕЕСТР!C927</f>
        <v>ранее существовавшая до 01.01.2019</v>
      </c>
      <c r="D927" s="51">
        <f>[1]РЕЕСТР!D927</f>
        <v>44900</v>
      </c>
      <c r="E927" s="16" t="str">
        <f>[1]РЕЕСТР!E927</f>
        <v>Чехова 16</v>
      </c>
      <c r="F927" s="52" t="str">
        <f>[1]РЕЕСТР!F927</f>
        <v>в рамках проведения инвентаризации 2022 года
не установлен</v>
      </c>
      <c r="G927" s="10" t="str">
        <f>[1]РЕЕСТР!G927</f>
        <v xml:space="preserve">61.001457 </v>
      </c>
      <c r="H927" s="10" t="str">
        <f>[1]РЕЕСТР!H927</f>
        <v>69.028648</v>
      </c>
      <c r="I927" s="53" t="str">
        <f>[1]РЕЕСТР!I927</f>
        <v>в рамках инвентаризации 2022 года
не определена</v>
      </c>
      <c r="J927" s="9" t="str">
        <f>[1]РЕЕСТР!J927</f>
        <v>открытый</v>
      </c>
      <c r="K927" s="11" t="str">
        <f>[1]РЕЕСТР!K927</f>
        <v>бетонная плита</v>
      </c>
      <c r="L927" s="10">
        <f>[1]РЕЕСТР!L927</f>
        <v>10</v>
      </c>
      <c r="M927" s="10" t="str">
        <f>[1]РЕЕСТР!M927</f>
        <v>отсутствует</v>
      </c>
      <c r="N927" s="12" t="str">
        <f>[1]РЕЕСТР!N927</f>
        <v>есть</v>
      </c>
      <c r="O927" s="14">
        <f>[1]РЕЕСТР!O927</f>
        <v>2</v>
      </c>
      <c r="P927" s="15">
        <f>[1]РЕЕСТР!P927</f>
        <v>0.75</v>
      </c>
      <c r="Q927" s="13" t="str">
        <f>[1]РЕЕСТР!Q927</f>
        <v>металл</v>
      </c>
      <c r="R927" s="14" t="str">
        <f>[1]РЕЕСТР!U927</f>
        <v>-</v>
      </c>
      <c r="S927" s="15" t="str">
        <f>[1]РЕЕСТР!V927</f>
        <v>-</v>
      </c>
      <c r="T927" s="13" t="str">
        <f>[1]РЕЕСТР!W927</f>
        <v>-</v>
      </c>
      <c r="U927" s="17" t="str">
        <f>[1]РЕЕСТР!AA927</f>
        <v>-</v>
      </c>
      <c r="V927" s="18" t="str">
        <f>[1]РЕЕСТР!AB927</f>
        <v>-</v>
      </c>
      <c r="W927" s="15" t="str">
        <f>[1]РЕЕСТР!AC927</f>
        <v>-</v>
      </c>
      <c r="X927" s="13" t="str">
        <f>[1]РЕЕСТР!AD927</f>
        <v>-</v>
      </c>
      <c r="Y927" s="8" t="str">
        <f>[1]РЕЕСТР!AH927</f>
        <v>ЮЛ- ФГБОУ ВО "Югорский государственный университет"</v>
      </c>
      <c r="Z927" s="19" t="str">
        <f>[1]РЕЕСТР!AL927</f>
        <v>ЮГУ</v>
      </c>
    </row>
    <row r="928" spans="2:26" ht="45" customHeight="1" x14ac:dyDescent="0.3">
      <c r="B928" s="43">
        <f>[1]РЕЕСТР!B928</f>
        <v>861</v>
      </c>
      <c r="C928" s="44" t="str">
        <f>[1]РЕЕСТР!C928</f>
        <v>ранее существовавшая до 01.01.2019</v>
      </c>
      <c r="D928" s="51">
        <f>[1]РЕЕСТР!D928</f>
        <v>44900</v>
      </c>
      <c r="E928" s="16" t="str">
        <f>[1]РЕЕСТР!E928</f>
        <v>Чехова 3</v>
      </c>
      <c r="F928" s="52" t="str">
        <f>[1]РЕЕСТР!F928</f>
        <v>в рамках проведения инвентаризации 2022 года
не установлен</v>
      </c>
      <c r="G928" s="10" t="str">
        <f>[1]РЕЕСТР!G928</f>
        <v xml:space="preserve">61.001252 </v>
      </c>
      <c r="H928" s="10" t="str">
        <f>[1]РЕЕСТР!H928</f>
        <v>69.023843</v>
      </c>
      <c r="I928" s="53" t="str">
        <f>[1]РЕЕСТР!I928</f>
        <v>в рамках инвентаризации 2022 года
не определена</v>
      </c>
      <c r="J928" s="9" t="str">
        <f>[1]РЕЕСТР!J928</f>
        <v>открытый</v>
      </c>
      <c r="K928" s="11" t="str">
        <f>[1]РЕЕСТР!K928</f>
        <v>бетонная плита</v>
      </c>
      <c r="L928" s="10">
        <f>[1]РЕЕСТР!L928</f>
        <v>6</v>
      </c>
      <c r="M928" s="10" t="str">
        <f>[1]РЕЕСТР!M928</f>
        <v>отсутствует</v>
      </c>
      <c r="N928" s="12" t="str">
        <f>[1]РЕЕСТР!N928</f>
        <v>отсутствует</v>
      </c>
      <c r="O928" s="14">
        <f>[1]РЕЕСТР!O928</f>
        <v>2</v>
      </c>
      <c r="P928" s="15">
        <f>[1]РЕЕСТР!P928</f>
        <v>0.75</v>
      </c>
      <c r="Q928" s="13" t="str">
        <f>[1]РЕЕСТР!Q928</f>
        <v>металл</v>
      </c>
      <c r="R928" s="14" t="str">
        <f>[1]РЕЕСТР!U928</f>
        <v>-</v>
      </c>
      <c r="S928" s="15" t="str">
        <f>[1]РЕЕСТР!V928</f>
        <v>-</v>
      </c>
      <c r="T928" s="13" t="str">
        <f>[1]РЕЕСТР!W928</f>
        <v>-</v>
      </c>
      <c r="U928" s="17" t="str">
        <f>[1]РЕЕСТР!AA928</f>
        <v>-</v>
      </c>
      <c r="V928" s="18" t="str">
        <f>[1]РЕЕСТР!AB928</f>
        <v>-</v>
      </c>
      <c r="W928" s="15" t="str">
        <f>[1]РЕЕСТР!AC928</f>
        <v>-</v>
      </c>
      <c r="X928" s="13" t="str">
        <f>[1]РЕЕСТР!AD928</f>
        <v>-</v>
      </c>
      <c r="Y928" s="8" t="str">
        <f>[1]РЕЕСТР!AH928</f>
        <v>ЮЛ - Суд ХМАО-Югры</v>
      </c>
      <c r="Z928" s="19" t="str">
        <f>[1]РЕЕСТР!AL928</f>
        <v>Суд  ХМАО-Югры</v>
      </c>
    </row>
    <row r="929" spans="2:26" ht="45" customHeight="1" x14ac:dyDescent="0.3">
      <c r="B929" s="43">
        <f>[1]РЕЕСТР!B929</f>
        <v>862</v>
      </c>
      <c r="C929" s="44" t="str">
        <f>[1]РЕЕСТР!C929</f>
        <v>ранее существовавшая до 01.01.2019</v>
      </c>
      <c r="D929" s="51">
        <f>[1]РЕЕСТР!D929</f>
        <v>44900</v>
      </c>
      <c r="E929" s="16" t="str">
        <f>[1]РЕЕСТР!E929</f>
        <v>Гагарина 3</v>
      </c>
      <c r="F929" s="52" t="str">
        <f>[1]РЕЕСТР!F929</f>
        <v>в рамках проведения инвентаризации 2022 года
не установлен</v>
      </c>
      <c r="G929" s="10" t="str">
        <f>[1]РЕЕСТР!G929</f>
        <v xml:space="preserve">61.001077 </v>
      </c>
      <c r="H929" s="10" t="str">
        <f>[1]РЕЕСТР!H929</f>
        <v>69.021148</v>
      </c>
      <c r="I929" s="53" t="str">
        <f>[1]РЕЕСТР!I929</f>
        <v>в рамках инвентаризации 2022 года
не определена</v>
      </c>
      <c r="J929" s="9" t="str">
        <f>[1]РЕЕСТР!J929</f>
        <v>открытый</v>
      </c>
      <c r="K929" s="11" t="str">
        <f>[1]РЕЕСТР!K929</f>
        <v>бетонная плита</v>
      </c>
      <c r="L929" s="10">
        <f>[1]РЕЕСТР!L929</f>
        <v>8</v>
      </c>
      <c r="M929" s="10" t="str">
        <f>[1]РЕЕСТР!M929</f>
        <v>отсутствует</v>
      </c>
      <c r="N929" s="12" t="str">
        <f>[1]РЕЕСТР!N929</f>
        <v>есть</v>
      </c>
      <c r="O929" s="14">
        <f>[1]РЕЕСТР!O929</f>
        <v>2</v>
      </c>
      <c r="P929" s="15">
        <f>[1]РЕЕСТР!P929</f>
        <v>0.75</v>
      </c>
      <c r="Q929" s="13" t="str">
        <f>[1]РЕЕСТР!Q929</f>
        <v>металл</v>
      </c>
      <c r="R929" s="14" t="str">
        <f>[1]РЕЕСТР!U929</f>
        <v>-</v>
      </c>
      <c r="S929" s="15" t="str">
        <f>[1]РЕЕСТР!V929</f>
        <v>-</v>
      </c>
      <c r="T929" s="13" t="str">
        <f>[1]РЕЕСТР!W929</f>
        <v>-</v>
      </c>
      <c r="U929" s="17" t="str">
        <f>[1]РЕЕСТР!AA929</f>
        <v>-</v>
      </c>
      <c r="V929" s="18" t="str">
        <f>[1]РЕЕСТР!AB929</f>
        <v>-</v>
      </c>
      <c r="W929" s="15" t="str">
        <f>[1]РЕЕСТР!AC929</f>
        <v>-</v>
      </c>
      <c r="X929" s="13" t="str">
        <f>[1]РЕЕСТР!AD929</f>
        <v>-</v>
      </c>
      <c r="Y929" s="8" t="str">
        <f>[1]РЕЕСТР!AH929</f>
        <v>ЮЛ - АОПО ХМАО-Югры "Технолого-педогогический колледж"</v>
      </c>
      <c r="Z929" s="19" t="str">
        <f>[1]РЕЕСТР!AL929</f>
        <v xml:space="preserve"> АОПО ХМАО-Югры "Технолого-педогогический колледж"</v>
      </c>
    </row>
    <row r="930" spans="2:26" ht="45" customHeight="1" x14ac:dyDescent="0.3">
      <c r="B930" s="43">
        <f>[1]РЕЕСТР!B930</f>
        <v>863</v>
      </c>
      <c r="C930" s="44" t="str">
        <f>[1]РЕЕСТР!C930</f>
        <v>ранее существовавшая до 01.01.2019</v>
      </c>
      <c r="D930" s="51">
        <f>[1]РЕЕСТР!D930</f>
        <v>44900</v>
      </c>
      <c r="E930" s="16" t="str">
        <f>[1]РЕЕСТР!E930</f>
        <v>Дзержинского 31</v>
      </c>
      <c r="F930" s="52" t="str">
        <f>[1]РЕЕСТР!F930</f>
        <v>в рамках проведения инвентаризации 2022 года
не установлен</v>
      </c>
      <c r="G930" s="10" t="str">
        <f>[1]РЕЕСТР!G930</f>
        <v>61.010410</v>
      </c>
      <c r="H930" s="10" t="str">
        <f>[1]РЕЕСТР!H930</f>
        <v>69.018174</v>
      </c>
      <c r="I930" s="53" t="str">
        <f>[1]РЕЕСТР!I930</f>
        <v>в рамках инвентаризации 2022 года
не определена</v>
      </c>
      <c r="J930" s="9" t="str">
        <f>[1]РЕЕСТР!J930</f>
        <v>открытый</v>
      </c>
      <c r="K930" s="11" t="str">
        <f>[1]РЕЕСТР!K930</f>
        <v>бетонная плита</v>
      </c>
      <c r="L930" s="10">
        <f>[1]РЕЕСТР!L930</f>
        <v>6</v>
      </c>
      <c r="M930" s="10" t="str">
        <f>[1]РЕЕСТР!M930</f>
        <v>отсутствует</v>
      </c>
      <c r="N930" s="12" t="str">
        <f>[1]РЕЕСТР!N930</f>
        <v>отсутствует</v>
      </c>
      <c r="O930" s="14">
        <f>[1]РЕЕСТР!O930</f>
        <v>1</v>
      </c>
      <c r="P930" s="15">
        <f>[1]РЕЕСТР!P930</f>
        <v>0.75</v>
      </c>
      <c r="Q930" s="13" t="str">
        <f>[1]РЕЕСТР!Q930</f>
        <v>металл</v>
      </c>
      <c r="R930" s="14" t="str">
        <f>[1]РЕЕСТР!U930</f>
        <v>-</v>
      </c>
      <c r="S930" s="15" t="str">
        <f>[1]РЕЕСТР!V930</f>
        <v>-</v>
      </c>
      <c r="T930" s="13" t="str">
        <f>[1]РЕЕСТР!W930</f>
        <v>-</v>
      </c>
      <c r="U930" s="17" t="str">
        <f>[1]РЕЕСТР!AA930</f>
        <v>-</v>
      </c>
      <c r="V930" s="18" t="str">
        <f>[1]РЕЕСТР!AB930</f>
        <v>-</v>
      </c>
      <c r="W930" s="15" t="str">
        <f>[1]РЕЕСТР!AC930</f>
        <v>-</v>
      </c>
      <c r="X930" s="13" t="str">
        <f>[1]РЕЕСТР!AD930</f>
        <v>-</v>
      </c>
      <c r="Y930" s="8" t="str">
        <f>[1]РЕЕСТР!AH930</f>
        <v>ЮЛ - ГУ РО "ФСС РФ по ХМАО-Югре"</v>
      </c>
      <c r="Z930" s="19" t="str">
        <f>[1]РЕЕСТР!AL930</f>
        <v xml:space="preserve">ГУ РО "ФСС РФ по ХМАО-Югре" </v>
      </c>
    </row>
    <row r="931" spans="2:26" ht="45" customHeight="1" x14ac:dyDescent="0.3">
      <c r="B931" s="43">
        <f>[1]РЕЕСТР!B931</f>
        <v>864</v>
      </c>
      <c r="C931" s="44" t="str">
        <f>[1]РЕЕСТР!C931</f>
        <v>ранее существовавшая до 01.01.2019</v>
      </c>
      <c r="D931" s="51">
        <f>[1]РЕЕСТР!D931</f>
        <v>44900</v>
      </c>
      <c r="E931" s="16" t="str">
        <f>[1]РЕЕСТР!E931</f>
        <v>Пионерская 13</v>
      </c>
      <c r="F931" s="52" t="str">
        <f>[1]РЕЕСТР!F931</f>
        <v>в рамках проведения инвентаризации 2022 года
не установлен</v>
      </c>
      <c r="G931" s="10" t="str">
        <f>[1]РЕЕСТР!G931</f>
        <v xml:space="preserve">61.003406 </v>
      </c>
      <c r="H931" s="10" t="str">
        <f>[1]РЕЕСТР!H931</f>
        <v>69.008311</v>
      </c>
      <c r="I931" s="53" t="str">
        <f>[1]РЕЕСТР!I931</f>
        <v>в рамках инвентаризации 2022 года
не определена</v>
      </c>
      <c r="J931" s="9" t="str">
        <f>[1]РЕЕСТР!J931</f>
        <v>открытый</v>
      </c>
      <c r="K931" s="11" t="str">
        <f>[1]РЕЕСТР!K931</f>
        <v>бетонная плита</v>
      </c>
      <c r="L931" s="10">
        <f>[1]РЕЕСТР!L931</f>
        <v>8</v>
      </c>
      <c r="M931" s="10" t="str">
        <f>[1]РЕЕСТР!M931</f>
        <v>отсутствует</v>
      </c>
      <c r="N931" s="12" t="str">
        <f>[1]РЕЕСТР!N931</f>
        <v>отсутствует</v>
      </c>
      <c r="O931" s="14">
        <f>[1]РЕЕСТР!O931</f>
        <v>2</v>
      </c>
      <c r="P931" s="15">
        <f>[1]РЕЕСТР!P931</f>
        <v>0.75</v>
      </c>
      <c r="Q931" s="13" t="str">
        <f>[1]РЕЕСТР!Q931</f>
        <v>металл</v>
      </c>
      <c r="R931" s="14" t="str">
        <f>[1]РЕЕСТР!U931</f>
        <v>-</v>
      </c>
      <c r="S931" s="15" t="str">
        <f>[1]РЕЕСТР!V931</f>
        <v>-</v>
      </c>
      <c r="T931" s="13" t="str">
        <f>[1]РЕЕСТР!W931</f>
        <v>-</v>
      </c>
      <c r="U931" s="17" t="str">
        <f>[1]РЕЕСТР!AA931</f>
        <v>-</v>
      </c>
      <c r="V931" s="18" t="str">
        <f>[1]РЕЕСТР!AB931</f>
        <v>-</v>
      </c>
      <c r="W931" s="15" t="str">
        <f>[1]РЕЕСТР!AC931</f>
        <v>-</v>
      </c>
      <c r="X931" s="13" t="str">
        <f>[1]РЕЕСТР!AD931</f>
        <v>-</v>
      </c>
      <c r="Y931" s="8" t="str">
        <f>[1]РЕЕСТР!AH931</f>
        <v>ЮЛ - ООО "Золотая нива"</v>
      </c>
      <c r="Z931" s="19" t="str">
        <f>[1]РЕЕСТР!AL931</f>
        <v>ООО "Золотая нива"</v>
      </c>
    </row>
    <row r="932" spans="2:26" ht="45" customHeight="1" x14ac:dyDescent="0.3">
      <c r="B932" s="43">
        <f>[1]РЕЕСТР!B932</f>
        <v>865</v>
      </c>
      <c r="C932" s="44" t="str">
        <f>[1]РЕЕСТР!C932</f>
        <v>ранее существовавшая до 01.01.2019</v>
      </c>
      <c r="D932" s="51">
        <f>[1]РЕЕСТР!D932</f>
        <v>44900</v>
      </c>
      <c r="E932" s="16" t="str">
        <f>[1]РЕЕСТР!E932</f>
        <v>Гагарина 38</v>
      </c>
      <c r="F932" s="52" t="str">
        <f>[1]РЕЕСТР!F932</f>
        <v>в рамках проведения инвентаризации 2022 года
не установлен</v>
      </c>
      <c r="G932" s="10" t="str">
        <f>[1]РЕЕСТР!G932</f>
        <v>60.996811</v>
      </c>
      <c r="H932" s="10" t="str">
        <f>[1]РЕЕСТР!H932</f>
        <v>69.023887</v>
      </c>
      <c r="I932" s="53" t="str">
        <f>[1]РЕЕСТР!I932</f>
        <v>в рамках инвентаризации 2022 года
не определена</v>
      </c>
      <c r="J932" s="9" t="str">
        <f>[1]РЕЕСТР!J932</f>
        <v>открытый</v>
      </c>
      <c r="K932" s="11" t="str">
        <f>[1]РЕЕСТР!K932</f>
        <v>бетонная плита</v>
      </c>
      <c r="L932" s="10">
        <f>[1]РЕЕСТР!L932</f>
        <v>6</v>
      </c>
      <c r="M932" s="10" t="str">
        <f>[1]РЕЕСТР!M932</f>
        <v>отсутствует</v>
      </c>
      <c r="N932" s="12" t="str">
        <f>[1]РЕЕСТР!N932</f>
        <v>отсутствует</v>
      </c>
      <c r="O932" s="14">
        <f>[1]РЕЕСТР!O932</f>
        <v>1</v>
      </c>
      <c r="P932" s="15">
        <f>[1]РЕЕСТР!P932</f>
        <v>0.66</v>
      </c>
      <c r="Q932" s="13" t="str">
        <f>[1]РЕЕСТР!Q932</f>
        <v>пластик</v>
      </c>
      <c r="R932" s="14" t="str">
        <f>[1]РЕЕСТР!U932</f>
        <v>-</v>
      </c>
      <c r="S932" s="15" t="str">
        <f>[1]РЕЕСТР!V932</f>
        <v>-</v>
      </c>
      <c r="T932" s="13" t="str">
        <f>[1]РЕЕСТР!W932</f>
        <v>-</v>
      </c>
      <c r="U932" s="17" t="str">
        <f>[1]РЕЕСТР!AA932</f>
        <v>-</v>
      </c>
      <c r="V932" s="18" t="str">
        <f>[1]РЕЕСТР!AB932</f>
        <v>-</v>
      </c>
      <c r="W932" s="15" t="str">
        <f>[1]РЕЕСТР!AC932</f>
        <v>-</v>
      </c>
      <c r="X932" s="13" t="str">
        <f>[1]РЕЕСТР!AD932</f>
        <v>-</v>
      </c>
      <c r="Y932" s="8" t="str">
        <f>[1]РЕЕСТР!AH932</f>
        <v>ФЛ - Манаков Ю.Г.</v>
      </c>
      <c r="Z932" s="19" t="str">
        <f>[1]РЕЕСТР!AL932</f>
        <v xml:space="preserve"> ИЖС по ул. Гагарина 38 </v>
      </c>
    </row>
    <row r="933" spans="2:26" ht="45" customHeight="1" x14ac:dyDescent="0.3">
      <c r="B933" s="43">
        <f>[1]РЕЕСТР!B933</f>
        <v>866</v>
      </c>
      <c r="C933" s="44" t="str">
        <f>[1]РЕЕСТР!C933</f>
        <v>ранее существовавшая до 01.01.2019</v>
      </c>
      <c r="D933" s="51">
        <f>[1]РЕЕСТР!D933</f>
        <v>44900</v>
      </c>
      <c r="E933" s="16" t="str">
        <f>[1]РЕЕСТР!E933</f>
        <v>Гагарина 52</v>
      </c>
      <c r="F933" s="52" t="str">
        <f>[1]РЕЕСТР!F933</f>
        <v>в рамках проведения инвентаризации 2022 года
не установлен</v>
      </c>
      <c r="G933" s="10" t="str">
        <f>[1]РЕЕСТР!G933</f>
        <v xml:space="preserve">60.995437 </v>
      </c>
      <c r="H933" s="10" t="str">
        <f>[1]РЕЕСТР!H933</f>
        <v>69.023052</v>
      </c>
      <c r="I933" s="53" t="str">
        <f>[1]РЕЕСТР!I933</f>
        <v>в рамках инвентаризации 2022 года
не определена</v>
      </c>
      <c r="J933" s="9" t="str">
        <f>[1]РЕЕСТР!J933</f>
        <v>открытый</v>
      </c>
      <c r="K933" s="11" t="str">
        <f>[1]РЕЕСТР!K933</f>
        <v>асфальт</v>
      </c>
      <c r="L933" s="10">
        <f>[1]РЕЕСТР!L933</f>
        <v>6</v>
      </c>
      <c r="M933" s="10" t="str">
        <f>[1]РЕЕСТР!M933</f>
        <v>отсутствует</v>
      </c>
      <c r="N933" s="12" t="str">
        <f>[1]РЕЕСТР!N933</f>
        <v>отсутствует</v>
      </c>
      <c r="O933" s="14">
        <f>[1]РЕЕСТР!O933</f>
        <v>1</v>
      </c>
      <c r="P933" s="15">
        <f>[1]РЕЕСТР!P933</f>
        <v>1.1000000000000001</v>
      </c>
      <c r="Q933" s="13" t="str">
        <f>[1]РЕЕСТР!Q933</f>
        <v>пластик</v>
      </c>
      <c r="R933" s="14" t="str">
        <f>[1]РЕЕСТР!U933</f>
        <v>-</v>
      </c>
      <c r="S933" s="15" t="str">
        <f>[1]РЕЕСТР!V933</f>
        <v>-</v>
      </c>
      <c r="T933" s="13" t="str">
        <f>[1]РЕЕСТР!W933</f>
        <v>-</v>
      </c>
      <c r="U933" s="17" t="str">
        <f>[1]РЕЕСТР!AA933</f>
        <v>-</v>
      </c>
      <c r="V933" s="18" t="str">
        <f>[1]РЕЕСТР!AB933</f>
        <v>-</v>
      </c>
      <c r="W933" s="15" t="str">
        <f>[1]РЕЕСТР!AC933</f>
        <v>-</v>
      </c>
      <c r="X933" s="13" t="str">
        <f>[1]РЕЕСТР!AD933</f>
        <v>-</v>
      </c>
      <c r="Y933" s="8" t="str">
        <f>[1]РЕЕСТР!AH933</f>
        <v>МО - Администрация города Ханты-Мансийска</v>
      </c>
      <c r="Z933" s="19" t="str">
        <f>[1]РЕЕСТР!AL933</f>
        <v>ИЖС ул.Гагарина, 52, 46, 48, 54а</v>
      </c>
    </row>
    <row r="934" spans="2:26" ht="45" customHeight="1" x14ac:dyDescent="0.3">
      <c r="B934" s="43">
        <f>[1]РЕЕСТР!B934</f>
        <v>867</v>
      </c>
      <c r="C934" s="44" t="str">
        <f>[1]РЕЕСТР!C934</f>
        <v>ранее существовавшая до 01.01.2019</v>
      </c>
      <c r="D934" s="51">
        <f>[1]РЕЕСТР!D934</f>
        <v>44900</v>
      </c>
      <c r="E934" s="16" t="str">
        <f>[1]РЕЕСТР!E934</f>
        <v>Гагарина 128</v>
      </c>
      <c r="F934" s="52" t="str">
        <f>[1]РЕЕСТР!F934</f>
        <v>в рамках проведения инвентаризации 2022 года
не установлен</v>
      </c>
      <c r="G934" s="10" t="str">
        <f>[1]РЕЕСТР!G934</f>
        <v xml:space="preserve">60.987369 </v>
      </c>
      <c r="H934" s="10" t="str">
        <f>[1]РЕЕСТР!H934</f>
        <v>69.030760</v>
      </c>
      <c r="I934" s="53" t="str">
        <f>[1]РЕЕСТР!I934</f>
        <v>в рамках инвентаризации 2022 года
не определена</v>
      </c>
      <c r="J934" s="9" t="str">
        <f>[1]РЕЕСТР!J934</f>
        <v>открытый</v>
      </c>
      <c r="K934" s="11" t="str">
        <f>[1]РЕЕСТР!K934</f>
        <v>грунт</v>
      </c>
      <c r="L934" s="10">
        <f>[1]РЕЕСТР!L934</f>
        <v>6</v>
      </c>
      <c r="M934" s="10" t="str">
        <f>[1]РЕЕСТР!M934</f>
        <v>отсутствует</v>
      </c>
      <c r="N934" s="12" t="str">
        <f>[1]РЕЕСТР!N934</f>
        <v>отсутствует</v>
      </c>
      <c r="O934" s="14">
        <f>[1]РЕЕСТР!O934</f>
        <v>1</v>
      </c>
      <c r="P934" s="15">
        <f>[1]РЕЕСТР!P934</f>
        <v>0.66</v>
      </c>
      <c r="Q934" s="13" t="str">
        <f>[1]РЕЕСТР!Q934</f>
        <v>пластик</v>
      </c>
      <c r="R934" s="14" t="str">
        <f>[1]РЕЕСТР!U934</f>
        <v>-</v>
      </c>
      <c r="S934" s="15" t="str">
        <f>[1]РЕЕСТР!V934</f>
        <v>-</v>
      </c>
      <c r="T934" s="13" t="str">
        <f>[1]РЕЕСТР!W934</f>
        <v>-</v>
      </c>
      <c r="U934" s="17" t="str">
        <f>[1]РЕЕСТР!AA934</f>
        <v>-</v>
      </c>
      <c r="V934" s="18" t="str">
        <f>[1]РЕЕСТР!AB934</f>
        <v>-</v>
      </c>
      <c r="W934" s="15" t="str">
        <f>[1]РЕЕСТР!AC934</f>
        <v>-</v>
      </c>
      <c r="X934" s="13" t="str">
        <f>[1]РЕЕСТР!AD934</f>
        <v>-</v>
      </c>
      <c r="Y934" s="8" t="str">
        <f>[1]РЕЕСТР!AH934</f>
        <v>СП МКД</v>
      </c>
      <c r="Z934" s="19" t="str">
        <f>[1]РЕЕСТР!AL934</f>
        <v>МКД ул.Гагарина, 128</v>
      </c>
    </row>
    <row r="935" spans="2:26" ht="45" customHeight="1" x14ac:dyDescent="0.3">
      <c r="B935" s="43">
        <f>[1]РЕЕСТР!B935</f>
        <v>868</v>
      </c>
      <c r="C935" s="44" t="str">
        <f>[1]РЕЕСТР!C935</f>
        <v>ранее существовавшая до 01.01.2019</v>
      </c>
      <c r="D935" s="51">
        <f>[1]РЕЕСТР!D935</f>
        <v>44900</v>
      </c>
      <c r="E935" s="16" t="str">
        <f>[1]РЕЕСТР!E935</f>
        <v>Спортивная 15</v>
      </c>
      <c r="F935" s="52" t="str">
        <f>[1]РЕЕСТР!F935</f>
        <v>в рамках проведения инвентаризации 2022 года
не установлен</v>
      </c>
      <c r="G935" s="10" t="str">
        <f>[1]РЕЕСТР!G935</f>
        <v>60.985305</v>
      </c>
      <c r="H935" s="10" t="str">
        <f>[1]РЕЕСТР!H935</f>
        <v>69.031577</v>
      </c>
      <c r="I935" s="53" t="str">
        <f>[1]РЕЕСТР!I935</f>
        <v>в рамках инвентаризации 2022 года
не определена</v>
      </c>
      <c r="J935" s="9" t="str">
        <f>[1]РЕЕСТР!J935</f>
        <v>открытый</v>
      </c>
      <c r="K935" s="11" t="str">
        <f>[1]РЕЕСТР!K935</f>
        <v>бетонная плита</v>
      </c>
      <c r="L935" s="10">
        <f>[1]РЕЕСТР!L935</f>
        <v>10</v>
      </c>
      <c r="M935" s="10" t="str">
        <f>[1]РЕЕСТР!M935</f>
        <v>есть</v>
      </c>
      <c r="N935" s="12" t="str">
        <f>[1]РЕЕСТР!N935</f>
        <v>есть</v>
      </c>
      <c r="O935" s="14">
        <f>[1]РЕЕСТР!O935</f>
        <v>3</v>
      </c>
      <c r="P935" s="15">
        <f>[1]РЕЕСТР!P935</f>
        <v>1.1000000000000001</v>
      </c>
      <c r="Q935" s="13" t="str">
        <f>[1]РЕЕСТР!Q935</f>
        <v>пластик</v>
      </c>
      <c r="R935" s="14" t="str">
        <f>[1]РЕЕСТР!U935</f>
        <v>-</v>
      </c>
      <c r="S935" s="15" t="str">
        <f>[1]РЕЕСТР!V935</f>
        <v>-</v>
      </c>
      <c r="T935" s="13" t="str">
        <f>[1]РЕЕСТР!W935</f>
        <v>-</v>
      </c>
      <c r="U935" s="17" t="str">
        <f>[1]РЕЕСТР!AA935</f>
        <v>-</v>
      </c>
      <c r="V935" s="18" t="str">
        <f>[1]РЕЕСТР!AB935</f>
        <v>-</v>
      </c>
      <c r="W935" s="15" t="str">
        <f>[1]РЕЕСТР!AC935</f>
        <v>-</v>
      </c>
      <c r="X935" s="13" t="str">
        <f>[1]РЕЕСТР!AD935</f>
        <v>-</v>
      </c>
      <c r="Y935" s="8" t="str">
        <f>[1]РЕЕСТР!AH935</f>
        <v>ЮЛ - Гостиничный комплекс " На семи холмах"</v>
      </c>
      <c r="Z935" s="19" t="str">
        <f>[1]РЕЕСТР!AL935</f>
        <v>Гостиничный комплекс " На семи холмах"</v>
      </c>
    </row>
    <row r="936" spans="2:26" ht="45" customHeight="1" x14ac:dyDescent="0.3">
      <c r="B936" s="43">
        <f>[1]РЕЕСТР!B936</f>
        <v>869</v>
      </c>
      <c r="C936" s="44" t="str">
        <f>[1]РЕЕСТР!C936</f>
        <v>ранее существовавшая до 01.01.2019</v>
      </c>
      <c r="D936" s="51">
        <f>[1]РЕЕСТР!D936</f>
        <v>44900</v>
      </c>
      <c r="E936" s="16" t="str">
        <f>[1]РЕЕСТР!E936</f>
        <v>Спортивная 7</v>
      </c>
      <c r="F936" s="52" t="str">
        <f>[1]РЕЕСТР!F936</f>
        <v>в рамках проведения инвентаризации 2022 года
не установлен</v>
      </c>
      <c r="G936" s="10" t="str">
        <f>[1]РЕЕСТР!G936</f>
        <v xml:space="preserve">60.985008 </v>
      </c>
      <c r="H936" s="10" t="str">
        <f>[1]РЕЕСТР!H936</f>
        <v>69.033616</v>
      </c>
      <c r="I936" s="53" t="str">
        <f>[1]РЕЕСТР!I936</f>
        <v>в рамках инвентаризации 2022 года
не определена</v>
      </c>
      <c r="J936" s="9" t="str">
        <f>[1]РЕЕСТР!J936</f>
        <v>открытый</v>
      </c>
      <c r="K936" s="11" t="str">
        <f>[1]РЕЕСТР!K936</f>
        <v>грунт</v>
      </c>
      <c r="L936" s="10">
        <f>[1]РЕЕСТР!L936</f>
        <v>6</v>
      </c>
      <c r="M936" s="10" t="str">
        <f>[1]РЕЕСТР!M936</f>
        <v>отсутствует</v>
      </c>
      <c r="N936" s="12" t="str">
        <f>[1]РЕЕСТР!N936</f>
        <v>отсутствует</v>
      </c>
      <c r="O936" s="14">
        <f>[1]РЕЕСТР!O936</f>
        <v>1</v>
      </c>
      <c r="P936" s="15">
        <f>[1]РЕЕСТР!P936</f>
        <v>0.66</v>
      </c>
      <c r="Q936" s="13" t="str">
        <f>[1]РЕЕСТР!Q936</f>
        <v>пластик</v>
      </c>
      <c r="R936" s="14" t="str">
        <f>[1]РЕЕСТР!U936</f>
        <v>-</v>
      </c>
      <c r="S936" s="15" t="str">
        <f>[1]РЕЕСТР!V936</f>
        <v>-</v>
      </c>
      <c r="T936" s="13" t="str">
        <f>[1]РЕЕСТР!W936</f>
        <v>-</v>
      </c>
      <c r="U936" s="17" t="str">
        <f>[1]РЕЕСТР!AA936</f>
        <v>-</v>
      </c>
      <c r="V936" s="18" t="str">
        <f>[1]РЕЕСТР!AB936</f>
        <v>-</v>
      </c>
      <c r="W936" s="15" t="str">
        <f>[1]РЕЕСТР!AC936</f>
        <v>-</v>
      </c>
      <c r="X936" s="13" t="str">
        <f>[1]РЕЕСТР!AD936</f>
        <v>-</v>
      </c>
      <c r="Y936" s="8" t="str">
        <f>[1]РЕЕСТР!AH936</f>
        <v>ЮЛ - ТФОМС ХМАО-Югры</v>
      </c>
      <c r="Z936" s="19" t="str">
        <f>[1]РЕЕСТР!AL936</f>
        <v>ТФОМС ХМАО-Югры</v>
      </c>
    </row>
    <row r="937" spans="2:26" ht="45" customHeight="1" x14ac:dyDescent="0.3">
      <c r="B937" s="43">
        <f>[1]РЕЕСТР!B937</f>
        <v>870</v>
      </c>
      <c r="C937" s="44">
        <f>[1]РЕЕСТР!C937</f>
        <v>0</v>
      </c>
      <c r="D937" s="51">
        <f>[1]РЕЕСТР!D937</f>
        <v>44900</v>
      </c>
      <c r="E937" s="16">
        <f>[1]РЕЕСТР!E937</f>
        <v>0</v>
      </c>
      <c r="F937" s="52" t="str">
        <f>[1]РЕЕСТР!F937</f>
        <v>в рамках проведения инвентаризации 2022 года
не установлен</v>
      </c>
      <c r="G937" s="10">
        <f>[1]РЕЕСТР!G937</f>
        <v>0</v>
      </c>
      <c r="H937" s="10">
        <f>[1]РЕЕСТР!H937</f>
        <v>0</v>
      </c>
      <c r="I937" s="53" t="str">
        <f>[1]РЕЕСТР!I937</f>
        <v>в рамках инвентаризации 2022 года
не определена</v>
      </c>
      <c r="J937" s="9" t="str">
        <f>[1]РЕЕСТР!J937</f>
        <v>открытый</v>
      </c>
      <c r="K937" s="11">
        <f>[1]РЕЕСТР!K937</f>
        <v>0</v>
      </c>
      <c r="L937" s="10">
        <f>[1]РЕЕСТР!L937</f>
        <v>0</v>
      </c>
      <c r="M937" s="10">
        <f>[1]РЕЕСТР!M937</f>
        <v>0</v>
      </c>
      <c r="N937" s="12">
        <f>[1]РЕЕСТР!N937</f>
        <v>0</v>
      </c>
      <c r="O937" s="14">
        <f>[1]РЕЕСТР!O937</f>
        <v>0</v>
      </c>
      <c r="P937" s="15">
        <f>[1]РЕЕСТР!P937</f>
        <v>0</v>
      </c>
      <c r="Q937" s="13">
        <f>[1]РЕЕСТР!Q937</f>
        <v>0</v>
      </c>
      <c r="R937" s="14">
        <f>[1]РЕЕСТР!U937</f>
        <v>0</v>
      </c>
      <c r="S937" s="15">
        <f>[1]РЕЕСТР!V937</f>
        <v>0</v>
      </c>
      <c r="T937" s="13">
        <f>[1]РЕЕСТР!W937</f>
        <v>0</v>
      </c>
      <c r="U937" s="17">
        <f>[1]РЕЕСТР!AA937</f>
        <v>0</v>
      </c>
      <c r="V937" s="18">
        <f>[1]РЕЕСТР!AB937</f>
        <v>0</v>
      </c>
      <c r="W937" s="15">
        <f>[1]РЕЕСТР!AC937</f>
        <v>0</v>
      </c>
      <c r="X937" s="13">
        <f>[1]РЕЕСТР!AD937</f>
        <v>0</v>
      </c>
      <c r="Y937" s="8">
        <f>[1]РЕЕСТР!AH937</f>
        <v>0</v>
      </c>
      <c r="Z937" s="19">
        <f>[1]РЕЕСТР!AL937</f>
        <v>0</v>
      </c>
    </row>
    <row r="938" spans="2:26" ht="56.25" customHeight="1" x14ac:dyDescent="0.3">
      <c r="B938" s="43">
        <f>[1]РЕЕСТР!B938</f>
        <v>871</v>
      </c>
      <c r="C938" s="44" t="str">
        <f>[1]РЕЕСТР!C938</f>
        <v>ранее существовавшая до 01.01.2019</v>
      </c>
      <c r="D938" s="51">
        <f>[1]РЕЕСТР!D938</f>
        <v>44900</v>
      </c>
      <c r="E938" s="16" t="str">
        <f>[1]РЕЕСТР!E938</f>
        <v>Сутормина 20</v>
      </c>
      <c r="F938" s="52" t="str">
        <f>[1]РЕЕСТР!F938</f>
        <v>в рамках проведения инвентаризации 2022 года
не установлен</v>
      </c>
      <c r="G938" s="10" t="str">
        <f>[1]РЕЕСТР!G938</f>
        <v>60.982800</v>
      </c>
      <c r="H938" s="10" t="str">
        <f>[1]РЕЕСТР!H938</f>
        <v>69.056523</v>
      </c>
      <c r="I938" s="53" t="str">
        <f>[1]РЕЕСТР!I938</f>
        <v>в рамках инвентаризации 2022 года
не определена</v>
      </c>
      <c r="J938" s="9" t="str">
        <f>[1]РЕЕСТР!J938</f>
        <v>ограниченный</v>
      </c>
      <c r="K938" s="11" t="str">
        <f>[1]РЕЕСТР!K938</f>
        <v>бетонная плита</v>
      </c>
      <c r="L938" s="10">
        <f>[1]РЕЕСТР!L938</f>
        <v>10</v>
      </c>
      <c r="M938" s="10" t="str">
        <f>[1]РЕЕСТР!M938</f>
        <v>отсутствует</v>
      </c>
      <c r="N938" s="12" t="str">
        <f>[1]РЕЕСТР!N938</f>
        <v>есть</v>
      </c>
      <c r="O938" s="14">
        <f>[1]РЕЕСТР!O938</f>
        <v>2</v>
      </c>
      <c r="P938" s="15">
        <f>[1]РЕЕСТР!P938</f>
        <v>0.66</v>
      </c>
      <c r="Q938" s="13" t="str">
        <f>[1]РЕЕСТР!Q938</f>
        <v>пластик</v>
      </c>
      <c r="R938" s="14" t="str">
        <f>[1]РЕЕСТР!U938</f>
        <v>-</v>
      </c>
      <c r="S938" s="15" t="str">
        <f>[1]РЕЕСТР!V938</f>
        <v>-</v>
      </c>
      <c r="T938" s="13" t="str">
        <f>[1]РЕЕСТР!W938</f>
        <v>-</v>
      </c>
      <c r="U938" s="17" t="str">
        <f>[1]РЕЕСТР!AA938</f>
        <v>пластик</v>
      </c>
      <c r="V938" s="18">
        <f>[1]РЕЕСТР!AB938</f>
        <v>1</v>
      </c>
      <c r="W938" s="15">
        <f>[1]РЕЕСТР!AC938</f>
        <v>1</v>
      </c>
      <c r="X938" s="13" t="str">
        <f>[1]РЕЕСТР!AD938</f>
        <v>металлическая сетка ООО "Экобаланс"</v>
      </c>
      <c r="Y938" s="8" t="str">
        <f>[1]РЕЕСТР!AH938</f>
        <v>ЮЛ - Строительный магазин "СОМ"</v>
      </c>
      <c r="Z938" s="19" t="str">
        <f>[1]РЕЕСТР!AL938</f>
        <v>Строительный магазин "СОМ"</v>
      </c>
    </row>
    <row r="939" spans="2:26" ht="45" customHeight="1" x14ac:dyDescent="0.3">
      <c r="B939" s="43">
        <f>[1]РЕЕСТР!B939</f>
        <v>872</v>
      </c>
      <c r="C939" s="44">
        <f>[1]РЕЕСТР!C939</f>
        <v>0</v>
      </c>
      <c r="D939" s="51">
        <f>[1]РЕЕСТР!D939</f>
        <v>44900</v>
      </c>
      <c r="E939" s="16">
        <f>[1]РЕЕСТР!E939</f>
        <v>0</v>
      </c>
      <c r="F939" s="52" t="str">
        <f>[1]РЕЕСТР!F939</f>
        <v>в рамках проведения инвентаризации 2022 года
не установлен</v>
      </c>
      <c r="G939" s="10">
        <f>[1]РЕЕСТР!G939</f>
        <v>0</v>
      </c>
      <c r="H939" s="10">
        <f>[1]РЕЕСТР!H939</f>
        <v>0</v>
      </c>
      <c r="I939" s="53" t="str">
        <f>[1]РЕЕСТР!I939</f>
        <v>в рамках инвентаризации 2022 года
не определена</v>
      </c>
      <c r="J939" s="9">
        <f>[1]РЕЕСТР!J939</f>
        <v>0</v>
      </c>
      <c r="K939" s="11">
        <f>[1]РЕЕСТР!K939</f>
        <v>0</v>
      </c>
      <c r="L939" s="10">
        <f>[1]РЕЕСТР!L939</f>
        <v>0</v>
      </c>
      <c r="M939" s="10">
        <f>[1]РЕЕСТР!M939</f>
        <v>0</v>
      </c>
      <c r="N939" s="12">
        <f>[1]РЕЕСТР!N939</f>
        <v>0</v>
      </c>
      <c r="O939" s="14">
        <f>[1]РЕЕСТР!O939</f>
        <v>0</v>
      </c>
      <c r="P939" s="15">
        <f>[1]РЕЕСТР!P939</f>
        <v>0</v>
      </c>
      <c r="Q939" s="13">
        <f>[1]РЕЕСТР!Q939</f>
        <v>0</v>
      </c>
      <c r="R939" s="14">
        <f>[1]РЕЕСТР!U939</f>
        <v>0</v>
      </c>
      <c r="S939" s="15">
        <f>[1]РЕЕСТР!V939</f>
        <v>0</v>
      </c>
      <c r="T939" s="13">
        <f>[1]РЕЕСТР!W939</f>
        <v>0</v>
      </c>
      <c r="U939" s="17">
        <f>[1]РЕЕСТР!AA939</f>
        <v>0</v>
      </c>
      <c r="V939" s="18">
        <f>[1]РЕЕСТР!AB939</f>
        <v>0</v>
      </c>
      <c r="W939" s="15">
        <f>[1]РЕЕСТР!AC939</f>
        <v>0</v>
      </c>
      <c r="X939" s="13">
        <f>[1]РЕЕСТР!AD939</f>
        <v>0</v>
      </c>
      <c r="Y939" s="8">
        <f>[1]РЕЕСТР!AH939</f>
        <v>0</v>
      </c>
      <c r="Z939" s="19">
        <f>[1]РЕЕСТР!AL939</f>
        <v>0</v>
      </c>
    </row>
    <row r="940" spans="2:26" ht="45" customHeight="1" x14ac:dyDescent="0.3">
      <c r="B940" s="43">
        <f>[1]РЕЕСТР!B940</f>
        <v>873</v>
      </c>
      <c r="C940" s="44" t="str">
        <f>[1]РЕЕСТР!C940</f>
        <v>ранее существовавшая до 01.01.2019</v>
      </c>
      <c r="D940" s="51">
        <f>[1]РЕЕСТР!D940</f>
        <v>44900</v>
      </c>
      <c r="E940" s="16" t="str">
        <f>[1]РЕЕСТР!E940</f>
        <v xml:space="preserve"> Березовская 8</v>
      </c>
      <c r="F940" s="52" t="str">
        <f>[1]РЕЕСТР!F940</f>
        <v>в рамках проведения инвентаризации 2022 года
не установлен</v>
      </c>
      <c r="G940" s="10" t="str">
        <f>[1]РЕЕСТР!G940</f>
        <v>60.981534</v>
      </c>
      <c r="H940" s="10" t="str">
        <f>[1]РЕЕСТР!H940</f>
        <v>69.049211</v>
      </c>
      <c r="I940" s="53" t="str">
        <f>[1]РЕЕСТР!I940</f>
        <v>в рамках инвентаризации 2022 года
не определена</v>
      </c>
      <c r="J940" s="9" t="str">
        <f>[1]РЕЕСТР!J940</f>
        <v>открытый</v>
      </c>
      <c r="K940" s="11" t="str">
        <f>[1]РЕЕСТР!K940</f>
        <v>грунт</v>
      </c>
      <c r="L940" s="10">
        <f>[1]РЕЕСТР!L940</f>
        <v>6</v>
      </c>
      <c r="M940" s="10">
        <f>[1]РЕЕСТР!M940</f>
        <v>0</v>
      </c>
      <c r="N940" s="12">
        <f>[1]РЕЕСТР!N940</f>
        <v>0</v>
      </c>
      <c r="O940" s="14">
        <f>[1]РЕЕСТР!O940</f>
        <v>1</v>
      </c>
      <c r="P940" s="15">
        <f>[1]РЕЕСТР!P940</f>
        <v>1.1000000000000001</v>
      </c>
      <c r="Q940" s="13" t="str">
        <f>[1]РЕЕСТР!Q940</f>
        <v>пластик</v>
      </c>
      <c r="R940" s="14" t="str">
        <f>[1]РЕЕСТР!U940</f>
        <v>-</v>
      </c>
      <c r="S940" s="15" t="str">
        <f>[1]РЕЕСТР!V940</f>
        <v>-</v>
      </c>
      <c r="T940" s="13" t="str">
        <f>[1]РЕЕСТР!W940</f>
        <v>-</v>
      </c>
      <c r="U940" s="17" t="str">
        <f>[1]РЕЕСТР!AA940</f>
        <v>-</v>
      </c>
      <c r="V940" s="18" t="str">
        <f>[1]РЕЕСТР!AB940</f>
        <v>-</v>
      </c>
      <c r="W940" s="15" t="str">
        <f>[1]РЕЕСТР!AC940</f>
        <v>-</v>
      </c>
      <c r="X940" s="13" t="str">
        <f>[1]РЕЕСТР!AD940</f>
        <v>-</v>
      </c>
      <c r="Y940" s="8" t="str">
        <f>[1]РЕЕСТР!AH940</f>
        <v>МО - Администрация города Ханты-Мансийска</v>
      </c>
      <c r="Z940" s="19" t="str">
        <f>[1]РЕЕСТР!AL940</f>
        <v xml:space="preserve"> ИЖС ул. Березовская, д. 8-25, ул. Гагарина, д. 177-215</v>
      </c>
    </row>
    <row r="941" spans="2:26" ht="45" customHeight="1" x14ac:dyDescent="0.3">
      <c r="B941" s="43">
        <f>[1]РЕЕСТР!B941</f>
        <v>874</v>
      </c>
      <c r="C941" s="44" t="str">
        <f>[1]РЕЕСТР!C941</f>
        <v>ранее существовавшая до 01.01.2019</v>
      </c>
      <c r="D941" s="51">
        <f>[1]РЕЕСТР!D941</f>
        <v>44900</v>
      </c>
      <c r="E941" s="16" t="str">
        <f>[1]РЕЕСТР!E941</f>
        <v>Посадская 17</v>
      </c>
      <c r="F941" s="52" t="str">
        <f>[1]РЕЕСТР!F941</f>
        <v>в рамках проведения инвентаризации 2022 года
не установлен</v>
      </c>
      <c r="G941" s="10" t="str">
        <f>[1]РЕЕСТР!G941</f>
        <v xml:space="preserve">60.990677 </v>
      </c>
      <c r="H941" s="10" t="str">
        <f>[1]РЕЕСТР!H941</f>
        <v>69.037874</v>
      </c>
      <c r="I941" s="53" t="str">
        <f>[1]РЕЕСТР!I941</f>
        <v>в рамках инвентаризации 2022 года
не определена</v>
      </c>
      <c r="J941" s="9" t="str">
        <f>[1]РЕЕСТР!J941</f>
        <v>открытый</v>
      </c>
      <c r="K941" s="11" t="str">
        <f>[1]РЕЕСТР!K941</f>
        <v>бетонная плита</v>
      </c>
      <c r="L941" s="10">
        <f>[1]РЕЕСТР!L941</f>
        <v>8</v>
      </c>
      <c r="M941" s="10" t="str">
        <f>[1]РЕЕСТР!M941</f>
        <v>отсутствует</v>
      </c>
      <c r="N941" s="12" t="str">
        <f>[1]РЕЕСТР!N941</f>
        <v>отсутствует</v>
      </c>
      <c r="O941" s="14">
        <f>[1]РЕЕСТР!O941</f>
        <v>2</v>
      </c>
      <c r="P941" s="15">
        <f>[1]РЕЕСТР!P941</f>
        <v>0.66</v>
      </c>
      <c r="Q941" s="13" t="str">
        <f>[1]РЕЕСТР!Q941</f>
        <v>пластик</v>
      </c>
      <c r="R941" s="14" t="str">
        <f>[1]РЕЕСТР!U941</f>
        <v>-</v>
      </c>
      <c r="S941" s="15" t="str">
        <f>[1]РЕЕСТР!V941</f>
        <v>-</v>
      </c>
      <c r="T941" s="13" t="str">
        <f>[1]РЕЕСТР!W941</f>
        <v>-</v>
      </c>
      <c r="U941" s="17" t="str">
        <f>[1]РЕЕСТР!AA941</f>
        <v>-</v>
      </c>
      <c r="V941" s="18" t="str">
        <f>[1]РЕЕСТР!AB941</f>
        <v>-</v>
      </c>
      <c r="W941" s="15" t="str">
        <f>[1]РЕЕСТР!AC941</f>
        <v>-</v>
      </c>
      <c r="X941" s="13" t="str">
        <f>[1]РЕЕСТР!AD941</f>
        <v>-</v>
      </c>
      <c r="Y941" s="8" t="str">
        <f>[1]РЕЕСТР!AH941</f>
        <v>ЮЛ - КУ "Центроспас - Югория"</v>
      </c>
      <c r="Z941" s="19" t="str">
        <f>[1]РЕЕСТР!AL941</f>
        <v xml:space="preserve"> КУ "Центроспас - Югория"</v>
      </c>
    </row>
    <row r="942" spans="2:26" ht="56.25" customHeight="1" x14ac:dyDescent="0.3">
      <c r="B942" s="43">
        <f>[1]РЕЕСТР!B942</f>
        <v>875</v>
      </c>
      <c r="C942" s="44" t="str">
        <f>[1]РЕЕСТР!C942</f>
        <v>ранее существовавшая до 01.01.2019</v>
      </c>
      <c r="D942" s="51">
        <f>[1]РЕЕСТР!D942</f>
        <v>44900</v>
      </c>
      <c r="E942" s="16" t="str">
        <f>[1]РЕЕСТР!E942</f>
        <v>Уральская 3</v>
      </c>
      <c r="F942" s="52" t="str">
        <f>[1]РЕЕСТР!F942</f>
        <v>в рамках проведения инвентаризации 2022 года
не установлен</v>
      </c>
      <c r="G942" s="10" t="str">
        <f>[1]РЕЕСТР!G942</f>
        <v xml:space="preserve">61.030086 </v>
      </c>
      <c r="H942" s="10" t="str">
        <f>[1]РЕЕСТР!H942</f>
        <v>69.040561</v>
      </c>
      <c r="I942" s="53" t="str">
        <f>[1]РЕЕСТР!I942</f>
        <v>в рамках инвентаризации 2022 года
не определена</v>
      </c>
      <c r="J942" s="9" t="str">
        <f>[1]РЕЕСТР!J942</f>
        <v>открытый</v>
      </c>
      <c r="K942" s="11" t="str">
        <f>[1]РЕЕСТР!K942</f>
        <v>бетонная плита</v>
      </c>
      <c r="L942" s="10">
        <f>[1]РЕЕСТР!L942</f>
        <v>12</v>
      </c>
      <c r="M942" s="10" t="str">
        <f>[1]РЕЕСТР!M942</f>
        <v>есть</v>
      </c>
      <c r="N942" s="12" t="str">
        <f>[1]РЕЕСТР!N942</f>
        <v>есть</v>
      </c>
      <c r="O942" s="14">
        <f>[1]РЕЕСТР!O942</f>
        <v>3</v>
      </c>
      <c r="P942" s="15">
        <f>[1]РЕЕСТР!P942</f>
        <v>1.1000000000000001</v>
      </c>
      <c r="Q942" s="13" t="str">
        <f>[1]РЕЕСТР!Q942</f>
        <v>пластик</v>
      </c>
      <c r="R942" s="14">
        <f>[1]РЕЕСТР!U942</f>
        <v>1</v>
      </c>
      <c r="S942" s="15">
        <f>[1]РЕЕСТР!V942</f>
        <v>4</v>
      </c>
      <c r="T942" s="13" t="str">
        <f>[1]РЕЕСТР!W942</f>
        <v>отсек</v>
      </c>
      <c r="U942" s="17" t="str">
        <f>[1]РЕЕСТР!AA942</f>
        <v>пластик</v>
      </c>
      <c r="V942" s="18">
        <f>[1]РЕЕСТР!AB942</f>
        <v>1</v>
      </c>
      <c r="W942" s="15">
        <f>[1]РЕЕСТР!AC942</f>
        <v>1</v>
      </c>
      <c r="X942" s="13" t="str">
        <f>[1]РЕЕСТР!AD942</f>
        <v>металлическая сетка АО "РЭС-Сервис"</v>
      </c>
      <c r="Y942" s="8" t="str">
        <f>[1]РЕЕСТР!AH942</f>
        <v>МО - Администрация города Ханты-Мансийска</v>
      </c>
      <c r="Z942" s="19" t="str">
        <f>[1]РЕЕСТР!AL942</f>
        <v>МКДи ИЖС ул. Уральская</v>
      </c>
    </row>
    <row r="943" spans="2:26" ht="45" customHeight="1" x14ac:dyDescent="0.3">
      <c r="B943" s="43">
        <f>[1]РЕЕСТР!B943</f>
        <v>876</v>
      </c>
      <c r="C943" s="44" t="str">
        <f>[1]РЕЕСТР!C943</f>
        <v>ранее существовавшая до 01.01.2019</v>
      </c>
      <c r="D943" s="51">
        <f>[1]РЕЕСТР!D943</f>
        <v>44900</v>
      </c>
      <c r="E943" s="16" t="str">
        <f>[1]РЕЕСТР!E943</f>
        <v>Студенческая 4</v>
      </c>
      <c r="F943" s="52" t="str">
        <f>[1]РЕЕСТР!F943</f>
        <v>в рамках проведения инвентаризации 2022 года
не установлен</v>
      </c>
      <c r="G943" s="10" t="str">
        <f>[1]РЕЕСТР!G943</f>
        <v xml:space="preserve">61.014422 </v>
      </c>
      <c r="H943" s="10" t="str">
        <f>[1]РЕЕСТР!H943</f>
        <v>69.061455</v>
      </c>
      <c r="I943" s="53" t="str">
        <f>[1]РЕЕСТР!I943</f>
        <v>в рамках инвентаризации 2022 года
не определена</v>
      </c>
      <c r="J943" s="9" t="str">
        <f>[1]РЕЕСТР!J943</f>
        <v>ограниченный</v>
      </c>
      <c r="K943" s="11" t="str">
        <f>[1]РЕЕСТР!K943</f>
        <v>грунт</v>
      </c>
      <c r="L943" s="10">
        <f>[1]РЕЕСТР!L943</f>
        <v>6</v>
      </c>
      <c r="M943" s="10" t="str">
        <f>[1]РЕЕСТР!M943</f>
        <v>отсутствует</v>
      </c>
      <c r="N943" s="12" t="str">
        <f>[1]РЕЕСТР!N943</f>
        <v>отсутствует</v>
      </c>
      <c r="O943" s="14">
        <f>[1]РЕЕСТР!O943</f>
        <v>1</v>
      </c>
      <c r="P943" s="15">
        <f>[1]РЕЕСТР!P943</f>
        <v>1.1000000000000001</v>
      </c>
      <c r="Q943" s="13" t="str">
        <f>[1]РЕЕСТР!Q943</f>
        <v>металл</v>
      </c>
      <c r="R943" s="14" t="str">
        <f>[1]РЕЕСТР!U943</f>
        <v>-</v>
      </c>
      <c r="S943" s="15" t="str">
        <f>[1]РЕЕСТР!V943</f>
        <v>-</v>
      </c>
      <c r="T943" s="13" t="str">
        <f>[1]РЕЕСТР!W943</f>
        <v>-</v>
      </c>
      <c r="U943" s="17" t="str">
        <f>[1]РЕЕСТР!AA943</f>
        <v>-</v>
      </c>
      <c r="V943" s="18" t="str">
        <f>[1]РЕЕСТР!AB943</f>
        <v>-</v>
      </c>
      <c r="W943" s="15" t="str">
        <f>[1]РЕЕСТР!AC943</f>
        <v>-</v>
      </c>
      <c r="X943" s="13" t="str">
        <f>[1]РЕЕСТР!AD943</f>
        <v>-</v>
      </c>
      <c r="Y943" s="8" t="str">
        <f>[1]РЕЕСТР!AH943</f>
        <v>ЮЛ - УФНС по ХМАО-Югре (гаражи)</v>
      </c>
      <c r="Z943" s="19" t="str">
        <f>[1]РЕЕСТР!AL943</f>
        <v>УФНС по ХМАО-Югре (гаражи)</v>
      </c>
    </row>
    <row r="944" spans="2:26" ht="47.25" customHeight="1" x14ac:dyDescent="0.3">
      <c r="B944" s="43">
        <f>[1]РЕЕСТР!B944</f>
        <v>877</v>
      </c>
      <c r="C944" s="44" t="str">
        <f>[1]РЕЕСТР!C944</f>
        <v>ранее существовавшая до 01.01.2019</v>
      </c>
      <c r="D944" s="51">
        <f>[1]РЕЕСТР!D944</f>
        <v>44900</v>
      </c>
      <c r="E944" s="16" t="str">
        <f>[1]РЕЕСТР!E944</f>
        <v>Лопарева 6</v>
      </c>
      <c r="F944" s="52" t="str">
        <f>[1]РЕЕСТР!F944</f>
        <v>в рамках проведения инвентаризации 2022 года
не установлен</v>
      </c>
      <c r="G944" s="10" t="str">
        <f>[1]РЕЕСТР!G944</f>
        <v xml:space="preserve">61.005705 </v>
      </c>
      <c r="H944" s="10" t="str">
        <f>[1]РЕЕСТР!H944</f>
        <v>69.037695</v>
      </c>
      <c r="I944" s="53" t="str">
        <f>[1]РЕЕСТР!I944</f>
        <v>в рамках инвентаризации 2022 года
не определена</v>
      </c>
      <c r="J944" s="9" t="str">
        <f>[1]РЕЕСТР!J944</f>
        <v>ограниченный</v>
      </c>
      <c r="K944" s="11" t="str">
        <f>[1]РЕЕСТР!K944</f>
        <v>бетонная плита</v>
      </c>
      <c r="L944" s="10">
        <f>[1]РЕЕСТР!L944</f>
        <v>8</v>
      </c>
      <c r="M944" s="10" t="str">
        <f>[1]РЕЕСТР!M944</f>
        <v>есть</v>
      </c>
      <c r="N944" s="12" t="str">
        <f>[1]РЕЕСТР!N944</f>
        <v>отсутствует</v>
      </c>
      <c r="O944" s="14">
        <f>[1]РЕЕСТР!O944</f>
        <v>2</v>
      </c>
      <c r="P944" s="15">
        <f>[1]РЕЕСТР!P944</f>
        <v>1.1000000000000001</v>
      </c>
      <c r="Q944" s="13" t="str">
        <f>[1]РЕЕСТР!Q944</f>
        <v>металл</v>
      </c>
      <c r="R944" s="14" t="str">
        <f>[1]РЕЕСТР!U944</f>
        <v>-</v>
      </c>
      <c r="S944" s="15" t="str">
        <f>[1]РЕЕСТР!V944</f>
        <v>-</v>
      </c>
      <c r="T944" s="13" t="str">
        <f>[1]РЕЕСТР!W944</f>
        <v>-</v>
      </c>
      <c r="U944" s="17" t="str">
        <f>[1]РЕЕСТР!AA944</f>
        <v>-</v>
      </c>
      <c r="V944" s="18" t="str">
        <f>[1]РЕЕСТР!AB944</f>
        <v>-</v>
      </c>
      <c r="W944" s="15" t="str">
        <f>[1]РЕЕСТР!AC944</f>
        <v>-</v>
      </c>
      <c r="X944" s="13" t="str">
        <f>[1]РЕЕСТР!AD944</f>
        <v>-</v>
      </c>
      <c r="Y944" s="8" t="str">
        <f>[1]РЕЕСТР!AH944</f>
        <v>ЮЛ - БУ ХМАО-Югры "Югорская шахматная академия"</v>
      </c>
      <c r="Z944" s="19" t="str">
        <f>[1]РЕЕСТР!AL944</f>
        <v>БУ ХМАО-Югры "Югорская шахматная академия"  ГУД  Билдинг</v>
      </c>
    </row>
    <row r="945" spans="2:26" ht="45" customHeight="1" x14ac:dyDescent="0.3">
      <c r="B945" s="43">
        <f>[1]РЕЕСТР!B945</f>
        <v>878</v>
      </c>
      <c r="C945" s="44" t="str">
        <f>[1]РЕЕСТР!C945</f>
        <v>ранее существовавшая до 01.01.2019</v>
      </c>
      <c r="D945" s="51">
        <f>[1]РЕЕСТР!D945</f>
        <v>44900</v>
      </c>
      <c r="E945" s="16" t="str">
        <f>[1]РЕЕСТР!E945</f>
        <v xml:space="preserve"> Калинина 22</v>
      </c>
      <c r="F945" s="52" t="str">
        <f>[1]РЕЕСТР!F945</f>
        <v>в рамках проведения инвентаризации 2022 года
не установлен</v>
      </c>
      <c r="G945" s="10" t="str">
        <f>[1]РЕЕСТР!G945</f>
        <v>61.003236</v>
      </c>
      <c r="H945" s="10" t="str">
        <f>[1]РЕЕСТР!H945</f>
        <v>69.032502</v>
      </c>
      <c r="I945" s="53" t="str">
        <f>[1]РЕЕСТР!I945</f>
        <v>в рамках инвентаризации 2022 года
не определена</v>
      </c>
      <c r="J945" s="9" t="str">
        <f>[1]РЕЕСТР!J945</f>
        <v>открытый</v>
      </c>
      <c r="K945" s="11" t="str">
        <f>[1]РЕЕСТР!K945</f>
        <v>контейнер заглубленного типа</v>
      </c>
      <c r="L945" s="10">
        <f>[1]РЕЕСТР!L945</f>
        <v>8</v>
      </c>
      <c r="M945" s="10" t="str">
        <f>[1]РЕЕСТР!M945</f>
        <v>отсутствует</v>
      </c>
      <c r="N945" s="12" t="str">
        <f>[1]РЕЕСТР!N945</f>
        <v>отсутствует</v>
      </c>
      <c r="O945" s="14">
        <f>[1]РЕЕСТР!O945</f>
        <v>1</v>
      </c>
      <c r="P945" s="15">
        <f>[1]РЕЕСТР!P945</f>
        <v>3</v>
      </c>
      <c r="Q945" s="13" t="str">
        <f>[1]РЕЕСТР!Q945</f>
        <v>пластик</v>
      </c>
      <c r="R945" s="14" t="str">
        <f>[1]РЕЕСТР!U945</f>
        <v>-</v>
      </c>
      <c r="S945" s="15" t="str">
        <f>[1]РЕЕСТР!V945</f>
        <v>-</v>
      </c>
      <c r="T945" s="13" t="str">
        <f>[1]РЕЕСТР!W945</f>
        <v>-</v>
      </c>
      <c r="U945" s="17" t="str">
        <f>[1]РЕЕСТР!AA945</f>
        <v>-</v>
      </c>
      <c r="V945" s="18" t="str">
        <f>[1]РЕЕСТР!AB945</f>
        <v>-</v>
      </c>
      <c r="W945" s="15" t="str">
        <f>[1]РЕЕСТР!AC945</f>
        <v>-</v>
      </c>
      <c r="X945" s="13" t="str">
        <f>[1]РЕЕСТР!AD945</f>
        <v>-</v>
      </c>
      <c r="Y945" s="8" t="str">
        <f>[1]РЕЕСТР!AH945</f>
        <v>СП МКД</v>
      </c>
      <c r="Z945" s="19" t="str">
        <f>[1]РЕЕСТР!AL945</f>
        <v>МКД ул. Калинина, 22</v>
      </c>
    </row>
    <row r="946" spans="2:26" ht="45" customHeight="1" x14ac:dyDescent="0.3">
      <c r="B946" s="43">
        <f>[1]РЕЕСТР!B946</f>
        <v>879</v>
      </c>
      <c r="C946" s="44" t="str">
        <f>[1]РЕЕСТР!C946</f>
        <v>ранее существовавшая до 01.01.2019</v>
      </c>
      <c r="D946" s="51">
        <f>[1]РЕЕСТР!D946</f>
        <v>44900</v>
      </c>
      <c r="E946" s="16" t="str">
        <f>[1]РЕЕСТР!E946</f>
        <v>Дзержинского 2</v>
      </c>
      <c r="F946" s="52" t="str">
        <f>[1]РЕЕСТР!F946</f>
        <v>в рамках проведения инвентаризации 2022 года
не установлен</v>
      </c>
      <c r="G946" s="10" t="str">
        <f>[1]РЕЕСТР!G946</f>
        <v>61.002155</v>
      </c>
      <c r="H946" s="10" t="str">
        <f>[1]РЕЕСТР!H946</f>
        <v>69.026178</v>
      </c>
      <c r="I946" s="53" t="str">
        <f>[1]РЕЕСТР!I946</f>
        <v>в рамках инвентаризации 2022 года
не определена</v>
      </c>
      <c r="J946" s="9" t="str">
        <f>[1]РЕЕСТР!J946</f>
        <v>ограниченный</v>
      </c>
      <c r="K946" s="11" t="str">
        <f>[1]РЕЕСТР!K946</f>
        <v>бетонная плита</v>
      </c>
      <c r="L946" s="10">
        <f>[1]РЕЕСТР!L946</f>
        <v>8</v>
      </c>
      <c r="M946" s="10" t="str">
        <f>[1]РЕЕСТР!M946</f>
        <v>отсутствует</v>
      </c>
      <c r="N946" s="12" t="str">
        <f>[1]РЕЕСТР!N946</f>
        <v>есть</v>
      </c>
      <c r="O946" s="14">
        <f>[1]РЕЕСТР!O946</f>
        <v>2</v>
      </c>
      <c r="P946" s="15">
        <f>[1]РЕЕСТР!P946</f>
        <v>1.1000000000000001</v>
      </c>
      <c r="Q946" s="13" t="str">
        <f>[1]РЕЕСТР!Q946</f>
        <v>металл</v>
      </c>
      <c r="R946" s="14" t="str">
        <f>[1]РЕЕСТР!U946</f>
        <v>-</v>
      </c>
      <c r="S946" s="15" t="str">
        <f>[1]РЕЕСТР!V946</f>
        <v>-</v>
      </c>
      <c r="T946" s="13" t="str">
        <f>[1]РЕЕСТР!W946</f>
        <v>-</v>
      </c>
      <c r="U946" s="17" t="str">
        <f>[1]РЕЕСТР!AA946</f>
        <v>-</v>
      </c>
      <c r="V946" s="18" t="str">
        <f>[1]РЕЕСТР!AB946</f>
        <v>-</v>
      </c>
      <c r="W946" s="15" t="str">
        <f>[1]РЕЕСТР!AC946</f>
        <v>-</v>
      </c>
      <c r="X946" s="13" t="str">
        <f>[1]РЕЕСТР!AD946</f>
        <v>-</v>
      </c>
      <c r="Y946" s="8" t="str">
        <f>[1]РЕЕСТР!AH946</f>
        <v>ЮЛ - УФНС по ХМАО-Югре</v>
      </c>
      <c r="Z946" s="19" t="str">
        <f>[1]РЕЕСТР!AL946</f>
        <v xml:space="preserve">УФНС по ХМАО-Югре </v>
      </c>
    </row>
    <row r="947" spans="2:26" ht="56.25" customHeight="1" x14ac:dyDescent="0.3">
      <c r="B947" s="43">
        <f>[1]РЕЕСТР!B947</f>
        <v>880</v>
      </c>
      <c r="C947" s="44" t="str">
        <f>[1]РЕЕСТР!C947</f>
        <v>ранее существовавшая до 01.01.2019</v>
      </c>
      <c r="D947" s="51">
        <f>[1]РЕЕСТР!D947</f>
        <v>44900</v>
      </c>
      <c r="E947" s="16" t="str">
        <f>[1]РЕЕСТР!E947</f>
        <v>Дзержинского 5А</v>
      </c>
      <c r="F947" s="52" t="str">
        <f>[1]РЕЕСТР!F947</f>
        <v>в рамках проведения инвентаризации 2022 года
не установлен</v>
      </c>
      <c r="G947" s="10" t="str">
        <f>[1]РЕЕСТР!G947</f>
        <v xml:space="preserve">61.003114 </v>
      </c>
      <c r="H947" s="10" t="str">
        <f>[1]РЕЕСТР!H947</f>
        <v>69.026250</v>
      </c>
      <c r="I947" s="53" t="str">
        <f>[1]РЕЕСТР!I947</f>
        <v>в рамках инвентаризации 2022 года
не определена</v>
      </c>
      <c r="J947" s="9" t="str">
        <f>[1]РЕЕСТР!J947</f>
        <v>ограниченный</v>
      </c>
      <c r="K947" s="11" t="str">
        <f>[1]РЕЕСТР!K947</f>
        <v>контейнер заглубленного типа</v>
      </c>
      <c r="L947" s="10">
        <f>[1]РЕЕСТР!L947</f>
        <v>6</v>
      </c>
      <c r="M947" s="10" t="str">
        <f>[1]РЕЕСТР!M947</f>
        <v>отсутствует</v>
      </c>
      <c r="N947" s="12" t="str">
        <f>[1]РЕЕСТР!N947</f>
        <v>отсутствует</v>
      </c>
      <c r="O947" s="14">
        <f>[1]РЕЕСТР!O947</f>
        <v>1</v>
      </c>
      <c r="P947" s="15">
        <f>[1]РЕЕСТР!P947</f>
        <v>3.5</v>
      </c>
      <c r="Q947" s="13" t="str">
        <f>[1]РЕЕСТР!Q947</f>
        <v>пластик</v>
      </c>
      <c r="R947" s="14" t="str">
        <f>[1]РЕЕСТР!U947</f>
        <v>-</v>
      </c>
      <c r="S947" s="15" t="str">
        <f>[1]РЕЕСТР!V947</f>
        <v>-</v>
      </c>
      <c r="T947" s="13" t="str">
        <f>[1]РЕЕСТР!W947</f>
        <v>-</v>
      </c>
      <c r="U947" s="17" t="str">
        <f>[1]РЕЕСТР!AA947</f>
        <v>пластик</v>
      </c>
      <c r="V947" s="18">
        <f>[1]РЕЕСТР!AB947</f>
        <v>1</v>
      </c>
      <c r="W947" s="15">
        <f>[1]РЕЕСТР!AC947</f>
        <v>1</v>
      </c>
      <c r="X947" s="13" t="str">
        <f>[1]РЕЕСТР!AD947</f>
        <v>металлическая сетка ООО "Экобаланс"</v>
      </c>
      <c r="Y947" s="8" t="str">
        <f>[1]РЕЕСТР!AH947</f>
        <v>ЮЛ - ООО "Автотрейд" (р-н "Кинза")</v>
      </c>
      <c r="Z947" s="19" t="str">
        <f>[1]РЕЕСТР!AL947</f>
        <v xml:space="preserve">  ООО "Автотрейд" (р-н "Кинза")</v>
      </c>
    </row>
    <row r="948" spans="2:26" ht="45" customHeight="1" x14ac:dyDescent="0.3">
      <c r="B948" s="43">
        <f>[1]РЕЕСТР!B948</f>
        <v>881</v>
      </c>
      <c r="C948" s="44" t="str">
        <f>[1]РЕЕСТР!C948</f>
        <v>ранее существовавшая до 01.01.2019</v>
      </c>
      <c r="D948" s="51">
        <f>[1]РЕЕСТР!D948</f>
        <v>44900</v>
      </c>
      <c r="E948" s="16" t="str">
        <f>[1]РЕЕСТР!E948</f>
        <v>Дзержинского 6</v>
      </c>
      <c r="F948" s="52" t="str">
        <f>[1]РЕЕСТР!F948</f>
        <v>в рамках проведения инвентаризации 2022 года
не установлен</v>
      </c>
      <c r="G948" s="10" t="str">
        <f>[1]РЕЕСТР!G948</f>
        <v xml:space="preserve">61.002748 </v>
      </c>
      <c r="H948" s="10" t="str">
        <f>[1]РЕЕСТР!H948</f>
        <v>69.024750</v>
      </c>
      <c r="I948" s="53" t="str">
        <f>[1]РЕЕСТР!I948</f>
        <v>в рамках инвентаризации 2022 года
не определена</v>
      </c>
      <c r="J948" s="9" t="str">
        <f>[1]РЕЕСТР!J948</f>
        <v>ограниченный</v>
      </c>
      <c r="K948" s="11" t="str">
        <f>[1]РЕЕСТР!K948</f>
        <v>мусороприёмная камера</v>
      </c>
      <c r="L948" s="10">
        <f>[1]РЕЕСТР!L948</f>
        <v>6</v>
      </c>
      <c r="M948" s="10" t="str">
        <f>[1]РЕЕСТР!M948</f>
        <v>отсутствует</v>
      </c>
      <c r="N948" s="12" t="str">
        <f>[1]РЕЕСТР!N948</f>
        <v>отсутствует</v>
      </c>
      <c r="O948" s="14">
        <f>[1]РЕЕСТР!O948</f>
        <v>1</v>
      </c>
      <c r="P948" s="15">
        <f>[1]РЕЕСТР!P948</f>
        <v>1.1000000000000001</v>
      </c>
      <c r="Q948" s="13" t="str">
        <f>[1]РЕЕСТР!Q948</f>
        <v>пакетированный сбор</v>
      </c>
      <c r="R948" s="14" t="str">
        <f>[1]РЕЕСТР!U948</f>
        <v>-</v>
      </c>
      <c r="S948" s="15" t="str">
        <f>[1]РЕЕСТР!V948</f>
        <v>-</v>
      </c>
      <c r="T948" s="13" t="str">
        <f>[1]РЕЕСТР!W948</f>
        <v>-</v>
      </c>
      <c r="U948" s="17" t="str">
        <f>[1]РЕЕСТР!AA948</f>
        <v>-</v>
      </c>
      <c r="V948" s="18" t="str">
        <f>[1]РЕЕСТР!AB948</f>
        <v>-</v>
      </c>
      <c r="W948" s="15" t="str">
        <f>[1]РЕЕСТР!AC948</f>
        <v>-</v>
      </c>
      <c r="X948" s="13" t="str">
        <f>[1]РЕЕСТР!AD948</f>
        <v>-</v>
      </c>
      <c r="Y948" s="8" t="str">
        <f>[1]РЕЕСТР!AH948</f>
        <v>ЮЛ - МКУ "Управление логистики"</v>
      </c>
      <c r="Z948" s="19" t="str">
        <f>[1]РЕЕСТР!AL948</f>
        <v>Административное здание</v>
      </c>
    </row>
    <row r="949" spans="2:26" ht="45" customHeight="1" x14ac:dyDescent="0.3">
      <c r="B949" s="43">
        <f>[1]РЕЕСТР!B949</f>
        <v>882</v>
      </c>
      <c r="C949" s="44" t="str">
        <f>[1]РЕЕСТР!C949</f>
        <v>ранее существовавшая до 01.01.2019</v>
      </c>
      <c r="D949" s="51">
        <f>[1]РЕЕСТР!D949</f>
        <v>44900</v>
      </c>
      <c r="E949" s="16" t="str">
        <f>[1]РЕЕСТР!E949</f>
        <v>Чехова 27</v>
      </c>
      <c r="F949" s="52" t="str">
        <f>[1]РЕЕСТР!F949</f>
        <v>в рамках проведения инвентаризации 2022 года
не установлен</v>
      </c>
      <c r="G949" s="10" t="str">
        <f>[1]РЕЕСТР!G949</f>
        <v xml:space="preserve">61.002874 </v>
      </c>
      <c r="H949" s="10" t="str">
        <f>[1]РЕЕСТР!H949</f>
        <v>69.035610</v>
      </c>
      <c r="I949" s="53" t="str">
        <f>[1]РЕЕСТР!I949</f>
        <v>в рамках инвентаризации 2022 года
не определена</v>
      </c>
      <c r="J949" s="9" t="str">
        <f>[1]РЕЕСТР!J949</f>
        <v>открытый</v>
      </c>
      <c r="K949" s="11" t="str">
        <f>[1]РЕЕСТР!K949</f>
        <v>контейнер заглубленного типа</v>
      </c>
      <c r="L949" s="10">
        <f>[1]РЕЕСТР!L949</f>
        <v>8</v>
      </c>
      <c r="M949" s="10" t="str">
        <f>[1]РЕЕСТР!M949</f>
        <v>отсутствует</v>
      </c>
      <c r="N949" s="12" t="str">
        <f>[1]РЕЕСТР!N949</f>
        <v>отсутствует</v>
      </c>
      <c r="O949" s="14">
        <f>[1]РЕЕСТР!O949</f>
        <v>1</v>
      </c>
      <c r="P949" s="15">
        <f>[1]РЕЕСТР!P949</f>
        <v>5</v>
      </c>
      <c r="Q949" s="13" t="str">
        <f>[1]РЕЕСТР!Q949</f>
        <v>пластик</v>
      </c>
      <c r="R949" s="14" t="str">
        <f>[1]РЕЕСТР!U949</f>
        <v>-</v>
      </c>
      <c r="S949" s="15" t="str">
        <f>[1]РЕЕСТР!V949</f>
        <v>-</v>
      </c>
      <c r="T949" s="13" t="str">
        <f>[1]РЕЕСТР!W949</f>
        <v>-</v>
      </c>
      <c r="U949" s="17" t="str">
        <f>[1]РЕЕСТР!AA949</f>
        <v>-</v>
      </c>
      <c r="V949" s="18" t="str">
        <f>[1]РЕЕСТР!AB949</f>
        <v>-</v>
      </c>
      <c r="W949" s="15" t="str">
        <f>[1]РЕЕСТР!AC949</f>
        <v>-</v>
      </c>
      <c r="X949" s="13" t="str">
        <f>[1]РЕЕСТР!AD949</f>
        <v>-</v>
      </c>
      <c r="Y949" s="8" t="str">
        <f>[1]РЕЕСТР!AH949</f>
        <v xml:space="preserve">СП МКД </v>
      </c>
      <c r="Z949" s="19" t="str">
        <f>[1]РЕЕСТР!AL949</f>
        <v>МКД ул. Чехова 27</v>
      </c>
    </row>
    <row r="950" spans="2:26" ht="45" customHeight="1" x14ac:dyDescent="0.3">
      <c r="B950" s="43">
        <f>[1]РЕЕСТР!B950</f>
        <v>883</v>
      </c>
      <c r="C950" s="44" t="str">
        <f>[1]РЕЕСТР!C950</f>
        <v>ранее существовавшая до 01.01.2019</v>
      </c>
      <c r="D950" s="51">
        <f>[1]РЕЕСТР!D950</f>
        <v>44900</v>
      </c>
      <c r="E950" s="16" t="str">
        <f>[1]РЕЕСТР!E950</f>
        <v>Чехова 84</v>
      </c>
      <c r="F950" s="52" t="str">
        <f>[1]РЕЕСТР!F950</f>
        <v>в рамках проведения инвентаризации 2022 года
не установлен</v>
      </c>
      <c r="G950" s="10" t="str">
        <f>[1]РЕЕСТР!G950</f>
        <v xml:space="preserve">61.004383 </v>
      </c>
      <c r="H950" s="10" t="str">
        <f>[1]РЕЕСТР!H950</f>
        <v>69.055526</v>
      </c>
      <c r="I950" s="53" t="str">
        <f>[1]РЕЕСТР!I950</f>
        <v>в рамках инвентаризации 2022 года
не определена</v>
      </c>
      <c r="J950" s="9" t="str">
        <f>[1]РЕЕСТР!J950</f>
        <v>ограниченный</v>
      </c>
      <c r="K950" s="11" t="str">
        <f>[1]РЕЕСТР!K950</f>
        <v>бетонная плита</v>
      </c>
      <c r="L950" s="10">
        <f>[1]РЕЕСТР!L950</f>
        <v>8</v>
      </c>
      <c r="M950" s="10" t="str">
        <f>[1]РЕЕСТР!M950</f>
        <v>отсутствует</v>
      </c>
      <c r="N950" s="12" t="str">
        <f>[1]РЕЕСТР!N950</f>
        <v>есть</v>
      </c>
      <c r="O950" s="14">
        <f>[1]РЕЕСТР!O950</f>
        <v>2</v>
      </c>
      <c r="P950" s="15">
        <f>[1]РЕЕСТР!P950</f>
        <v>1.1000000000000001</v>
      </c>
      <c r="Q950" s="13" t="str">
        <f>[1]РЕЕСТР!Q950</f>
        <v>пластик</v>
      </c>
      <c r="R950" s="14" t="str">
        <f>[1]РЕЕСТР!U950</f>
        <v>-</v>
      </c>
      <c r="S950" s="15" t="str">
        <f>[1]РЕЕСТР!V950</f>
        <v>-</v>
      </c>
      <c r="T950" s="13" t="str">
        <f>[1]РЕЕСТР!W950</f>
        <v>-</v>
      </c>
      <c r="U950" s="17" t="str">
        <f>[1]РЕЕСТР!AA950</f>
        <v>-</v>
      </c>
      <c r="V950" s="18" t="str">
        <f>[1]РЕЕСТР!AB950</f>
        <v>-</v>
      </c>
      <c r="W950" s="15" t="str">
        <f>[1]РЕЕСТР!AC950</f>
        <v>-</v>
      </c>
      <c r="X950" s="13" t="str">
        <f>[1]РЕЕСТР!AD950</f>
        <v>-</v>
      </c>
      <c r="Y950" s="8" t="str">
        <f>[1]РЕЕСТР!AH950</f>
        <v>ИП - Гладков А.В.</v>
      </c>
      <c r="Z950" s="19" t="str">
        <f>[1]РЕЕСТР!AL950</f>
        <v xml:space="preserve">ИП Гладков А.В. </v>
      </c>
    </row>
    <row r="951" spans="2:26" ht="45" customHeight="1" x14ac:dyDescent="0.3">
      <c r="B951" s="43">
        <f>[1]РЕЕСТР!B951</f>
        <v>884</v>
      </c>
      <c r="C951" s="44" t="str">
        <f>[1]РЕЕСТР!C951</f>
        <v>ранее существовавшая до 01.01.2019</v>
      </c>
      <c r="D951" s="51">
        <f>[1]РЕЕСТР!D951</f>
        <v>44900</v>
      </c>
      <c r="E951" s="16" t="str">
        <f>[1]РЕЕСТР!E951</f>
        <v>Шевченко 42,44</v>
      </c>
      <c r="F951" s="52" t="str">
        <f>[1]РЕЕСТР!F951</f>
        <v>в рамках проведения инвентаризации 2022 года
не установлен</v>
      </c>
      <c r="G951" s="10" t="str">
        <f>[1]РЕЕСТР!G951</f>
        <v xml:space="preserve">61.005404 </v>
      </c>
      <c r="H951" s="10" t="str">
        <f>[1]РЕЕСТР!H951</f>
        <v>69.050361</v>
      </c>
      <c r="I951" s="53" t="str">
        <f>[1]РЕЕСТР!I951</f>
        <v>в рамках инвентаризации 2022 года
не определена</v>
      </c>
      <c r="J951" s="9" t="str">
        <f>[1]РЕЕСТР!J951</f>
        <v>открытый</v>
      </c>
      <c r="K951" s="11" t="str">
        <f>[1]РЕЕСТР!K951</f>
        <v>контейнер заглубленного типа</v>
      </c>
      <c r="L951" s="10">
        <f>[1]РЕЕСТР!L951</f>
        <v>8</v>
      </c>
      <c r="M951" s="10" t="str">
        <f>[1]РЕЕСТР!M951</f>
        <v>отсутствует</v>
      </c>
      <c r="N951" s="12" t="str">
        <f>[1]РЕЕСТР!N951</f>
        <v>отсутствует</v>
      </c>
      <c r="O951" s="14">
        <f>[1]РЕЕСТР!O951</f>
        <v>1</v>
      </c>
      <c r="P951" s="15">
        <f>[1]РЕЕСТР!P951</f>
        <v>3</v>
      </c>
      <c r="Q951" s="13" t="str">
        <f>[1]РЕЕСТР!Q951</f>
        <v>пластик</v>
      </c>
      <c r="R951" s="14" t="str">
        <f>[1]РЕЕСТР!U951</f>
        <v>-</v>
      </c>
      <c r="S951" s="15" t="str">
        <f>[1]РЕЕСТР!V951</f>
        <v>-</v>
      </c>
      <c r="T951" s="13" t="str">
        <f>[1]РЕЕСТР!W951</f>
        <v>-</v>
      </c>
      <c r="U951" s="17" t="str">
        <f>[1]РЕЕСТР!AA951</f>
        <v>-</v>
      </c>
      <c r="V951" s="18" t="str">
        <f>[1]РЕЕСТР!AB951</f>
        <v>-</v>
      </c>
      <c r="W951" s="15" t="str">
        <f>[1]РЕЕСТР!AC951</f>
        <v>-</v>
      </c>
      <c r="X951" s="13" t="str">
        <f>[1]РЕЕСТР!AD951</f>
        <v>-</v>
      </c>
      <c r="Y951" s="8" t="str">
        <f>[1]РЕЕСТР!AH951</f>
        <v>МО - Администрация города Ханты-Мансийска</v>
      </c>
      <c r="Z951" s="19" t="str">
        <f>[1]РЕЕСТР!AL951</f>
        <v>МКД ул. Шевченко 42,44</v>
      </c>
    </row>
    <row r="952" spans="2:26" ht="45" customHeight="1" x14ac:dyDescent="0.3">
      <c r="B952" s="43">
        <f>[1]РЕЕСТР!B952</f>
        <v>885</v>
      </c>
      <c r="C952" s="44" t="str">
        <f>[1]РЕЕСТР!C952</f>
        <v>ранее существовавшая до 01.01.2019</v>
      </c>
      <c r="D952" s="51">
        <f>[1]РЕЕСТР!D952</f>
        <v>44900</v>
      </c>
      <c r="E952" s="16" t="str">
        <f>[1]РЕЕСТР!E952</f>
        <v>Мира 107А</v>
      </c>
      <c r="F952" s="52" t="str">
        <f>[1]РЕЕСТР!F952</f>
        <v>в рамках проведения инвентаризации 2022 года
не установлен</v>
      </c>
      <c r="G952" s="10" t="str">
        <f>[1]РЕЕСТР!G952</f>
        <v xml:space="preserve">61.007720 </v>
      </c>
      <c r="H952" s="10" t="str">
        <f>[1]РЕЕСТР!H952</f>
        <v>69.055077</v>
      </c>
      <c r="I952" s="53" t="str">
        <f>[1]РЕЕСТР!I952</f>
        <v>в рамках инвентаризации 2022 года
не определена</v>
      </c>
      <c r="J952" s="9" t="str">
        <f>[1]РЕЕСТР!J952</f>
        <v>открытый</v>
      </c>
      <c r="K952" s="11" t="str">
        <f>[1]РЕЕСТР!K952</f>
        <v>бетонная плита</v>
      </c>
      <c r="L952" s="10">
        <f>[1]РЕЕСТР!L952</f>
        <v>10</v>
      </c>
      <c r="M952" s="10" t="str">
        <f>[1]РЕЕСТР!M952</f>
        <v>есть</v>
      </c>
      <c r="N952" s="12" t="str">
        <f>[1]РЕЕСТР!N952</f>
        <v>есть</v>
      </c>
      <c r="O952" s="14">
        <f>[1]РЕЕСТР!O952</f>
        <v>2</v>
      </c>
      <c r="P952" s="15">
        <f>[1]РЕЕСТР!P952</f>
        <v>1.1000000000000001</v>
      </c>
      <c r="Q952" s="13" t="str">
        <f>[1]РЕЕСТР!Q952</f>
        <v>пластик</v>
      </c>
      <c r="R952" s="14" t="str">
        <f>[1]РЕЕСТР!U952</f>
        <v>-</v>
      </c>
      <c r="S952" s="15" t="str">
        <f>[1]РЕЕСТР!V952</f>
        <v>-</v>
      </c>
      <c r="T952" s="13" t="str">
        <f>[1]РЕЕСТР!W952</f>
        <v>-</v>
      </c>
      <c r="U952" s="17" t="str">
        <f>[1]РЕЕСТР!AA952</f>
        <v>-</v>
      </c>
      <c r="V952" s="18" t="str">
        <f>[1]РЕЕСТР!AB952</f>
        <v>-</v>
      </c>
      <c r="W952" s="15" t="str">
        <f>[1]РЕЕСТР!AC952</f>
        <v>-</v>
      </c>
      <c r="X952" s="13" t="str">
        <f>[1]РЕЕСТР!AD952</f>
        <v>-</v>
      </c>
      <c r="Y952" s="8" t="str">
        <f>[1]РЕЕСТР!AH952</f>
        <v>СП МКД</v>
      </c>
      <c r="Z952" s="19" t="str">
        <f>[1]РЕЕСТР!AL952</f>
        <v xml:space="preserve">МКД ул. Мира 107А </v>
      </c>
    </row>
    <row r="953" spans="2:26" ht="45" customHeight="1" x14ac:dyDescent="0.3">
      <c r="B953" s="43">
        <f>[1]РЕЕСТР!B953</f>
        <v>886</v>
      </c>
      <c r="C953" s="44" t="str">
        <f>[1]РЕЕСТР!C953</f>
        <v>ранее существовавшая до 01.01.2019</v>
      </c>
      <c r="D953" s="51">
        <f>[1]РЕЕСТР!D953</f>
        <v>44900</v>
      </c>
      <c r="E953" s="16" t="str">
        <f>[1]РЕЕСТР!E953</f>
        <v>Мира 103</v>
      </c>
      <c r="F953" s="52" t="str">
        <f>[1]РЕЕСТР!F953</f>
        <v>в рамках проведения инвентаризации 2022 года
не установлен</v>
      </c>
      <c r="G953" s="10" t="str">
        <f>[1]РЕЕСТР!G953</f>
        <v>61.008369</v>
      </c>
      <c r="H953" s="10" t="str">
        <f>[1]РЕЕСТР!H953</f>
        <v>69.056568</v>
      </c>
      <c r="I953" s="53" t="str">
        <f>[1]РЕЕСТР!I953</f>
        <v>в рамках инвентаризации 2022 года
не определена</v>
      </c>
      <c r="J953" s="9" t="str">
        <f>[1]РЕЕСТР!J953</f>
        <v>открытый</v>
      </c>
      <c r="K953" s="11" t="str">
        <f>[1]РЕЕСТР!K953</f>
        <v>бетонная плита</v>
      </c>
      <c r="L953" s="10">
        <f>[1]РЕЕСТР!L953</f>
        <v>10</v>
      </c>
      <c r="M953" s="10" t="str">
        <f>[1]РЕЕСТР!M953</f>
        <v>есть</v>
      </c>
      <c r="N953" s="12" t="str">
        <f>[1]РЕЕСТР!N953</f>
        <v>есть</v>
      </c>
      <c r="O953" s="14">
        <f>[1]РЕЕСТР!O953</f>
        <v>2</v>
      </c>
      <c r="P953" s="15">
        <f>[1]РЕЕСТР!P953</f>
        <v>1.1000000000000001</v>
      </c>
      <c r="Q953" s="13" t="str">
        <f>[1]РЕЕСТР!Q953</f>
        <v>пластик</v>
      </c>
      <c r="R953" s="14">
        <f>[1]РЕЕСТР!U953</f>
        <v>1</v>
      </c>
      <c r="S953" s="15">
        <f>[1]РЕЕСТР!V953</f>
        <v>4</v>
      </c>
      <c r="T953" s="13" t="str">
        <f>[1]РЕЕСТР!W953</f>
        <v>отсек</v>
      </c>
      <c r="U953" s="17" t="str">
        <f>[1]РЕЕСТР!AA953</f>
        <v>-</v>
      </c>
      <c r="V953" s="18" t="str">
        <f>[1]РЕЕСТР!AB953</f>
        <v>-</v>
      </c>
      <c r="W953" s="15" t="str">
        <f>[1]РЕЕСТР!AC953</f>
        <v>-</v>
      </c>
      <c r="X953" s="13" t="str">
        <f>[1]РЕЕСТР!AD953</f>
        <v>-</v>
      </c>
      <c r="Y953" s="8" t="str">
        <f>[1]РЕЕСТР!AH953</f>
        <v>МО - Администрация города Ханты-Мансийска</v>
      </c>
      <c r="Z953" s="19" t="str">
        <f>[1]РЕЕСТР!AL953</f>
        <v>МКД ул. Мира 103, 87б</v>
      </c>
    </row>
    <row r="954" spans="2:26" ht="45" customHeight="1" x14ac:dyDescent="0.3">
      <c r="B954" s="43">
        <f>[1]РЕЕСТР!B954</f>
        <v>887</v>
      </c>
      <c r="C954" s="44">
        <f>[1]РЕЕСТР!C954</f>
        <v>0</v>
      </c>
      <c r="D954" s="51">
        <f>[1]РЕЕСТР!D954</f>
        <v>44900</v>
      </c>
      <c r="E954" s="16" t="str">
        <f>[1]РЕЕСТР!E954</f>
        <v>мкр.Восточный</v>
      </c>
      <c r="F954" s="52" t="str">
        <f>[1]РЕЕСТР!F954</f>
        <v>в рамках проведения инвентаризации 2022 года
не установлен</v>
      </c>
      <c r="G954" s="10" t="str">
        <f>[1]РЕЕСТР!G954</f>
        <v>-</v>
      </c>
      <c r="H954" s="10" t="str">
        <f>[1]РЕЕСТР!H954</f>
        <v>-</v>
      </c>
      <c r="I954" s="53" t="str">
        <f>[1]РЕЕСТР!I954</f>
        <v>в рамках инвентаризации 2022 года
не определена</v>
      </c>
      <c r="J954" s="9">
        <f>[1]РЕЕСТР!J954</f>
        <v>0</v>
      </c>
      <c r="K954" s="11" t="str">
        <f>[1]РЕЕСТР!K954</f>
        <v>бетонная плита</v>
      </c>
      <c r="L954" s="10">
        <f>[1]РЕЕСТР!L954</f>
        <v>12</v>
      </c>
      <c r="M954" s="10">
        <f>[1]РЕЕСТР!M954</f>
        <v>0</v>
      </c>
      <c r="N954" s="12">
        <f>[1]РЕЕСТР!N954</f>
        <v>0</v>
      </c>
      <c r="O954" s="14" t="str">
        <f>[1]РЕЕСТР!O954</f>
        <v>-</v>
      </c>
      <c r="P954" s="15" t="str">
        <f>[1]РЕЕСТР!P954</f>
        <v>-</v>
      </c>
      <c r="Q954" s="13">
        <f>[1]РЕЕСТР!Q954</f>
        <v>0</v>
      </c>
      <c r="R954" s="14">
        <f>[1]РЕЕСТР!U954</f>
        <v>0</v>
      </c>
      <c r="S954" s="15">
        <f>[1]РЕЕСТР!V954</f>
        <v>0</v>
      </c>
      <c r="T954" s="13">
        <f>[1]РЕЕСТР!W954</f>
        <v>0</v>
      </c>
      <c r="U954" s="17">
        <f>[1]РЕЕСТР!AA954</f>
        <v>0</v>
      </c>
      <c r="V954" s="18">
        <f>[1]РЕЕСТР!AB954</f>
        <v>0</v>
      </c>
      <c r="W954" s="15">
        <f>[1]РЕЕСТР!AC954</f>
        <v>0</v>
      </c>
      <c r="X954" s="13">
        <f>[1]РЕЕСТР!AD954</f>
        <v>0</v>
      </c>
      <c r="Y954" s="8" t="str">
        <f>[1]РЕЕСТР!AH954</f>
        <v>МО - Администрация города Ханты-Мансийска</v>
      </c>
      <c r="Z954" s="19" t="str">
        <f>[1]РЕЕСТР!AL954</f>
        <v>ИЖС мкр. Восточный</v>
      </c>
    </row>
    <row r="955" spans="2:26" ht="45" customHeight="1" x14ac:dyDescent="0.3">
      <c r="B955" s="43">
        <f>[1]РЕЕСТР!B955</f>
        <v>888</v>
      </c>
      <c r="C955" s="44" t="str">
        <f>[1]РЕЕСТР!C955</f>
        <v>ранее существовавшая до 01.01.2019</v>
      </c>
      <c r="D955" s="51">
        <f>[1]РЕЕСТР!D955</f>
        <v>44900</v>
      </c>
      <c r="E955" s="16" t="str">
        <f>[1]РЕЕСТР!E955</f>
        <v>Солнечная 20</v>
      </c>
      <c r="F955" s="52" t="str">
        <f>[1]РЕЕСТР!F955</f>
        <v>в рамках проведения инвентаризации 2022 года
не установлен</v>
      </c>
      <c r="G955" s="10" t="str">
        <f>[1]РЕЕСТР!G955</f>
        <v>61.029056</v>
      </c>
      <c r="H955" s="10" t="str">
        <f>[1]РЕЕСТР!H955</f>
        <v>69.154179</v>
      </c>
      <c r="I955" s="53" t="str">
        <f>[1]РЕЕСТР!I955</f>
        <v>в рамках инвентаризации 2022 года
не определена</v>
      </c>
      <c r="J955" s="9" t="str">
        <f>[1]РЕЕСТР!J955</f>
        <v>ограниченный</v>
      </c>
      <c r="K955" s="11" t="str">
        <f>[1]РЕЕСТР!K955</f>
        <v>бетонная плита</v>
      </c>
      <c r="L955" s="10">
        <f>[1]РЕЕСТР!L955</f>
        <v>8</v>
      </c>
      <c r="M955" s="10" t="str">
        <f>[1]РЕЕСТР!M955</f>
        <v>отсутствует</v>
      </c>
      <c r="N955" s="12" t="str">
        <f>[1]РЕЕСТР!N955</f>
        <v>отсутствует</v>
      </c>
      <c r="O955" s="14">
        <f>[1]РЕЕСТР!O955</f>
        <v>3</v>
      </c>
      <c r="P955" s="15">
        <f>[1]РЕЕСТР!P955</f>
        <v>1.1000000000000001</v>
      </c>
      <c r="Q955" s="13" t="str">
        <f>[1]РЕЕСТР!Q955</f>
        <v>пластик</v>
      </c>
      <c r="R955" s="14" t="str">
        <f>[1]РЕЕСТР!U955</f>
        <v>-</v>
      </c>
      <c r="S955" s="15" t="str">
        <f>[1]РЕЕСТР!V955</f>
        <v>-</v>
      </c>
      <c r="T955" s="13" t="str">
        <f>[1]РЕЕСТР!W955</f>
        <v>-</v>
      </c>
      <c r="U955" s="17" t="str">
        <f>[1]РЕЕСТР!AA955</f>
        <v>-</v>
      </c>
      <c r="V955" s="18" t="str">
        <f>[1]РЕЕСТР!AB955</f>
        <v>-</v>
      </c>
      <c r="W955" s="15" t="str">
        <f>[1]РЕЕСТР!AC955</f>
        <v>-</v>
      </c>
      <c r="X955" s="13" t="str">
        <f>[1]РЕЕСТР!AD955</f>
        <v>-</v>
      </c>
      <c r="Y955" s="8" t="str">
        <f>[1]РЕЕСТР!AH955</f>
        <v xml:space="preserve"> ИП - Норов Ш.Б.</v>
      </c>
      <c r="Z955" s="19" t="str">
        <f>[1]РЕЕСТР!AL955</f>
        <v xml:space="preserve"> ИП Норов Ш.Б.</v>
      </c>
    </row>
    <row r="956" spans="2:26" ht="45" customHeight="1" x14ac:dyDescent="0.3">
      <c r="B956" s="43">
        <f>[1]РЕЕСТР!B956</f>
        <v>889</v>
      </c>
      <c r="C956" s="44" t="str">
        <f>[1]РЕЕСТР!C956</f>
        <v>ранее существовавшая до 01.01.2019</v>
      </c>
      <c r="D956" s="51">
        <f>[1]РЕЕСТР!D956</f>
        <v>44900</v>
      </c>
      <c r="E956" s="16" t="str">
        <f>[1]РЕЕСТР!E956</f>
        <v>Гагарина 293</v>
      </c>
      <c r="F956" s="52" t="str">
        <f>[1]РЕЕСТР!F956</f>
        <v>в рамках проведения инвентаризации 2022 года
не установлен</v>
      </c>
      <c r="G956" s="10" t="str">
        <f>[1]РЕЕСТР!G956</f>
        <v xml:space="preserve">60.968259 </v>
      </c>
      <c r="H956" s="10" t="str">
        <f>[1]РЕЕСТР!H956</f>
        <v>69.053487</v>
      </c>
      <c r="I956" s="53" t="str">
        <f>[1]РЕЕСТР!I956</f>
        <v>в рамках инвентаризации 2022 года
не определена</v>
      </c>
      <c r="J956" s="9" t="str">
        <f>[1]РЕЕСТР!J956</f>
        <v>ограниченный</v>
      </c>
      <c r="K956" s="11" t="str">
        <f>[1]РЕЕСТР!K956</f>
        <v>бетонная плита</v>
      </c>
      <c r="L956" s="10">
        <f>[1]РЕЕСТР!L956</f>
        <v>8</v>
      </c>
      <c r="M956" s="10" t="str">
        <f>[1]РЕЕСТР!M956</f>
        <v>отсутствует</v>
      </c>
      <c r="N956" s="12" t="str">
        <f>[1]РЕЕСТР!N956</f>
        <v>отсутствует</v>
      </c>
      <c r="O956" s="14">
        <f>[1]РЕЕСТР!O956</f>
        <v>2</v>
      </c>
      <c r="P956" s="15">
        <f>[1]РЕЕСТР!P956</f>
        <v>1.1000000000000001</v>
      </c>
      <c r="Q956" s="13" t="str">
        <f>[1]РЕЕСТР!Q956</f>
        <v>пластик</v>
      </c>
      <c r="R956" s="14" t="str">
        <f>[1]РЕЕСТР!U956</f>
        <v>-</v>
      </c>
      <c r="S956" s="15" t="str">
        <f>[1]РЕЕСТР!V956</f>
        <v>-</v>
      </c>
      <c r="T956" s="13" t="str">
        <f>[1]РЕЕСТР!W956</f>
        <v>-</v>
      </c>
      <c r="U956" s="17" t="str">
        <f>[1]РЕЕСТР!AA956</f>
        <v>-</v>
      </c>
      <c r="V956" s="18" t="str">
        <f>[1]РЕЕСТР!AB956</f>
        <v>-</v>
      </c>
      <c r="W956" s="15" t="str">
        <f>[1]РЕЕСТР!AC956</f>
        <v>-</v>
      </c>
      <c r="X956" s="13" t="str">
        <f>[1]РЕЕСТР!AD956</f>
        <v>-</v>
      </c>
      <c r="Y956" s="8" t="str">
        <f>[1]РЕЕСТР!AH956</f>
        <v>ИП - Белкин И.</v>
      </c>
      <c r="Z956" s="19" t="str">
        <f>[1]РЕЕСТР!AL956</f>
        <v>ИП Белкин И.</v>
      </c>
    </row>
    <row r="957" spans="2:26" ht="45" customHeight="1" x14ac:dyDescent="0.3">
      <c r="B957" s="43">
        <f>[1]РЕЕСТР!B957</f>
        <v>890</v>
      </c>
      <c r="C957" s="44" t="str">
        <f>[1]РЕЕСТР!C957</f>
        <v>ранее существовавшая до 01.01.2019</v>
      </c>
      <c r="D957" s="51">
        <f>[1]РЕЕСТР!D957</f>
        <v>44900</v>
      </c>
      <c r="E957" s="16" t="str">
        <f>[1]РЕЕСТР!E957</f>
        <v>Гагарина 114</v>
      </c>
      <c r="F957" s="52" t="str">
        <f>[1]РЕЕСТР!F957</f>
        <v>в рамках проведения инвентаризации 2022 года
не установлен</v>
      </c>
      <c r="G957" s="10" t="str">
        <f>[1]РЕЕСТР!G957</f>
        <v>60.988451</v>
      </c>
      <c r="H957" s="10" t="str">
        <f>[1]РЕЕСТР!H957</f>
        <v>69.027481</v>
      </c>
      <c r="I957" s="53" t="str">
        <f>[1]РЕЕСТР!I957</f>
        <v>в рамках инвентаризации 2022 года
не определена</v>
      </c>
      <c r="J957" s="9" t="str">
        <f>[1]РЕЕСТР!J957</f>
        <v>ограниченный</v>
      </c>
      <c r="K957" s="11" t="str">
        <f>[1]РЕЕСТР!K957</f>
        <v>бетонная плита</v>
      </c>
      <c r="L957" s="10">
        <f>[1]РЕЕСТР!L957</f>
        <v>2</v>
      </c>
      <c r="M957" s="10" t="str">
        <f>[1]РЕЕСТР!M957</f>
        <v>отсутствует</v>
      </c>
      <c r="N957" s="12" t="str">
        <f>[1]РЕЕСТР!N957</f>
        <v>отсутствует</v>
      </c>
      <c r="O957" s="14">
        <f>[1]РЕЕСТР!O957</f>
        <v>1</v>
      </c>
      <c r="P957" s="15">
        <f>[1]РЕЕСТР!P957</f>
        <v>0.66</v>
      </c>
      <c r="Q957" s="13" t="str">
        <f>[1]РЕЕСТР!Q957</f>
        <v>пластик</v>
      </c>
      <c r="R957" s="14" t="str">
        <f>[1]РЕЕСТР!U957</f>
        <v>-</v>
      </c>
      <c r="S957" s="15" t="str">
        <f>[1]РЕЕСТР!V957</f>
        <v>-</v>
      </c>
      <c r="T957" s="13" t="str">
        <f>[1]РЕЕСТР!W957</f>
        <v>-</v>
      </c>
      <c r="U957" s="17" t="str">
        <f>[1]РЕЕСТР!AA957</f>
        <v>-</v>
      </c>
      <c r="V957" s="18" t="str">
        <f>[1]РЕЕСТР!AB957</f>
        <v>-</v>
      </c>
      <c r="W957" s="15" t="str">
        <f>[1]РЕЕСТР!AC957</f>
        <v>-</v>
      </c>
      <c r="X957" s="13" t="str">
        <f>[1]РЕЕСТР!AD957</f>
        <v>-</v>
      </c>
      <c r="Y957" s="8" t="str">
        <f>[1]РЕЕСТР!AH957</f>
        <v>ЮЛ - П АО "Магнит"</v>
      </c>
      <c r="Z957" s="19" t="str">
        <f>[1]РЕЕСТР!AL957</f>
        <v xml:space="preserve"> ПАО "Магнит"</v>
      </c>
    </row>
    <row r="958" spans="2:26" ht="45" customHeight="1" x14ac:dyDescent="0.3">
      <c r="B958" s="43">
        <f>[1]РЕЕСТР!B958</f>
        <v>891</v>
      </c>
      <c r="C958" s="44" t="str">
        <f>[1]РЕЕСТР!C958</f>
        <v>ранее существовавшая до 01.01.2019</v>
      </c>
      <c r="D958" s="51">
        <f>[1]РЕЕСТР!D958</f>
        <v>44900</v>
      </c>
      <c r="E958" s="16" t="str">
        <f>[1]РЕЕСТР!E958</f>
        <v xml:space="preserve"> Свободы 11</v>
      </c>
      <c r="F958" s="52" t="str">
        <f>[1]РЕЕСТР!F958</f>
        <v>в рамках проведения инвентаризации 2022 года
не установлен</v>
      </c>
      <c r="G958" s="10" t="str">
        <f>[1]РЕЕСТР!G958</f>
        <v xml:space="preserve">60.969857 </v>
      </c>
      <c r="H958" s="10" t="str">
        <f>[1]РЕЕСТР!H958</f>
        <v>69.057422</v>
      </c>
      <c r="I958" s="53" t="str">
        <f>[1]РЕЕСТР!I958</f>
        <v>в рамках инвентаризации 2022 года
не определена</v>
      </c>
      <c r="J958" s="9" t="str">
        <f>[1]РЕЕСТР!J958</f>
        <v>ограниченный</v>
      </c>
      <c r="K958" s="11" t="str">
        <f>[1]РЕЕСТР!K958</f>
        <v>бетонная плита</v>
      </c>
      <c r="L958" s="10">
        <f>[1]РЕЕСТР!L958</f>
        <v>8</v>
      </c>
      <c r="M958" s="10" t="str">
        <f>[1]РЕЕСТР!M958</f>
        <v>отсутствует</v>
      </c>
      <c r="N958" s="12" t="str">
        <f>[1]РЕЕСТР!N958</f>
        <v>отсутствует</v>
      </c>
      <c r="O958" s="14">
        <f>[1]РЕЕСТР!O958</f>
        <v>2</v>
      </c>
      <c r="P958" s="15">
        <f>[1]РЕЕСТР!P958</f>
        <v>1.1000000000000001</v>
      </c>
      <c r="Q958" s="13" t="str">
        <f>[1]РЕЕСТР!Q958</f>
        <v>пластик</v>
      </c>
      <c r="R958" s="14" t="str">
        <f>[1]РЕЕСТР!U958</f>
        <v>-</v>
      </c>
      <c r="S958" s="15" t="str">
        <f>[1]РЕЕСТР!V958</f>
        <v>-</v>
      </c>
      <c r="T958" s="13" t="str">
        <f>[1]РЕЕСТР!W958</f>
        <v>-</v>
      </c>
      <c r="U958" s="17" t="str">
        <f>[1]РЕЕСТР!AA958</f>
        <v>-</v>
      </c>
      <c r="V958" s="18" t="str">
        <f>[1]РЕЕСТР!AB958</f>
        <v>-</v>
      </c>
      <c r="W958" s="15" t="str">
        <f>[1]РЕЕСТР!AC958</f>
        <v>-</v>
      </c>
      <c r="X958" s="13" t="str">
        <f>[1]РЕЕСТР!AD958</f>
        <v>-</v>
      </c>
      <c r="Y958" s="8" t="str">
        <f>[1]РЕЕСТР!AH958</f>
        <v>ЮЛ - ПАО "Магнит"</v>
      </c>
      <c r="Z958" s="19" t="str">
        <f>[1]РЕЕСТР!AL958</f>
        <v>ПАО "Магнит"</v>
      </c>
    </row>
    <row r="959" spans="2:26" ht="45" customHeight="1" x14ac:dyDescent="0.3">
      <c r="B959" s="43">
        <f>[1]РЕЕСТР!B959</f>
        <v>892</v>
      </c>
      <c r="C959" s="44" t="str">
        <f>[1]РЕЕСТР!C959</f>
        <v>ранее существовавшая до 01.01.2019</v>
      </c>
      <c r="D959" s="51">
        <f>[1]РЕЕСТР!D959</f>
        <v>44900</v>
      </c>
      <c r="E959" s="16" t="str">
        <f>[1]РЕЕСТР!E959</f>
        <v>Индустриальная 23</v>
      </c>
      <c r="F959" s="52" t="str">
        <f>[1]РЕЕСТР!F959</f>
        <v>в рамках проведения инвентаризации 2022 года
не установлен</v>
      </c>
      <c r="G959" s="10" t="str">
        <f>[1]РЕЕСТР!G959</f>
        <v xml:space="preserve">60.994944 </v>
      </c>
      <c r="H959" s="10" t="str">
        <f>[1]РЕЕСТР!H959</f>
        <v>69.149355</v>
      </c>
      <c r="I959" s="53" t="str">
        <f>[1]РЕЕСТР!I959</f>
        <v>в рамках инвентаризации 2022 года
не определена</v>
      </c>
      <c r="J959" s="9" t="str">
        <f>[1]РЕЕСТР!J959</f>
        <v>ограниченный</v>
      </c>
      <c r="K959" s="11" t="str">
        <f>[1]РЕЕСТР!K959</f>
        <v>бетонная плита</v>
      </c>
      <c r="L959" s="10">
        <f>[1]РЕЕСТР!L959</f>
        <v>6</v>
      </c>
      <c r="M959" s="10" t="str">
        <f>[1]РЕЕСТР!M959</f>
        <v>отсутствует</v>
      </c>
      <c r="N959" s="12" t="str">
        <f>[1]РЕЕСТР!N959</f>
        <v>отсутствует</v>
      </c>
      <c r="O959" s="14">
        <f>[1]РЕЕСТР!O959</f>
        <v>2</v>
      </c>
      <c r="P959" s="15">
        <f>[1]РЕЕСТР!P959</f>
        <v>1.1000000000000001</v>
      </c>
      <c r="Q959" s="13" t="str">
        <f>[1]РЕЕСТР!Q959</f>
        <v>пластик</v>
      </c>
      <c r="R959" s="14" t="str">
        <f>[1]РЕЕСТР!U959</f>
        <v>-</v>
      </c>
      <c r="S959" s="15" t="str">
        <f>[1]РЕЕСТР!V959</f>
        <v>-</v>
      </c>
      <c r="T959" s="13" t="str">
        <f>[1]РЕЕСТР!W959</f>
        <v>-</v>
      </c>
      <c r="U959" s="17" t="str">
        <f>[1]РЕЕСТР!AA959</f>
        <v>-</v>
      </c>
      <c r="V959" s="18" t="str">
        <f>[1]РЕЕСТР!AB959</f>
        <v>-</v>
      </c>
      <c r="W959" s="15" t="str">
        <f>[1]РЕЕСТР!AC959</f>
        <v>-</v>
      </c>
      <c r="X959" s="13" t="str">
        <f>[1]РЕЕСТР!AD959</f>
        <v>-</v>
      </c>
      <c r="Y959" s="8" t="str">
        <f>[1]РЕЕСТР!AH959</f>
        <v>ЮЛ - АО СК ВНСС (СПК)</v>
      </c>
      <c r="Z959" s="19" t="str">
        <f>[1]РЕЕСТР!AL959</f>
        <v>АО СК ВНСС (СПК)</v>
      </c>
    </row>
    <row r="960" spans="2:26" ht="45" customHeight="1" x14ac:dyDescent="0.3">
      <c r="B960" s="43">
        <f>[1]РЕЕСТР!B960</f>
        <v>893</v>
      </c>
      <c r="C960" s="44">
        <f>[1]РЕЕСТР!C960</f>
        <v>0</v>
      </c>
      <c r="D960" s="51">
        <f>[1]РЕЕСТР!D960</f>
        <v>44900</v>
      </c>
      <c r="E960" s="16">
        <f>[1]РЕЕСТР!E960</f>
        <v>0</v>
      </c>
      <c r="F960" s="52" t="str">
        <f>[1]РЕЕСТР!F960</f>
        <v>в рамках проведения инвентаризации 2022 года
не установлен</v>
      </c>
      <c r="G960" s="10">
        <f>[1]РЕЕСТР!G960</f>
        <v>0</v>
      </c>
      <c r="H960" s="10">
        <f>[1]РЕЕСТР!H960</f>
        <v>0</v>
      </c>
      <c r="I960" s="53" t="str">
        <f>[1]РЕЕСТР!I960</f>
        <v>в рамках инвентаризации 2022 года
не определена</v>
      </c>
      <c r="J960" s="9">
        <f>[1]РЕЕСТР!J960</f>
        <v>0</v>
      </c>
      <c r="K960" s="11">
        <f>[1]РЕЕСТР!K960</f>
        <v>0</v>
      </c>
      <c r="L960" s="10">
        <f>[1]РЕЕСТР!L960</f>
        <v>0</v>
      </c>
      <c r="M960" s="10">
        <f>[1]РЕЕСТР!M960</f>
        <v>0</v>
      </c>
      <c r="N960" s="12">
        <f>[1]РЕЕСТР!N960</f>
        <v>0</v>
      </c>
      <c r="O960" s="14">
        <f>[1]РЕЕСТР!O960</f>
        <v>0</v>
      </c>
      <c r="P960" s="15">
        <f>[1]РЕЕСТР!P960</f>
        <v>0</v>
      </c>
      <c r="Q960" s="13">
        <f>[1]РЕЕСТР!Q960</f>
        <v>0</v>
      </c>
      <c r="R960" s="14">
        <f>[1]РЕЕСТР!U960</f>
        <v>0</v>
      </c>
      <c r="S960" s="15">
        <f>[1]РЕЕСТР!V960</f>
        <v>0</v>
      </c>
      <c r="T960" s="13">
        <f>[1]РЕЕСТР!W960</f>
        <v>0</v>
      </c>
      <c r="U960" s="17">
        <f>[1]РЕЕСТР!AA960</f>
        <v>0</v>
      </c>
      <c r="V960" s="18">
        <f>[1]РЕЕСТР!AB960</f>
        <v>0</v>
      </c>
      <c r="W960" s="15">
        <f>[1]РЕЕСТР!AC960</f>
        <v>0</v>
      </c>
      <c r="X960" s="13">
        <f>[1]РЕЕСТР!AD960</f>
        <v>0</v>
      </c>
      <c r="Y960" s="8">
        <f>[1]РЕЕСТР!AH960</f>
        <v>0</v>
      </c>
      <c r="Z960" s="19">
        <f>[1]РЕЕСТР!AL960</f>
        <v>0</v>
      </c>
    </row>
    <row r="961" spans="2:26" ht="45" customHeight="1" x14ac:dyDescent="0.3">
      <c r="B961" s="43">
        <f>[1]РЕЕСТР!B961</f>
        <v>894</v>
      </c>
      <c r="C961" s="44" t="str">
        <f>[1]РЕЕСТР!C961</f>
        <v>ранее существовавшая до 01.01.2019</v>
      </c>
      <c r="D961" s="51">
        <f>[1]РЕЕСТР!D961</f>
        <v>44900</v>
      </c>
      <c r="E961" s="16" t="str">
        <f>[1]РЕЕСТР!E961</f>
        <v>12-13 км а/д "Югра"</v>
      </c>
      <c r="F961" s="52" t="str">
        <f>[1]РЕЕСТР!F961</f>
        <v>в рамках проведения инвентаризации 2022 года
не установлен</v>
      </c>
      <c r="G961" s="10" t="str">
        <f>[1]РЕЕСТР!G961</f>
        <v xml:space="preserve">60.993606 </v>
      </c>
      <c r="H961" s="10" t="str">
        <f>[1]РЕЕСТР!H961</f>
        <v>68.932905</v>
      </c>
      <c r="I961" s="53" t="str">
        <f>[1]РЕЕСТР!I961</f>
        <v>в рамках инвентаризации 2022 года
не определена</v>
      </c>
      <c r="J961" s="9" t="str">
        <f>[1]РЕЕСТР!J961</f>
        <v>ограниченный</v>
      </c>
      <c r="K961" s="11" t="str">
        <f>[1]РЕЕСТР!K961</f>
        <v>асфальт</v>
      </c>
      <c r="L961" s="10">
        <f>[1]РЕЕСТР!L961</f>
        <v>6</v>
      </c>
      <c r="M961" s="10" t="str">
        <f>[1]РЕЕСТР!M961</f>
        <v>отсутствует</v>
      </c>
      <c r="N961" s="12" t="str">
        <f>[1]РЕЕСТР!N961</f>
        <v>отсутствует</v>
      </c>
      <c r="O961" s="14">
        <f>[1]РЕЕСТР!O961</f>
        <v>1</v>
      </c>
      <c r="P961" s="15">
        <f>[1]РЕЕСТР!P961</f>
        <v>1.1000000000000001</v>
      </c>
      <c r="Q961" s="13" t="str">
        <f>[1]РЕЕСТР!Q961</f>
        <v>пластик</v>
      </c>
      <c r="R961" s="14" t="str">
        <f>[1]РЕЕСТР!U961</f>
        <v>-</v>
      </c>
      <c r="S961" s="15" t="str">
        <f>[1]РЕЕСТР!V961</f>
        <v>-</v>
      </c>
      <c r="T961" s="13" t="str">
        <f>[1]РЕЕСТР!W961</f>
        <v>-</v>
      </c>
      <c r="U961" s="17" t="str">
        <f>[1]РЕЕСТР!AA961</f>
        <v>-</v>
      </c>
      <c r="V961" s="18" t="str">
        <f>[1]РЕЕСТР!AB961</f>
        <v>-</v>
      </c>
      <c r="W961" s="15" t="str">
        <f>[1]РЕЕСТР!AC961</f>
        <v>-</v>
      </c>
      <c r="X961" s="13" t="str">
        <f>[1]РЕЕСТР!AD961</f>
        <v>-</v>
      </c>
      <c r="Y961" s="8" t="str">
        <f>[1]РЕЕСТР!AH961</f>
        <v>ЮЛ - ООО "Вертикаль"</v>
      </c>
      <c r="Z961" s="19" t="str">
        <f>[1]РЕЕСТР!AL961</f>
        <v>ООО "Вертикаль"</v>
      </c>
    </row>
    <row r="962" spans="2:26" ht="45" customHeight="1" x14ac:dyDescent="0.3">
      <c r="B962" s="43">
        <f>[1]РЕЕСТР!B962</f>
        <v>895</v>
      </c>
      <c r="C962" s="44" t="str">
        <f>[1]РЕЕСТР!C962</f>
        <v>ранее существовавшая до 01.01.2019</v>
      </c>
      <c r="D962" s="51">
        <f>[1]РЕЕСТР!D962</f>
        <v>44900</v>
      </c>
      <c r="E962" s="16" t="str">
        <f>[1]РЕЕСТР!E962</f>
        <v>Объездная 9</v>
      </c>
      <c r="F962" s="52" t="str">
        <f>[1]РЕЕСТР!F962</f>
        <v>в рамках проведения инвентаризации 2022 года
не установлен</v>
      </c>
      <c r="G962" s="10" t="str">
        <f>[1]РЕЕСТР!G962</f>
        <v xml:space="preserve">61.002791 </v>
      </c>
      <c r="H962" s="10" t="str">
        <f>[1]РЕЕСТР!H962</f>
        <v>68.988817</v>
      </c>
      <c r="I962" s="53" t="str">
        <f>[1]РЕЕСТР!I962</f>
        <v>в рамках инвентаризации 2022 года
не определена</v>
      </c>
      <c r="J962" s="9" t="str">
        <f>[1]РЕЕСТР!J962</f>
        <v>ограниченный</v>
      </c>
      <c r="K962" s="11" t="str">
        <f>[1]РЕЕСТР!K962</f>
        <v>бетонная плита</v>
      </c>
      <c r="L962" s="10">
        <f>[1]РЕЕСТР!L962</f>
        <v>16</v>
      </c>
      <c r="M962" s="10" t="str">
        <f>[1]РЕЕСТР!M962</f>
        <v>отсутствует</v>
      </c>
      <c r="N962" s="12" t="str">
        <f>[1]РЕЕСТР!N962</f>
        <v>отсутствует</v>
      </c>
      <c r="O962" s="14">
        <f>[1]РЕЕСТР!O962</f>
        <v>6</v>
      </c>
      <c r="P962" s="15">
        <f>[1]РЕЕСТР!P962</f>
        <v>1.1000000000000001</v>
      </c>
      <c r="Q962" s="13" t="str">
        <f>[1]РЕЕСТР!Q962</f>
        <v>пластик</v>
      </c>
      <c r="R962" s="14" t="str">
        <f>[1]РЕЕСТР!U962</f>
        <v>-</v>
      </c>
      <c r="S962" s="15" t="str">
        <f>[1]РЕЕСТР!V962</f>
        <v>-</v>
      </c>
      <c r="T962" s="13" t="str">
        <f>[1]РЕЕСТР!W962</f>
        <v>-</v>
      </c>
      <c r="U962" s="17" t="str">
        <f>[1]РЕЕСТР!AA962</f>
        <v>-</v>
      </c>
      <c r="V962" s="18" t="str">
        <f>[1]РЕЕСТР!AB962</f>
        <v>-</v>
      </c>
      <c r="W962" s="15" t="str">
        <f>[1]РЕЕСТР!AC962</f>
        <v>-</v>
      </c>
      <c r="X962" s="13" t="str">
        <f>[1]РЕЕСТР!AD962</f>
        <v>-</v>
      </c>
      <c r="Y962" s="8" t="str">
        <f>[1]РЕЕСТР!AH962</f>
        <v>ЮЛ - ООО "Лента" "Бургер Кинг"</v>
      </c>
      <c r="Z962" s="19" t="str">
        <f>[1]РЕЕСТР!AL962</f>
        <v>ООО "Лента" "Бургер Кинг"</v>
      </c>
    </row>
    <row r="963" spans="2:26" ht="45" customHeight="1" x14ac:dyDescent="0.3">
      <c r="B963" s="43">
        <f>[1]РЕЕСТР!B963</f>
        <v>896</v>
      </c>
      <c r="C963" s="44">
        <f>[1]РЕЕСТР!C963</f>
        <v>0</v>
      </c>
      <c r="D963" s="51">
        <f>[1]РЕЕСТР!D963</f>
        <v>44900</v>
      </c>
      <c r="E963" s="16">
        <f>[1]РЕЕСТР!E963</f>
        <v>0</v>
      </c>
      <c r="F963" s="52" t="str">
        <f>[1]РЕЕСТР!F963</f>
        <v>в рамках проведения инвентаризации 2022 года
не установлен</v>
      </c>
      <c r="G963" s="10">
        <f>[1]РЕЕСТР!G963</f>
        <v>0</v>
      </c>
      <c r="H963" s="10">
        <f>[1]РЕЕСТР!H963</f>
        <v>0</v>
      </c>
      <c r="I963" s="53" t="str">
        <f>[1]РЕЕСТР!I963</f>
        <v>в рамках инвентаризации 2022 года
не определена</v>
      </c>
      <c r="J963" s="9">
        <f>[1]РЕЕСТР!J963</f>
        <v>0</v>
      </c>
      <c r="K963" s="11">
        <f>[1]РЕЕСТР!K963</f>
        <v>0</v>
      </c>
      <c r="L963" s="10">
        <f>[1]РЕЕСТР!L963</f>
        <v>0</v>
      </c>
      <c r="M963" s="10">
        <f>[1]РЕЕСТР!M963</f>
        <v>0</v>
      </c>
      <c r="N963" s="12">
        <f>[1]РЕЕСТР!N963</f>
        <v>0</v>
      </c>
      <c r="O963" s="14">
        <f>[1]РЕЕСТР!O963</f>
        <v>0</v>
      </c>
      <c r="P963" s="15">
        <f>[1]РЕЕСТР!P963</f>
        <v>0</v>
      </c>
      <c r="Q963" s="13">
        <f>[1]РЕЕСТР!Q963</f>
        <v>0</v>
      </c>
      <c r="R963" s="14">
        <f>[1]РЕЕСТР!U963</f>
        <v>0</v>
      </c>
      <c r="S963" s="15">
        <f>[1]РЕЕСТР!V963</f>
        <v>0</v>
      </c>
      <c r="T963" s="13">
        <f>[1]РЕЕСТР!W963</f>
        <v>0</v>
      </c>
      <c r="U963" s="17">
        <f>[1]РЕЕСТР!AA963</f>
        <v>0</v>
      </c>
      <c r="V963" s="18">
        <f>[1]РЕЕСТР!AB963</f>
        <v>0</v>
      </c>
      <c r="W963" s="15">
        <f>[1]РЕЕСТР!AC963</f>
        <v>0</v>
      </c>
      <c r="X963" s="13">
        <f>[1]РЕЕСТР!AD963</f>
        <v>0</v>
      </c>
      <c r="Y963" s="8">
        <f>[1]РЕЕСТР!AH963</f>
        <v>0</v>
      </c>
      <c r="Z963" s="19">
        <f>[1]РЕЕСТР!AL963</f>
        <v>0</v>
      </c>
    </row>
    <row r="964" spans="2:26" ht="45" customHeight="1" x14ac:dyDescent="0.3">
      <c r="B964" s="43">
        <f>[1]РЕЕСТР!B964</f>
        <v>897</v>
      </c>
      <c r="C964" s="44">
        <f>[1]РЕЕСТР!C964</f>
        <v>0</v>
      </c>
      <c r="D964" s="51">
        <f>[1]РЕЕСТР!D964</f>
        <v>44900</v>
      </c>
      <c r="E964" s="16">
        <f>[1]РЕЕСТР!E964</f>
        <v>0</v>
      </c>
      <c r="F964" s="52" t="str">
        <f>[1]РЕЕСТР!F964</f>
        <v>в рамках проведения инвентаризации 2022 года
не установлен</v>
      </c>
      <c r="G964" s="10">
        <f>[1]РЕЕСТР!G964</f>
        <v>0</v>
      </c>
      <c r="H964" s="10">
        <f>[1]РЕЕСТР!H964</f>
        <v>0</v>
      </c>
      <c r="I964" s="53" t="str">
        <f>[1]РЕЕСТР!I964</f>
        <v>в рамках инвентаризации 2022 года
не определена</v>
      </c>
      <c r="J964" s="9">
        <f>[1]РЕЕСТР!J964</f>
        <v>0</v>
      </c>
      <c r="K964" s="11">
        <f>[1]РЕЕСТР!K964</f>
        <v>0</v>
      </c>
      <c r="L964" s="10">
        <f>[1]РЕЕСТР!L964</f>
        <v>0</v>
      </c>
      <c r="M964" s="10">
        <f>[1]РЕЕСТР!M964</f>
        <v>0</v>
      </c>
      <c r="N964" s="12">
        <f>[1]РЕЕСТР!N964</f>
        <v>0</v>
      </c>
      <c r="O964" s="14">
        <f>[1]РЕЕСТР!O964</f>
        <v>0</v>
      </c>
      <c r="P964" s="15">
        <f>[1]РЕЕСТР!P964</f>
        <v>0</v>
      </c>
      <c r="Q964" s="13">
        <f>[1]РЕЕСТР!Q964</f>
        <v>0</v>
      </c>
      <c r="R964" s="14">
        <f>[1]РЕЕСТР!U964</f>
        <v>0</v>
      </c>
      <c r="S964" s="15">
        <f>[1]РЕЕСТР!V964</f>
        <v>0</v>
      </c>
      <c r="T964" s="13">
        <f>[1]РЕЕСТР!W964</f>
        <v>0</v>
      </c>
      <c r="U964" s="17">
        <f>[1]РЕЕСТР!AA964</f>
        <v>0</v>
      </c>
      <c r="V964" s="18">
        <f>[1]РЕЕСТР!AB964</f>
        <v>0</v>
      </c>
      <c r="W964" s="15">
        <f>[1]РЕЕСТР!AC964</f>
        <v>0</v>
      </c>
      <c r="X964" s="13">
        <f>[1]РЕЕСТР!AD964</f>
        <v>0</v>
      </c>
      <c r="Y964" s="8">
        <f>[1]РЕЕСТР!AH964</f>
        <v>0</v>
      </c>
      <c r="Z964" s="19">
        <f>[1]РЕЕСТР!AL964</f>
        <v>0</v>
      </c>
    </row>
    <row r="965" spans="2:26" ht="45" customHeight="1" x14ac:dyDescent="0.3">
      <c r="B965" s="43">
        <f>[1]РЕЕСТР!B965</f>
        <v>898</v>
      </c>
      <c r="C965" s="44" t="str">
        <f>[1]РЕЕСТР!C965</f>
        <v>ранее существовавшая до 01.01.2019</v>
      </c>
      <c r="D965" s="51">
        <f>[1]РЕЕСТР!D965</f>
        <v>44900</v>
      </c>
      <c r="E965" s="16" t="str">
        <f>[1]РЕЕСТР!E965</f>
        <v>Барабинская 6</v>
      </c>
      <c r="F965" s="52" t="str">
        <f>[1]РЕЕСТР!F965</f>
        <v>в рамках проведения инвентаризации 2022 года
не установлен</v>
      </c>
      <c r="G965" s="10" t="str">
        <f>[1]РЕЕСТР!G965</f>
        <v>60.972905</v>
      </c>
      <c r="H965" s="10" t="str">
        <f>[1]РЕЕСТР!H965</f>
        <v>69.031245</v>
      </c>
      <c r="I965" s="53" t="str">
        <f>[1]РЕЕСТР!I965</f>
        <v>в рамках инвентаризации 2022 года
не определена</v>
      </c>
      <c r="J965" s="9" t="str">
        <f>[1]РЕЕСТР!J965</f>
        <v>ограниченный</v>
      </c>
      <c r="K965" s="11" t="str">
        <f>[1]РЕЕСТР!K965</f>
        <v>грунт</v>
      </c>
      <c r="L965" s="10">
        <f>[1]РЕЕСТР!L965</f>
        <v>4</v>
      </c>
      <c r="M965" s="10" t="str">
        <f>[1]РЕЕСТР!M965</f>
        <v>отсутствует</v>
      </c>
      <c r="N965" s="12" t="str">
        <f>[1]РЕЕСТР!N965</f>
        <v>отсутствует</v>
      </c>
      <c r="O965" s="14">
        <f>[1]РЕЕСТР!O965</f>
        <v>1</v>
      </c>
      <c r="P965" s="15">
        <f>[1]РЕЕСТР!P965</f>
        <v>0.24</v>
      </c>
      <c r="Q965" s="13" t="str">
        <f>[1]РЕЕСТР!Q965</f>
        <v>пластик</v>
      </c>
      <c r="R965" s="14" t="str">
        <f>[1]РЕЕСТР!U965</f>
        <v>-</v>
      </c>
      <c r="S965" s="15" t="str">
        <f>[1]РЕЕСТР!V965</f>
        <v>-</v>
      </c>
      <c r="T965" s="13" t="str">
        <f>[1]РЕЕСТР!W965</f>
        <v>-</v>
      </c>
      <c r="U965" s="17" t="str">
        <f>[1]РЕЕСТР!AA965</f>
        <v>-</v>
      </c>
      <c r="V965" s="18" t="str">
        <f>[1]РЕЕСТР!AB965</f>
        <v>-</v>
      </c>
      <c r="W965" s="15" t="str">
        <f>[1]РЕЕСТР!AC965</f>
        <v>-</v>
      </c>
      <c r="X965" s="13" t="str">
        <f>[1]РЕЕСТР!AD965</f>
        <v>-</v>
      </c>
      <c r="Y965" s="8" t="str">
        <f>[1]РЕЕСТР!AH965</f>
        <v>ФЛ - Полуянова Т.В.</v>
      </c>
      <c r="Z965" s="19" t="str">
        <f>[1]РЕЕСТР!AL965</f>
        <v>ИЖС ул.  Барабинская 6</v>
      </c>
    </row>
    <row r="966" spans="2:26" ht="45" customHeight="1" x14ac:dyDescent="0.3">
      <c r="B966" s="43">
        <f>[1]РЕЕСТР!B966</f>
        <v>899</v>
      </c>
      <c r="C966" s="44" t="str">
        <f>[1]РЕЕСТР!C966</f>
        <v>ранее существовавшая до 01.01.2019</v>
      </c>
      <c r="D966" s="51">
        <f>[1]РЕЕСТР!D966</f>
        <v>44900</v>
      </c>
      <c r="E966" s="16" t="str">
        <f>[1]РЕЕСТР!E966</f>
        <v>Березовская 45</v>
      </c>
      <c r="F966" s="52" t="str">
        <f>[1]РЕЕСТР!F966</f>
        <v>в рамках проведения инвентаризации 2022 года
не установлен</v>
      </c>
      <c r="G966" s="10" t="str">
        <f>[1]РЕЕСТР!G966</f>
        <v>60.980932</v>
      </c>
      <c r="H966" s="10" t="str">
        <f>[1]РЕЕСТР!H966</f>
        <v>69.057466</v>
      </c>
      <c r="I966" s="53" t="str">
        <f>[1]РЕЕСТР!I966</f>
        <v>в рамках инвентаризации 2022 года
не определена</v>
      </c>
      <c r="J966" s="9" t="str">
        <f>[1]РЕЕСТР!J966</f>
        <v>ограниченный</v>
      </c>
      <c r="K966" s="11" t="str">
        <f>[1]РЕЕСТР!K966</f>
        <v>грунт</v>
      </c>
      <c r="L966" s="10">
        <f>[1]РЕЕСТР!L966</f>
        <v>4</v>
      </c>
      <c r="M966" s="10" t="str">
        <f>[1]РЕЕСТР!M966</f>
        <v>отсутствует</v>
      </c>
      <c r="N966" s="12" t="str">
        <f>[1]РЕЕСТР!N966</f>
        <v>отсутствует</v>
      </c>
      <c r="O966" s="14">
        <f>[1]РЕЕСТР!O966</f>
        <v>1</v>
      </c>
      <c r="P966" s="15">
        <f>[1]РЕЕСТР!P966</f>
        <v>0.24</v>
      </c>
      <c r="Q966" s="13" t="str">
        <f>[1]РЕЕСТР!Q966</f>
        <v>пластик</v>
      </c>
      <c r="R966" s="14" t="str">
        <f>[1]РЕЕСТР!U966</f>
        <v>-</v>
      </c>
      <c r="S966" s="15" t="str">
        <f>[1]РЕЕСТР!V966</f>
        <v>-</v>
      </c>
      <c r="T966" s="13" t="str">
        <f>[1]РЕЕСТР!W966</f>
        <v>-</v>
      </c>
      <c r="U966" s="17" t="str">
        <f>[1]РЕЕСТР!AA966</f>
        <v>-</v>
      </c>
      <c r="V966" s="18" t="str">
        <f>[1]РЕЕСТР!AB966</f>
        <v>-</v>
      </c>
      <c r="W966" s="15" t="str">
        <f>[1]РЕЕСТР!AC966</f>
        <v>-</v>
      </c>
      <c r="X966" s="13" t="str">
        <f>[1]РЕЕСТР!AD966</f>
        <v>-</v>
      </c>
      <c r="Y966" s="8" t="str">
        <f>[1]РЕЕСТР!AH966</f>
        <v>ФЛ - Краснопеев В.В.</v>
      </c>
      <c r="Z966" s="19" t="str">
        <f>[1]РЕЕСТР!AL966</f>
        <v xml:space="preserve"> ИЖС ул. Березовская 45</v>
      </c>
    </row>
    <row r="967" spans="2:26" ht="45" customHeight="1" x14ac:dyDescent="0.3">
      <c r="B967" s="43">
        <f>[1]РЕЕСТР!B967</f>
        <v>900</v>
      </c>
      <c r="C967" s="44" t="str">
        <f>[1]РЕЕСТР!C967</f>
        <v>ранее существовавшая до 01.01.2019</v>
      </c>
      <c r="D967" s="51">
        <f>[1]РЕЕСТР!D967</f>
        <v>44900</v>
      </c>
      <c r="E967" s="16" t="str">
        <f>[1]РЕЕСТР!E967</f>
        <v>Гагарина 154</v>
      </c>
      <c r="F967" s="52" t="str">
        <f>[1]РЕЕСТР!F967</f>
        <v>в рамках проведения инвентаризации 2022 года
не установлен</v>
      </c>
      <c r="G967" s="10" t="str">
        <f>[1]РЕЕСТР!G967</f>
        <v xml:space="preserve">60.984733 </v>
      </c>
      <c r="H967" s="10" t="str">
        <f>[1]РЕЕСТР!H967</f>
        <v>69.039428</v>
      </c>
      <c r="I967" s="53" t="str">
        <f>[1]РЕЕСТР!I967</f>
        <v>в рамках инвентаризации 2022 года
не определена</v>
      </c>
      <c r="J967" s="9" t="str">
        <f>[1]РЕЕСТР!J967</f>
        <v>ограниченный</v>
      </c>
      <c r="K967" s="11" t="str">
        <f>[1]РЕЕСТР!K967</f>
        <v>грунт</v>
      </c>
      <c r="L967" s="10">
        <f>[1]РЕЕСТР!L967</f>
        <v>4</v>
      </c>
      <c r="M967" s="10" t="str">
        <f>[1]РЕЕСТР!M967</f>
        <v>отсутствует</v>
      </c>
      <c r="N967" s="12" t="str">
        <f>[1]РЕЕСТР!N967</f>
        <v>отсутствует</v>
      </c>
      <c r="O967" s="14">
        <f>[1]РЕЕСТР!O967</f>
        <v>1</v>
      </c>
      <c r="P967" s="15">
        <f>[1]РЕЕСТР!P967</f>
        <v>0.24</v>
      </c>
      <c r="Q967" s="13" t="str">
        <f>[1]РЕЕСТР!Q967</f>
        <v>пластик</v>
      </c>
      <c r="R967" s="14" t="str">
        <f>[1]РЕЕСТР!U967</f>
        <v>-</v>
      </c>
      <c r="S967" s="15" t="str">
        <f>[1]РЕЕСТР!V967</f>
        <v>-</v>
      </c>
      <c r="T967" s="13" t="str">
        <f>[1]РЕЕСТР!W967</f>
        <v>-</v>
      </c>
      <c r="U967" s="17" t="str">
        <f>[1]РЕЕСТР!AA967</f>
        <v>-</v>
      </c>
      <c r="V967" s="18" t="str">
        <f>[1]РЕЕСТР!AB967</f>
        <v>-</v>
      </c>
      <c r="W967" s="15" t="str">
        <f>[1]РЕЕСТР!AC967</f>
        <v>-</v>
      </c>
      <c r="X967" s="13" t="str">
        <f>[1]РЕЕСТР!AD967</f>
        <v>-</v>
      </c>
      <c r="Y967" s="8" t="str">
        <f>[1]РЕЕСТР!AH967</f>
        <v>ФЛ - Епифанова Н.Б.</v>
      </c>
      <c r="Z967" s="19" t="str">
        <f>[1]РЕЕСТР!AL967</f>
        <v xml:space="preserve"> ИЖС ул. Гагарина 154</v>
      </c>
    </row>
    <row r="968" spans="2:26" ht="45" customHeight="1" x14ac:dyDescent="0.3">
      <c r="B968" s="43">
        <f>[1]РЕЕСТР!B968</f>
        <v>901</v>
      </c>
      <c r="C968" s="44">
        <f>[1]РЕЕСТР!C968</f>
        <v>0</v>
      </c>
      <c r="D968" s="51">
        <f>[1]РЕЕСТР!D968</f>
        <v>44900</v>
      </c>
      <c r="E968" s="16">
        <f>[1]РЕЕСТР!E968</f>
        <v>0</v>
      </c>
      <c r="F968" s="52" t="str">
        <f>[1]РЕЕСТР!F968</f>
        <v>в рамках проведения инвентаризации 2022 года
не установлен</v>
      </c>
      <c r="G968" s="10">
        <f>[1]РЕЕСТР!G968</f>
        <v>0</v>
      </c>
      <c r="H968" s="10">
        <f>[1]РЕЕСТР!H968</f>
        <v>0</v>
      </c>
      <c r="I968" s="53" t="str">
        <f>[1]РЕЕСТР!I968</f>
        <v>в рамках инвентаризации 2022 года
не определена</v>
      </c>
      <c r="J968" s="9">
        <f>[1]РЕЕСТР!J968</f>
        <v>0</v>
      </c>
      <c r="K968" s="11">
        <f>[1]РЕЕСТР!K968</f>
        <v>0</v>
      </c>
      <c r="L968" s="10">
        <f>[1]РЕЕСТР!L968</f>
        <v>0</v>
      </c>
      <c r="M968" s="10">
        <f>[1]РЕЕСТР!M968</f>
        <v>0</v>
      </c>
      <c r="N968" s="12">
        <f>[1]РЕЕСТР!N968</f>
        <v>0</v>
      </c>
      <c r="O968" s="14">
        <f>[1]РЕЕСТР!O968</f>
        <v>0</v>
      </c>
      <c r="P968" s="15">
        <f>[1]РЕЕСТР!P968</f>
        <v>0</v>
      </c>
      <c r="Q968" s="13">
        <f>[1]РЕЕСТР!Q968</f>
        <v>0</v>
      </c>
      <c r="R968" s="14">
        <f>[1]РЕЕСТР!U968</f>
        <v>0</v>
      </c>
      <c r="S968" s="15">
        <f>[1]РЕЕСТР!V968</f>
        <v>0</v>
      </c>
      <c r="T968" s="13">
        <f>[1]РЕЕСТР!W968</f>
        <v>0</v>
      </c>
      <c r="U968" s="17">
        <f>[1]РЕЕСТР!AA968</f>
        <v>0</v>
      </c>
      <c r="V968" s="18">
        <f>[1]РЕЕСТР!AB968</f>
        <v>0</v>
      </c>
      <c r="W968" s="15">
        <f>[1]РЕЕСТР!AC968</f>
        <v>0</v>
      </c>
      <c r="X968" s="13">
        <f>[1]РЕЕСТР!AD968</f>
        <v>0</v>
      </c>
      <c r="Y968" s="8">
        <f>[1]РЕЕСТР!AH968</f>
        <v>0</v>
      </c>
      <c r="Z968" s="19">
        <f>[1]РЕЕСТР!AL968</f>
        <v>0</v>
      </c>
    </row>
    <row r="969" spans="2:26" ht="45" customHeight="1" x14ac:dyDescent="0.3">
      <c r="B969" s="43">
        <f>[1]РЕЕСТР!B969</f>
        <v>902</v>
      </c>
      <c r="C969" s="44" t="str">
        <f>[1]РЕЕСТР!C969</f>
        <v>ранее существовавшая до 01.01.2019</v>
      </c>
      <c r="D969" s="51">
        <f>[1]РЕЕСТР!D969</f>
        <v>44900</v>
      </c>
      <c r="E969" s="16" t="str">
        <f>[1]РЕЕСТР!E969</f>
        <v>Кирова 104</v>
      </c>
      <c r="F969" s="52" t="str">
        <f>[1]РЕЕСТР!F969</f>
        <v>в рамках проведения инвентаризации 2022 года
не установлен</v>
      </c>
      <c r="G969" s="10" t="str">
        <f>[1]РЕЕСТР!G969</f>
        <v>60.974306</v>
      </c>
      <c r="H969" s="10" t="str">
        <f>[1]РЕЕСТР!H969</f>
        <v>69.032592</v>
      </c>
      <c r="I969" s="53" t="str">
        <f>[1]РЕЕСТР!I969</f>
        <v>в рамках инвентаризации 2022 года
не определена</v>
      </c>
      <c r="J969" s="9" t="str">
        <f>[1]РЕЕСТР!J969</f>
        <v>ограниченный</v>
      </c>
      <c r="K969" s="11" t="str">
        <f>[1]РЕЕСТР!K969</f>
        <v>грунт</v>
      </c>
      <c r="L969" s="10">
        <f>[1]РЕЕСТР!L969</f>
        <v>4</v>
      </c>
      <c r="M969" s="10" t="str">
        <f>[1]РЕЕСТР!M969</f>
        <v>отсутствует</v>
      </c>
      <c r="N969" s="12" t="str">
        <f>[1]РЕЕСТР!N969</f>
        <v>отсутствует</v>
      </c>
      <c r="O969" s="14">
        <f>[1]РЕЕСТР!O969</f>
        <v>1</v>
      </c>
      <c r="P969" s="15">
        <f>[1]РЕЕСТР!P969</f>
        <v>0.12</v>
      </c>
      <c r="Q969" s="13" t="str">
        <f>[1]РЕЕСТР!Q969</f>
        <v>пластик</v>
      </c>
      <c r="R969" s="14" t="str">
        <f>[1]РЕЕСТР!U969</f>
        <v>-</v>
      </c>
      <c r="S969" s="15" t="str">
        <f>[1]РЕЕСТР!V969</f>
        <v>-</v>
      </c>
      <c r="T969" s="13" t="str">
        <f>[1]РЕЕСТР!W969</f>
        <v>-</v>
      </c>
      <c r="U969" s="17" t="str">
        <f>[1]РЕЕСТР!AA969</f>
        <v>-</v>
      </c>
      <c r="V969" s="18" t="str">
        <f>[1]РЕЕСТР!AB969</f>
        <v>-</v>
      </c>
      <c r="W969" s="15" t="str">
        <f>[1]РЕЕСТР!AC969</f>
        <v>-</v>
      </c>
      <c r="X969" s="13" t="str">
        <f>[1]РЕЕСТР!AD969</f>
        <v>-</v>
      </c>
      <c r="Y969" s="8" t="str">
        <f>[1]РЕЕСТР!AH969</f>
        <v>ФЛ - Тарханова С.Т.</v>
      </c>
      <c r="Z969" s="19" t="str">
        <f>[1]РЕЕСТР!AL969</f>
        <v>ИЖС ул. Кирова 104</v>
      </c>
    </row>
    <row r="970" spans="2:26" ht="45" customHeight="1" x14ac:dyDescent="0.3">
      <c r="B970" s="43">
        <f>[1]РЕЕСТР!B970</f>
        <v>903</v>
      </c>
      <c r="C970" s="44" t="str">
        <f>[1]РЕЕСТР!C970</f>
        <v>ранее существовавшая до 01.01.2019</v>
      </c>
      <c r="D970" s="51">
        <f>[1]РЕЕСТР!D970</f>
        <v>44900</v>
      </c>
      <c r="E970" s="16" t="str">
        <f>[1]РЕЕСТР!E970</f>
        <v>Ледовая 39</v>
      </c>
      <c r="F970" s="52" t="str">
        <f>[1]РЕЕСТР!F970</f>
        <v>в рамках проведения инвентаризации 2022 года
не установлен</v>
      </c>
      <c r="G970" s="10" t="str">
        <f>[1]РЕЕСТР!G970</f>
        <v>60.971542</v>
      </c>
      <c r="H970" s="10" t="str">
        <f>[1]РЕЕСТР!H970</f>
        <v>69.034353</v>
      </c>
      <c r="I970" s="53" t="str">
        <f>[1]РЕЕСТР!I970</f>
        <v>в рамках инвентаризации 2022 года
не определена</v>
      </c>
      <c r="J970" s="9" t="str">
        <f>[1]РЕЕСТР!J970</f>
        <v>ограниченный</v>
      </c>
      <c r="K970" s="11" t="str">
        <f>[1]РЕЕСТР!K970</f>
        <v>грунт</v>
      </c>
      <c r="L970" s="10">
        <f>[1]РЕЕСТР!L970</f>
        <v>4</v>
      </c>
      <c r="M970" s="10" t="str">
        <f>[1]РЕЕСТР!M970</f>
        <v>отсутствует</v>
      </c>
      <c r="N970" s="12" t="str">
        <f>[1]РЕЕСТР!N970</f>
        <v>отсутствует</v>
      </c>
      <c r="O970" s="14">
        <f>[1]РЕЕСТР!O970</f>
        <v>1</v>
      </c>
      <c r="P970" s="15">
        <f>[1]РЕЕСТР!P970</f>
        <v>0.12</v>
      </c>
      <c r="Q970" s="13" t="str">
        <f>[1]РЕЕСТР!Q970</f>
        <v>пластик</v>
      </c>
      <c r="R970" s="14" t="str">
        <f>[1]РЕЕСТР!U970</f>
        <v>-</v>
      </c>
      <c r="S970" s="15" t="str">
        <f>[1]РЕЕСТР!V970</f>
        <v>-</v>
      </c>
      <c r="T970" s="13" t="str">
        <f>[1]РЕЕСТР!W970</f>
        <v>-</v>
      </c>
      <c r="U970" s="17" t="str">
        <f>[1]РЕЕСТР!AA970</f>
        <v>-</v>
      </c>
      <c r="V970" s="18" t="str">
        <f>[1]РЕЕСТР!AB970</f>
        <v>-</v>
      </c>
      <c r="W970" s="15" t="str">
        <f>[1]РЕЕСТР!AC970</f>
        <v>-</v>
      </c>
      <c r="X970" s="13" t="str">
        <f>[1]РЕЕСТР!AD970</f>
        <v>-</v>
      </c>
      <c r="Y970" s="8" t="str">
        <f>[1]РЕЕСТР!AH970</f>
        <v>ФЛ - Минина О.Б.</v>
      </c>
      <c r="Z970" s="19" t="str">
        <f>[1]РЕЕСТР!AL970</f>
        <v>ИЖС ул. Ледовая 39</v>
      </c>
    </row>
    <row r="971" spans="2:26" ht="45" customHeight="1" x14ac:dyDescent="0.3">
      <c r="B971" s="43">
        <f>[1]РЕЕСТР!B971</f>
        <v>904</v>
      </c>
      <c r="C971" s="44">
        <f>[1]РЕЕСТР!C971</f>
        <v>0</v>
      </c>
      <c r="D971" s="51">
        <f>[1]РЕЕСТР!D971</f>
        <v>44900</v>
      </c>
      <c r="E971" s="16">
        <f>[1]РЕЕСТР!E971</f>
        <v>0</v>
      </c>
      <c r="F971" s="52" t="str">
        <f>[1]РЕЕСТР!F971</f>
        <v>в рамках проведения инвентаризации 2022 года
не установлен</v>
      </c>
      <c r="G971" s="10">
        <f>[1]РЕЕСТР!G971</f>
        <v>0</v>
      </c>
      <c r="H971" s="10">
        <f>[1]РЕЕСТР!H971</f>
        <v>0</v>
      </c>
      <c r="I971" s="53" t="str">
        <f>[1]РЕЕСТР!I971</f>
        <v>в рамках инвентаризации 2022 года
не определена</v>
      </c>
      <c r="J971" s="9">
        <f>[1]РЕЕСТР!J971</f>
        <v>0</v>
      </c>
      <c r="K971" s="11">
        <f>[1]РЕЕСТР!K971</f>
        <v>0</v>
      </c>
      <c r="L971" s="10">
        <f>[1]РЕЕСТР!L971</f>
        <v>0</v>
      </c>
      <c r="M971" s="10">
        <f>[1]РЕЕСТР!M971</f>
        <v>0</v>
      </c>
      <c r="N971" s="12">
        <f>[1]РЕЕСТР!N971</f>
        <v>0</v>
      </c>
      <c r="O971" s="14">
        <f>[1]РЕЕСТР!O971</f>
        <v>0</v>
      </c>
      <c r="P971" s="15">
        <f>[1]РЕЕСТР!P971</f>
        <v>0</v>
      </c>
      <c r="Q971" s="13">
        <f>[1]РЕЕСТР!Q971</f>
        <v>0</v>
      </c>
      <c r="R971" s="14">
        <f>[1]РЕЕСТР!U971</f>
        <v>0</v>
      </c>
      <c r="S971" s="15">
        <f>[1]РЕЕСТР!V971</f>
        <v>0</v>
      </c>
      <c r="T971" s="13">
        <f>[1]РЕЕСТР!W971</f>
        <v>0</v>
      </c>
      <c r="U971" s="17">
        <f>[1]РЕЕСТР!AA971</f>
        <v>0</v>
      </c>
      <c r="V971" s="18">
        <f>[1]РЕЕСТР!AB971</f>
        <v>0</v>
      </c>
      <c r="W971" s="15">
        <f>[1]РЕЕСТР!AC971</f>
        <v>0</v>
      </c>
      <c r="X971" s="13">
        <f>[1]РЕЕСТР!AD971</f>
        <v>0</v>
      </c>
      <c r="Y971" s="8">
        <f>[1]РЕЕСТР!AH971</f>
        <v>0</v>
      </c>
      <c r="Z971" s="19">
        <f>[1]РЕЕСТР!AL971</f>
        <v>0</v>
      </c>
    </row>
    <row r="972" spans="2:26" ht="45" customHeight="1" x14ac:dyDescent="0.3">
      <c r="B972" s="43">
        <f>[1]РЕЕСТР!B972</f>
        <v>905</v>
      </c>
      <c r="C972" s="44" t="str">
        <f>[1]РЕЕСТР!C972</f>
        <v>ранее существовавшая до 01.01.2019</v>
      </c>
      <c r="D972" s="51">
        <f>[1]РЕЕСТР!D972</f>
        <v>44900</v>
      </c>
      <c r="E972" s="16" t="str">
        <f>[1]РЕЕСТР!E972</f>
        <v>Октябрьская 26А</v>
      </c>
      <c r="F972" s="52" t="str">
        <f>[1]РЕЕСТР!F972</f>
        <v>в рамках проведения инвентаризации 2022 года
не установлен</v>
      </c>
      <c r="G972" s="10" t="str">
        <f>[1]РЕЕСТР!G972</f>
        <v>61.015138</v>
      </c>
      <c r="H972" s="10" t="str">
        <f>[1]РЕЕСТР!H972</f>
        <v>69.025156</v>
      </c>
      <c r="I972" s="53" t="str">
        <f>[1]РЕЕСТР!I972</f>
        <v>в рамках инвентаризации 2022 года
не определена</v>
      </c>
      <c r="J972" s="9" t="str">
        <f>[1]РЕЕСТР!J972</f>
        <v>ограниченный</v>
      </c>
      <c r="K972" s="11" t="str">
        <f>[1]РЕЕСТР!K972</f>
        <v>грунт</v>
      </c>
      <c r="L972" s="10">
        <f>[1]РЕЕСТР!L972</f>
        <v>8</v>
      </c>
      <c r="M972" s="10" t="str">
        <f>[1]РЕЕСТР!M972</f>
        <v>отсутствует</v>
      </c>
      <c r="N972" s="12" t="str">
        <f>[1]РЕЕСТР!N972</f>
        <v>отсутствует</v>
      </c>
      <c r="O972" s="14">
        <f>[1]РЕЕСТР!O972</f>
        <v>1</v>
      </c>
      <c r="P972" s="15">
        <f>[1]РЕЕСТР!P972</f>
        <v>0.12</v>
      </c>
      <c r="Q972" s="13" t="str">
        <f>[1]РЕЕСТР!Q972</f>
        <v>пластик</v>
      </c>
      <c r="R972" s="14" t="str">
        <f>[1]РЕЕСТР!U972</f>
        <v>-</v>
      </c>
      <c r="S972" s="15" t="str">
        <f>[1]РЕЕСТР!V972</f>
        <v>-</v>
      </c>
      <c r="T972" s="13" t="str">
        <f>[1]РЕЕСТР!W972</f>
        <v>-</v>
      </c>
      <c r="U972" s="17" t="str">
        <f>[1]РЕЕСТР!AA972</f>
        <v>-</v>
      </c>
      <c r="V972" s="18" t="str">
        <f>[1]РЕЕСТР!AB972</f>
        <v>-</v>
      </c>
      <c r="W972" s="15" t="str">
        <f>[1]РЕЕСТР!AC972</f>
        <v>-</v>
      </c>
      <c r="X972" s="13" t="str">
        <f>[1]РЕЕСТР!AD972</f>
        <v>-</v>
      </c>
      <c r="Y972" s="8" t="str">
        <f>[1]РЕЕСТР!AH972</f>
        <v>ФЛ - Попова И.В.</v>
      </c>
      <c r="Z972" s="19" t="str">
        <f>[1]РЕЕСТР!AL972</f>
        <v>ИЖС ул. Октябрьская 26А</v>
      </c>
    </row>
    <row r="973" spans="2:26" ht="45" customHeight="1" x14ac:dyDescent="0.3">
      <c r="B973" s="43">
        <f>[1]РЕЕСТР!B973</f>
        <v>906</v>
      </c>
      <c r="C973" s="44" t="str">
        <f>[1]РЕЕСТР!C973</f>
        <v>ранее существовавшая до 01.01.2019</v>
      </c>
      <c r="D973" s="51">
        <f>[1]РЕЕСТР!D973</f>
        <v>44900</v>
      </c>
      <c r="E973" s="16" t="str">
        <f>[1]РЕЕСТР!E973</f>
        <v>Парковая 19</v>
      </c>
      <c r="F973" s="52" t="str">
        <f>[1]РЕЕСТР!F973</f>
        <v>в рамках проведения инвентаризации 2022 года
не установлен</v>
      </c>
      <c r="G973" s="10" t="str">
        <f>[1]РЕЕСТР!G973</f>
        <v>61.000632</v>
      </c>
      <c r="H973" s="10" t="str">
        <f>[1]РЕЕСТР!H973</f>
        <v>69.049606</v>
      </c>
      <c r="I973" s="53" t="str">
        <f>[1]РЕЕСТР!I973</f>
        <v>в рамках инвентаризации 2022 года
не определена</v>
      </c>
      <c r="J973" s="9" t="str">
        <f>[1]РЕЕСТР!J973</f>
        <v>ограниченный</v>
      </c>
      <c r="K973" s="11" t="str">
        <f>[1]РЕЕСТР!K973</f>
        <v>грунт</v>
      </c>
      <c r="L973" s="10">
        <f>[1]РЕЕСТР!L973</f>
        <v>8</v>
      </c>
      <c r="M973" s="10" t="str">
        <f>[1]РЕЕСТР!M973</f>
        <v>отсутствует</v>
      </c>
      <c r="N973" s="12" t="str">
        <f>[1]РЕЕСТР!N973</f>
        <v>отсутствует</v>
      </c>
      <c r="O973" s="14">
        <f>[1]РЕЕСТР!O973</f>
        <v>1</v>
      </c>
      <c r="P973" s="15">
        <f>[1]РЕЕСТР!P973</f>
        <v>0.24</v>
      </c>
      <c r="Q973" s="13" t="str">
        <f>[1]РЕЕСТР!Q973</f>
        <v>пластик</v>
      </c>
      <c r="R973" s="14" t="str">
        <f>[1]РЕЕСТР!U973</f>
        <v>-</v>
      </c>
      <c r="S973" s="15" t="str">
        <f>[1]РЕЕСТР!V973</f>
        <v>-</v>
      </c>
      <c r="T973" s="13" t="str">
        <f>[1]РЕЕСТР!W973</f>
        <v>-</v>
      </c>
      <c r="U973" s="17" t="str">
        <f>[1]РЕЕСТР!AA973</f>
        <v>-</v>
      </c>
      <c r="V973" s="18" t="str">
        <f>[1]РЕЕСТР!AB973</f>
        <v>-</v>
      </c>
      <c r="W973" s="15" t="str">
        <f>[1]РЕЕСТР!AC973</f>
        <v>-</v>
      </c>
      <c r="X973" s="13" t="str">
        <f>[1]РЕЕСТР!AD973</f>
        <v>-</v>
      </c>
      <c r="Y973" s="8" t="str">
        <f>[1]РЕЕСТР!AH973</f>
        <v>ФЛ - Шульженко Н.Е.</v>
      </c>
      <c r="Z973" s="19" t="str">
        <f>[1]РЕЕСТР!AL973</f>
        <v>ИЖС ул. Парковая 19</v>
      </c>
    </row>
    <row r="974" spans="2:26" ht="45" customHeight="1" x14ac:dyDescent="0.3">
      <c r="B974" s="43">
        <f>[1]РЕЕСТР!B974</f>
        <v>907</v>
      </c>
      <c r="C974" s="44" t="str">
        <f>[1]РЕЕСТР!C974</f>
        <v>ранее существовавшая до 01.01.2019</v>
      </c>
      <c r="D974" s="51">
        <f>[1]РЕЕСТР!D974</f>
        <v>44900</v>
      </c>
      <c r="E974" s="16" t="str">
        <f>[1]РЕЕСТР!E974</f>
        <v>Родниковая 10</v>
      </c>
      <c r="F974" s="52" t="str">
        <f>[1]РЕЕСТР!F974</f>
        <v>в рамках проведения инвентаризации 2022 года
не установлен</v>
      </c>
      <c r="G974" s="10" t="str">
        <f>[1]РЕЕСТР!G974</f>
        <v>61.024971</v>
      </c>
      <c r="H974" s="10" t="str">
        <f>[1]РЕЕСТР!H974</f>
        <v>69.147064</v>
      </c>
      <c r="I974" s="53" t="str">
        <f>[1]РЕЕСТР!I974</f>
        <v>в рамках инвентаризации 2022 года
не определена</v>
      </c>
      <c r="J974" s="9" t="str">
        <f>[1]РЕЕСТР!J974</f>
        <v>ограниченный</v>
      </c>
      <c r="K974" s="11" t="str">
        <f>[1]РЕЕСТР!K974</f>
        <v>грунт</v>
      </c>
      <c r="L974" s="10">
        <f>[1]РЕЕСТР!L974</f>
        <v>8</v>
      </c>
      <c r="M974" s="10" t="str">
        <f>[1]РЕЕСТР!M974</f>
        <v>отсутствует</v>
      </c>
      <c r="N974" s="12" t="str">
        <f>[1]РЕЕСТР!N974</f>
        <v>отсутствует</v>
      </c>
      <c r="O974" s="14">
        <f>[1]РЕЕСТР!O974</f>
        <v>1</v>
      </c>
      <c r="P974" s="15">
        <f>[1]РЕЕСТР!P974</f>
        <v>0.24</v>
      </c>
      <c r="Q974" s="13" t="str">
        <f>[1]РЕЕСТР!Q974</f>
        <v>пластик</v>
      </c>
      <c r="R974" s="14" t="str">
        <f>[1]РЕЕСТР!U974</f>
        <v>-</v>
      </c>
      <c r="S974" s="15" t="str">
        <f>[1]РЕЕСТР!V974</f>
        <v>-</v>
      </c>
      <c r="T974" s="13" t="str">
        <f>[1]РЕЕСТР!W974</f>
        <v>-</v>
      </c>
      <c r="U974" s="17" t="str">
        <f>[1]РЕЕСТР!AA974</f>
        <v>-</v>
      </c>
      <c r="V974" s="18" t="str">
        <f>[1]РЕЕСТР!AB974</f>
        <v>-</v>
      </c>
      <c r="W974" s="15" t="str">
        <f>[1]РЕЕСТР!AC974</f>
        <v>-</v>
      </c>
      <c r="X974" s="13" t="str">
        <f>[1]РЕЕСТР!AD974</f>
        <v>-</v>
      </c>
      <c r="Y974" s="8" t="str">
        <f>[1]РЕЕСТР!AH974</f>
        <v>ФЛ - Мусеева М.Ш.</v>
      </c>
      <c r="Z974" s="19" t="str">
        <f>[1]РЕЕСТР!AL974</f>
        <v xml:space="preserve"> ИЖС ул. Родниковая 10</v>
      </c>
    </row>
    <row r="975" spans="2:26" ht="45" customHeight="1" x14ac:dyDescent="0.3">
      <c r="B975" s="43">
        <f>[1]РЕЕСТР!B975</f>
        <v>908</v>
      </c>
      <c r="C975" s="44" t="str">
        <f>[1]РЕЕСТР!C975</f>
        <v>ранее существовавшая до 01.01.2019</v>
      </c>
      <c r="D975" s="51">
        <f>[1]РЕЕСТР!D975</f>
        <v>44900</v>
      </c>
      <c r="E975" s="16" t="str">
        <f>[1]РЕЕСТР!E975</f>
        <v>СОК Урожай, 7 линия № 162</v>
      </c>
      <c r="F975" s="52" t="str">
        <f>[1]РЕЕСТР!F975</f>
        <v>в рамках проведения инвентаризации 2022 года
не установлен</v>
      </c>
      <c r="G975" s="10" t="str">
        <f>[1]РЕЕСТР!G975</f>
        <v>61.035154</v>
      </c>
      <c r="H975" s="10" t="str">
        <f>[1]РЕЕСТР!H975</f>
        <v>69.044506</v>
      </c>
      <c r="I975" s="53" t="str">
        <f>[1]РЕЕСТР!I975</f>
        <v>в рамках инвентаризации 2022 года
не определена</v>
      </c>
      <c r="J975" s="9" t="str">
        <f>[1]РЕЕСТР!J975</f>
        <v>ограниченный</v>
      </c>
      <c r="K975" s="11" t="str">
        <f>[1]РЕЕСТР!K975</f>
        <v>грунт</v>
      </c>
      <c r="L975" s="10">
        <f>[1]РЕЕСТР!L975</f>
        <v>8</v>
      </c>
      <c r="M975" s="10" t="str">
        <f>[1]РЕЕСТР!M975</f>
        <v>отсутствует</v>
      </c>
      <c r="N975" s="12" t="str">
        <f>[1]РЕЕСТР!N975</f>
        <v>отсутствует</v>
      </c>
      <c r="O975" s="14">
        <f>[1]РЕЕСТР!O975</f>
        <v>1</v>
      </c>
      <c r="P975" s="15">
        <f>[1]РЕЕСТР!P975</f>
        <v>0.24</v>
      </c>
      <c r="Q975" s="13" t="str">
        <f>[1]РЕЕСТР!Q975</f>
        <v>пластик</v>
      </c>
      <c r="R975" s="14" t="str">
        <f>[1]РЕЕСТР!U975</f>
        <v>-</v>
      </c>
      <c r="S975" s="15" t="str">
        <f>[1]РЕЕСТР!V975</f>
        <v>-</v>
      </c>
      <c r="T975" s="13" t="str">
        <f>[1]РЕЕСТР!W975</f>
        <v>-</v>
      </c>
      <c r="U975" s="17" t="str">
        <f>[1]РЕЕСТР!AA975</f>
        <v>-</v>
      </c>
      <c r="V975" s="18" t="str">
        <f>[1]РЕЕСТР!AB975</f>
        <v>-</v>
      </c>
      <c r="W975" s="15" t="str">
        <f>[1]РЕЕСТР!AC975</f>
        <v>-</v>
      </c>
      <c r="X975" s="13" t="str">
        <f>[1]РЕЕСТР!AD975</f>
        <v>-</v>
      </c>
      <c r="Y975" s="8" t="str">
        <f>[1]РЕЕСТР!AH975</f>
        <v>ФЛ - Морозова М.Н.</v>
      </c>
      <c r="Z975" s="19" t="str">
        <f>[1]РЕЕСТР!AL975</f>
        <v>ИЖС СОК Урожай, 7 линия № 162</v>
      </c>
    </row>
    <row r="976" spans="2:26" ht="45" customHeight="1" x14ac:dyDescent="0.3">
      <c r="B976" s="43">
        <f>[1]РЕЕСТР!B976</f>
        <v>909</v>
      </c>
      <c r="C976" s="44" t="str">
        <f>[1]РЕЕСТР!C976</f>
        <v>ранее существовавшая до 01.01.2019</v>
      </c>
      <c r="D976" s="51">
        <f>[1]РЕЕСТР!D976</f>
        <v>44900</v>
      </c>
      <c r="E976" s="16" t="str">
        <f>[1]РЕЕСТР!E976</f>
        <v>Учительская 9</v>
      </c>
      <c r="F976" s="52" t="str">
        <f>[1]РЕЕСТР!F976</f>
        <v>в рамках проведения инвентаризации 2022 года
не установлен</v>
      </c>
      <c r="G976" s="10" t="str">
        <f>[1]РЕЕСТР!G976</f>
        <v>61.037478</v>
      </c>
      <c r="H976" s="10" t="str">
        <f>[1]РЕЕСТР!H976</f>
        <v>69.053810</v>
      </c>
      <c r="I976" s="53" t="str">
        <f>[1]РЕЕСТР!I976</f>
        <v>в рамках инвентаризации 2022 года
не определена</v>
      </c>
      <c r="J976" s="9" t="str">
        <f>[1]РЕЕСТР!J976</f>
        <v>ограниченный</v>
      </c>
      <c r="K976" s="11" t="str">
        <f>[1]РЕЕСТР!K976</f>
        <v>грунт</v>
      </c>
      <c r="L976" s="10">
        <f>[1]РЕЕСТР!L976</f>
        <v>8</v>
      </c>
      <c r="M976" s="10" t="str">
        <f>[1]РЕЕСТР!M976</f>
        <v>отсутствует</v>
      </c>
      <c r="N976" s="12" t="str">
        <f>[1]РЕЕСТР!N976</f>
        <v>отсутствует</v>
      </c>
      <c r="O976" s="14">
        <f>[1]РЕЕСТР!O976</f>
        <v>1</v>
      </c>
      <c r="P976" s="15">
        <f>[1]РЕЕСТР!P976</f>
        <v>0.12</v>
      </c>
      <c r="Q976" s="13" t="str">
        <f>[1]РЕЕСТР!Q976</f>
        <v>пластик</v>
      </c>
      <c r="R976" s="14" t="str">
        <f>[1]РЕЕСТР!U976</f>
        <v>-</v>
      </c>
      <c r="S976" s="15" t="str">
        <f>[1]РЕЕСТР!V976</f>
        <v>-</v>
      </c>
      <c r="T976" s="13" t="str">
        <f>[1]РЕЕСТР!W976</f>
        <v>-</v>
      </c>
      <c r="U976" s="17" t="str">
        <f>[1]РЕЕСТР!AA976</f>
        <v>-</v>
      </c>
      <c r="V976" s="18" t="str">
        <f>[1]РЕЕСТР!AB976</f>
        <v>-</v>
      </c>
      <c r="W976" s="15" t="str">
        <f>[1]РЕЕСТР!AC976</f>
        <v>-</v>
      </c>
      <c r="X976" s="13" t="str">
        <f>[1]РЕЕСТР!AD976</f>
        <v>-</v>
      </c>
      <c r="Y976" s="8" t="str">
        <f>[1]РЕЕСТР!AH976</f>
        <v>ФЛ - Бондарев Н.П.</v>
      </c>
      <c r="Z976" s="19" t="str">
        <f>[1]РЕЕСТР!AL976</f>
        <v xml:space="preserve"> ИЖС ул. Учительская 9</v>
      </c>
    </row>
    <row r="977" spans="2:26" ht="45" customHeight="1" x14ac:dyDescent="0.3">
      <c r="B977" s="43">
        <f>[1]РЕЕСТР!B977</f>
        <v>910</v>
      </c>
      <c r="C977" s="44" t="str">
        <f>[1]РЕЕСТР!C977</f>
        <v>ранее существовавшая до 01.01.2019</v>
      </c>
      <c r="D977" s="51">
        <f>[1]РЕЕСТР!D977</f>
        <v>44900</v>
      </c>
      <c r="E977" s="16" t="str">
        <f>[1]РЕЕСТР!E977</f>
        <v>Учительская 15</v>
      </c>
      <c r="F977" s="52" t="str">
        <f>[1]РЕЕСТР!F977</f>
        <v>в рамках проведения инвентаризации 2022 года
не установлен</v>
      </c>
      <c r="G977" s="10" t="str">
        <f>[1]РЕЕСТР!G977</f>
        <v xml:space="preserve">61.037948 </v>
      </c>
      <c r="H977" s="10" t="str">
        <f>[1]РЕЕСТР!H977</f>
        <v>69.052382</v>
      </c>
      <c r="I977" s="53" t="str">
        <f>[1]РЕЕСТР!I977</f>
        <v>в рамках инвентаризации 2022 года
не определена</v>
      </c>
      <c r="J977" s="9" t="str">
        <f>[1]РЕЕСТР!J977</f>
        <v>ограниченный</v>
      </c>
      <c r="K977" s="11" t="str">
        <f>[1]РЕЕСТР!K977</f>
        <v>грунт</v>
      </c>
      <c r="L977" s="10">
        <f>[1]РЕЕСТР!L977</f>
        <v>8</v>
      </c>
      <c r="M977" s="10" t="str">
        <f>[1]РЕЕСТР!M977</f>
        <v>отсутствует</v>
      </c>
      <c r="N977" s="12" t="str">
        <f>[1]РЕЕСТР!N977</f>
        <v>отсутствует</v>
      </c>
      <c r="O977" s="14">
        <f>[1]РЕЕСТР!O977</f>
        <v>1</v>
      </c>
      <c r="P977" s="15">
        <f>[1]РЕЕСТР!P977</f>
        <v>0.12</v>
      </c>
      <c r="Q977" s="13" t="str">
        <f>[1]РЕЕСТР!Q977</f>
        <v>пластик</v>
      </c>
      <c r="R977" s="14" t="str">
        <f>[1]РЕЕСТР!U977</f>
        <v>-</v>
      </c>
      <c r="S977" s="15" t="str">
        <f>[1]РЕЕСТР!V977</f>
        <v>-</v>
      </c>
      <c r="T977" s="13" t="str">
        <f>[1]РЕЕСТР!W977</f>
        <v>-</v>
      </c>
      <c r="U977" s="17" t="str">
        <f>[1]РЕЕСТР!AA977</f>
        <v>-</v>
      </c>
      <c r="V977" s="18" t="str">
        <f>[1]РЕЕСТР!AB977</f>
        <v>-</v>
      </c>
      <c r="W977" s="15" t="str">
        <f>[1]РЕЕСТР!AC977</f>
        <v>-</v>
      </c>
      <c r="X977" s="13" t="str">
        <f>[1]РЕЕСТР!AD977</f>
        <v>-</v>
      </c>
      <c r="Y977" s="8" t="str">
        <f>[1]РЕЕСТР!AH977</f>
        <v>ФЛ - Гуменный П.Л.</v>
      </c>
      <c r="Z977" s="19" t="str">
        <f>[1]РЕЕСТР!AL977</f>
        <v xml:space="preserve"> ИЖС ул. Учительская 15</v>
      </c>
    </row>
    <row r="978" spans="2:26" ht="45" customHeight="1" x14ac:dyDescent="0.3">
      <c r="B978" s="43">
        <f>[1]РЕЕСТР!B978</f>
        <v>911</v>
      </c>
      <c r="C978" s="44">
        <f>[1]РЕЕСТР!C978</f>
        <v>0</v>
      </c>
      <c r="D978" s="51">
        <f>[1]РЕЕСТР!D978</f>
        <v>44900</v>
      </c>
      <c r="E978" s="16">
        <f>[1]РЕЕСТР!E978</f>
        <v>0</v>
      </c>
      <c r="F978" s="52" t="str">
        <f>[1]РЕЕСТР!F978</f>
        <v>в рамках проведения инвентаризации 2022 года
не установлен</v>
      </c>
      <c r="G978" s="10">
        <f>[1]РЕЕСТР!G978</f>
        <v>0</v>
      </c>
      <c r="H978" s="10">
        <f>[1]РЕЕСТР!H978</f>
        <v>0</v>
      </c>
      <c r="I978" s="53" t="str">
        <f>[1]РЕЕСТР!I978</f>
        <v>в рамках инвентаризации 2022 года
не определена</v>
      </c>
      <c r="J978" s="9">
        <f>[1]РЕЕСТР!J978</f>
        <v>0</v>
      </c>
      <c r="K978" s="11">
        <f>[1]РЕЕСТР!K978</f>
        <v>0</v>
      </c>
      <c r="L978" s="10">
        <f>[1]РЕЕСТР!L978</f>
        <v>0</v>
      </c>
      <c r="M978" s="10">
        <f>[1]РЕЕСТР!M978</f>
        <v>0</v>
      </c>
      <c r="N978" s="12">
        <f>[1]РЕЕСТР!N978</f>
        <v>0</v>
      </c>
      <c r="O978" s="14">
        <f>[1]РЕЕСТР!O978</f>
        <v>0</v>
      </c>
      <c r="P978" s="15">
        <f>[1]РЕЕСТР!P978</f>
        <v>0</v>
      </c>
      <c r="Q978" s="13">
        <f>[1]РЕЕСТР!Q978</f>
        <v>0</v>
      </c>
      <c r="R978" s="14">
        <f>[1]РЕЕСТР!U978</f>
        <v>0</v>
      </c>
      <c r="S978" s="15">
        <f>[1]РЕЕСТР!V978</f>
        <v>0</v>
      </c>
      <c r="T978" s="13">
        <f>[1]РЕЕСТР!W978</f>
        <v>0</v>
      </c>
      <c r="U978" s="17">
        <f>[1]РЕЕСТР!AA978</f>
        <v>0</v>
      </c>
      <c r="V978" s="18">
        <f>[1]РЕЕСТР!AB978</f>
        <v>0</v>
      </c>
      <c r="W978" s="15">
        <f>[1]РЕЕСТР!AC978</f>
        <v>0</v>
      </c>
      <c r="X978" s="13">
        <f>[1]РЕЕСТР!AD978</f>
        <v>0</v>
      </c>
      <c r="Y978" s="8">
        <f>[1]РЕЕСТР!AH978</f>
        <v>0</v>
      </c>
      <c r="Z978" s="19">
        <f>[1]РЕЕСТР!AL978</f>
        <v>0</v>
      </c>
    </row>
    <row r="979" spans="2:26" ht="45" customHeight="1" x14ac:dyDescent="0.3">
      <c r="B979" s="43">
        <f>[1]РЕЕСТР!B979</f>
        <v>912</v>
      </c>
      <c r="C979" s="44">
        <f>[1]РЕЕСТР!C979</f>
        <v>0</v>
      </c>
      <c r="D979" s="51">
        <f>[1]РЕЕСТР!D979</f>
        <v>44900</v>
      </c>
      <c r="E979" s="16">
        <f>[1]РЕЕСТР!E979</f>
        <v>0</v>
      </c>
      <c r="F979" s="52" t="str">
        <f>[1]РЕЕСТР!F979</f>
        <v>в рамках проведения инвентаризации 2022 года
не установлен</v>
      </c>
      <c r="G979" s="10">
        <f>[1]РЕЕСТР!G979</f>
        <v>0</v>
      </c>
      <c r="H979" s="10">
        <f>[1]РЕЕСТР!H979</f>
        <v>0</v>
      </c>
      <c r="I979" s="53" t="str">
        <f>[1]РЕЕСТР!I979</f>
        <v>в рамках инвентаризации 2022 года
не определена</v>
      </c>
      <c r="J979" s="9">
        <f>[1]РЕЕСТР!J979</f>
        <v>0</v>
      </c>
      <c r="K979" s="11">
        <f>[1]РЕЕСТР!K979</f>
        <v>0</v>
      </c>
      <c r="L979" s="10">
        <f>[1]РЕЕСТР!L979</f>
        <v>0</v>
      </c>
      <c r="M979" s="10">
        <f>[1]РЕЕСТР!M979</f>
        <v>0</v>
      </c>
      <c r="N979" s="12">
        <f>[1]РЕЕСТР!N979</f>
        <v>0</v>
      </c>
      <c r="O979" s="14">
        <f>[1]РЕЕСТР!O979</f>
        <v>0</v>
      </c>
      <c r="P979" s="15">
        <f>[1]РЕЕСТР!P979</f>
        <v>0</v>
      </c>
      <c r="Q979" s="13">
        <f>[1]РЕЕСТР!Q979</f>
        <v>0</v>
      </c>
      <c r="R979" s="14">
        <f>[1]РЕЕСТР!U979</f>
        <v>0</v>
      </c>
      <c r="S979" s="15">
        <f>[1]РЕЕСТР!V979</f>
        <v>0</v>
      </c>
      <c r="T979" s="13">
        <f>[1]РЕЕСТР!W979</f>
        <v>0</v>
      </c>
      <c r="U979" s="17">
        <f>[1]РЕЕСТР!AA979</f>
        <v>0</v>
      </c>
      <c r="V979" s="18">
        <f>[1]РЕЕСТР!AB979</f>
        <v>0</v>
      </c>
      <c r="W979" s="15">
        <f>[1]РЕЕСТР!AC979</f>
        <v>0</v>
      </c>
      <c r="X979" s="13">
        <f>[1]РЕЕСТР!AD979</f>
        <v>0</v>
      </c>
      <c r="Y979" s="8">
        <f>[1]РЕЕСТР!AH979</f>
        <v>0</v>
      </c>
      <c r="Z979" s="19">
        <f>[1]РЕЕСТР!AL979</f>
        <v>0</v>
      </c>
    </row>
    <row r="980" spans="2:26" ht="45" customHeight="1" x14ac:dyDescent="0.3">
      <c r="B980" s="43">
        <f>[1]РЕЕСТР!B980</f>
        <v>913</v>
      </c>
      <c r="C980" s="44" t="str">
        <f>[1]РЕЕСТР!C980</f>
        <v>ранее существовавшая до 01.01.2019</v>
      </c>
      <c r="D980" s="51">
        <f>[1]РЕЕСТР!D980</f>
        <v>44900</v>
      </c>
      <c r="E980" s="16" t="str">
        <f>[1]РЕЕСТР!E980</f>
        <v>К. Шагута 10</v>
      </c>
      <c r="F980" s="52" t="str">
        <f>[1]РЕЕСТР!F980</f>
        <v>в рамках проведения инвентаризации 2022 года
не установлен</v>
      </c>
      <c r="G980" s="10" t="str">
        <f>[1]РЕЕСТР!G980</f>
        <v>61.036602</v>
      </c>
      <c r="H980" s="10" t="str">
        <f>[1]РЕЕСТР!H980</f>
        <v>69.052337</v>
      </c>
      <c r="I980" s="53" t="str">
        <f>[1]РЕЕСТР!I980</f>
        <v>в рамках инвентаризации 2022 года
не определена</v>
      </c>
      <c r="J980" s="9" t="str">
        <f>[1]РЕЕСТР!J980</f>
        <v>ограниченный</v>
      </c>
      <c r="K980" s="11" t="str">
        <f>[1]РЕЕСТР!K980</f>
        <v>грунт</v>
      </c>
      <c r="L980" s="10">
        <f>[1]РЕЕСТР!L980</f>
        <v>8</v>
      </c>
      <c r="M980" s="10" t="str">
        <f>[1]РЕЕСТР!M980</f>
        <v>отсутствует</v>
      </c>
      <c r="N980" s="12" t="str">
        <f>[1]РЕЕСТР!N980</f>
        <v>отсутствует</v>
      </c>
      <c r="O980" s="14">
        <f>[1]РЕЕСТР!O980</f>
        <v>1</v>
      </c>
      <c r="P980" s="15">
        <f>[1]РЕЕСТР!P980</f>
        <v>0.24</v>
      </c>
      <c r="Q980" s="13" t="str">
        <f>[1]РЕЕСТР!Q980</f>
        <v>пластик</v>
      </c>
      <c r="R980" s="14" t="str">
        <f>[1]РЕЕСТР!U980</f>
        <v>-</v>
      </c>
      <c r="S980" s="15" t="str">
        <f>[1]РЕЕСТР!V980</f>
        <v>-</v>
      </c>
      <c r="T980" s="13" t="str">
        <f>[1]РЕЕСТР!W980</f>
        <v>-</v>
      </c>
      <c r="U980" s="17" t="str">
        <f>[1]РЕЕСТР!AA980</f>
        <v>-</v>
      </c>
      <c r="V980" s="18" t="str">
        <f>[1]РЕЕСТР!AB980</f>
        <v>-</v>
      </c>
      <c r="W980" s="15" t="str">
        <f>[1]РЕЕСТР!AC980</f>
        <v>-</v>
      </c>
      <c r="X980" s="13" t="str">
        <f>[1]РЕЕСТР!AD980</f>
        <v>-</v>
      </c>
      <c r="Y980" s="8" t="str">
        <f>[1]РЕЕСТР!AH980</f>
        <v>ФЛ - Ряшин М.П.</v>
      </c>
      <c r="Z980" s="19" t="str">
        <f>[1]РЕЕСТР!AL980</f>
        <v xml:space="preserve"> ИЖС ул. К. Шагута 10</v>
      </c>
    </row>
    <row r="981" spans="2:26" ht="45" customHeight="1" x14ac:dyDescent="0.3">
      <c r="B981" s="43">
        <f>[1]РЕЕСТР!B981</f>
        <v>914</v>
      </c>
      <c r="C981" s="44" t="str">
        <f>[1]РЕЕСТР!C981</f>
        <v>ранее существовавшая до 01.01.2019</v>
      </c>
      <c r="D981" s="51">
        <f>[1]РЕЕСТР!D981</f>
        <v>44900</v>
      </c>
      <c r="E981" s="16" t="str">
        <f>[1]РЕЕСТР!E981</f>
        <v>К. Шагута 12</v>
      </c>
      <c r="F981" s="52" t="str">
        <f>[1]РЕЕСТР!F981</f>
        <v>в рамках проведения инвентаризации 2022 года
не установлен</v>
      </c>
      <c r="G981" s="10" t="str">
        <f>[1]РЕЕСТР!G981</f>
        <v>61.036811</v>
      </c>
      <c r="H981" s="10" t="str">
        <f>[1]РЕЕСТР!H981</f>
        <v>69.051744</v>
      </c>
      <c r="I981" s="53" t="str">
        <f>[1]РЕЕСТР!I981</f>
        <v>в рамках инвентаризации 2022 года
не определена</v>
      </c>
      <c r="J981" s="9" t="str">
        <f>[1]РЕЕСТР!J981</f>
        <v>ограниченный</v>
      </c>
      <c r="K981" s="11" t="str">
        <f>[1]РЕЕСТР!K981</f>
        <v>грунт</v>
      </c>
      <c r="L981" s="10">
        <f>[1]РЕЕСТР!L981</f>
        <v>8</v>
      </c>
      <c r="M981" s="10" t="str">
        <f>[1]РЕЕСТР!M981</f>
        <v>отсутствует</v>
      </c>
      <c r="N981" s="12" t="str">
        <f>[1]РЕЕСТР!N981</f>
        <v>отсутствует</v>
      </c>
      <c r="O981" s="14">
        <f>[1]РЕЕСТР!O981</f>
        <v>1</v>
      </c>
      <c r="P981" s="15">
        <f>[1]РЕЕСТР!P981</f>
        <v>0.24</v>
      </c>
      <c r="Q981" s="13" t="str">
        <f>[1]РЕЕСТР!Q981</f>
        <v>пластик</v>
      </c>
      <c r="R981" s="14" t="str">
        <f>[1]РЕЕСТР!U981</f>
        <v>-</v>
      </c>
      <c r="S981" s="15" t="str">
        <f>[1]РЕЕСТР!V981</f>
        <v>-</v>
      </c>
      <c r="T981" s="13" t="str">
        <f>[1]РЕЕСТР!W981</f>
        <v>-</v>
      </c>
      <c r="U981" s="17" t="str">
        <f>[1]РЕЕСТР!AA981</f>
        <v>-</v>
      </c>
      <c r="V981" s="18" t="str">
        <f>[1]РЕЕСТР!AB981</f>
        <v>-</v>
      </c>
      <c r="W981" s="15" t="str">
        <f>[1]РЕЕСТР!AC981</f>
        <v>-</v>
      </c>
      <c r="X981" s="13" t="str">
        <f>[1]РЕЕСТР!AD981</f>
        <v>-</v>
      </c>
      <c r="Y981" s="40" t="str">
        <f>[1]РЕЕСТР!AH981</f>
        <v>ФЛ - Хабибулин Р.М.</v>
      </c>
      <c r="Z981" s="19" t="str">
        <f>[1]РЕЕСТР!AL981</f>
        <v>ИЖС ул. К. Шагута 12</v>
      </c>
    </row>
    <row r="982" spans="2:26" ht="45" customHeight="1" x14ac:dyDescent="0.3">
      <c r="B982" s="43">
        <f>[1]РЕЕСТР!B982</f>
        <v>915</v>
      </c>
      <c r="C982" s="44" t="str">
        <f>[1]РЕЕСТР!C982</f>
        <v>ранее существовавшая до 01.01.2019</v>
      </c>
      <c r="D982" s="51">
        <f>[1]РЕЕСТР!D982</f>
        <v>44900</v>
      </c>
      <c r="E982" s="16" t="str">
        <f>[1]РЕЕСТР!E982</f>
        <v>Энгельса 31, кв.2</v>
      </c>
      <c r="F982" s="52" t="str">
        <f>[1]РЕЕСТР!F982</f>
        <v>в рамках проведения инвентаризации 2022 года
не установлен</v>
      </c>
      <c r="G982" s="10" t="str">
        <f>[1]РЕЕСТР!G982</f>
        <v>61.006124</v>
      </c>
      <c r="H982" s="10" t="str">
        <f>[1]РЕЕСТР!H982</f>
        <v>69.005472</v>
      </c>
      <c r="I982" s="53" t="str">
        <f>[1]РЕЕСТР!I982</f>
        <v>в рамках инвентаризации 2022 года
не определена</v>
      </c>
      <c r="J982" s="9" t="str">
        <f>[1]РЕЕСТР!J982</f>
        <v>ограниченный</v>
      </c>
      <c r="K982" s="11" t="str">
        <f>[1]РЕЕСТР!K982</f>
        <v>грунт</v>
      </c>
      <c r="L982" s="10">
        <f>[1]РЕЕСТР!L982</f>
        <v>8</v>
      </c>
      <c r="M982" s="10" t="str">
        <f>[1]РЕЕСТР!M982</f>
        <v>отсутствует</v>
      </c>
      <c r="N982" s="12" t="str">
        <f>[1]РЕЕСТР!N982</f>
        <v>отсутствует</v>
      </c>
      <c r="O982" s="14">
        <f>[1]РЕЕСТР!O982</f>
        <v>1</v>
      </c>
      <c r="P982" s="15">
        <f>[1]РЕЕСТР!P982</f>
        <v>0.24</v>
      </c>
      <c r="Q982" s="13" t="str">
        <f>[1]РЕЕСТР!Q982</f>
        <v>пластик</v>
      </c>
      <c r="R982" s="14" t="str">
        <f>[1]РЕЕСТР!U982</f>
        <v>-</v>
      </c>
      <c r="S982" s="15" t="str">
        <f>[1]РЕЕСТР!V982</f>
        <v>-</v>
      </c>
      <c r="T982" s="13" t="str">
        <f>[1]РЕЕСТР!W982</f>
        <v>-</v>
      </c>
      <c r="U982" s="17" t="str">
        <f>[1]РЕЕСТР!AA982</f>
        <v>-</v>
      </c>
      <c r="V982" s="18" t="str">
        <f>[1]РЕЕСТР!AB982</f>
        <v>-</v>
      </c>
      <c r="W982" s="15" t="str">
        <f>[1]РЕЕСТР!AC982</f>
        <v>-</v>
      </c>
      <c r="X982" s="13" t="str">
        <f>[1]РЕЕСТР!AD982</f>
        <v>-</v>
      </c>
      <c r="Y982" s="8" t="str">
        <f>[1]РЕЕСТР!AH982</f>
        <v>ФЛ - Аксенова Н.Г.</v>
      </c>
      <c r="Z982" s="19" t="str">
        <f>[1]РЕЕСТР!AL982</f>
        <v xml:space="preserve"> ИЖС ул. Энгельса 31, кв.2</v>
      </c>
    </row>
    <row r="983" spans="2:26" ht="45" customHeight="1" x14ac:dyDescent="0.3">
      <c r="B983" s="43">
        <f>[1]РЕЕСТР!B983</f>
        <v>916</v>
      </c>
      <c r="C983" s="44">
        <f>[1]РЕЕСТР!C983</f>
        <v>0</v>
      </c>
      <c r="D983" s="51">
        <f>[1]РЕЕСТР!D983</f>
        <v>44900</v>
      </c>
      <c r="E983" s="16">
        <f>[1]РЕЕСТР!E983</f>
        <v>0</v>
      </c>
      <c r="F983" s="52" t="str">
        <f>[1]РЕЕСТР!F983</f>
        <v>в рамках проведения инвентаризации 2022 года
не установлен</v>
      </c>
      <c r="G983" s="10">
        <f>[1]РЕЕСТР!G983</f>
        <v>0</v>
      </c>
      <c r="H983" s="10">
        <f>[1]РЕЕСТР!H983</f>
        <v>0</v>
      </c>
      <c r="I983" s="53" t="str">
        <f>[1]РЕЕСТР!I983</f>
        <v>в рамках инвентаризации 2022 года
не определена</v>
      </c>
      <c r="J983" s="9">
        <f>[1]РЕЕСТР!J983</f>
        <v>0</v>
      </c>
      <c r="K983" s="11">
        <f>[1]РЕЕСТР!K983</f>
        <v>0</v>
      </c>
      <c r="L983" s="10">
        <f>[1]РЕЕСТР!L983</f>
        <v>0</v>
      </c>
      <c r="M983" s="10">
        <f>[1]РЕЕСТР!M983</f>
        <v>0</v>
      </c>
      <c r="N983" s="12">
        <f>[1]РЕЕСТР!N983</f>
        <v>0</v>
      </c>
      <c r="O983" s="14">
        <f>[1]РЕЕСТР!O983</f>
        <v>0</v>
      </c>
      <c r="P983" s="15">
        <f>[1]РЕЕСТР!P983</f>
        <v>0</v>
      </c>
      <c r="Q983" s="13">
        <f>[1]РЕЕСТР!Q983</f>
        <v>0</v>
      </c>
      <c r="R983" s="14">
        <f>[1]РЕЕСТР!U983</f>
        <v>0</v>
      </c>
      <c r="S983" s="15">
        <f>[1]РЕЕСТР!V983</f>
        <v>0</v>
      </c>
      <c r="T983" s="13">
        <f>[1]РЕЕСТР!W983</f>
        <v>0</v>
      </c>
      <c r="U983" s="17">
        <f>[1]РЕЕСТР!AA983</f>
        <v>0</v>
      </c>
      <c r="V983" s="18">
        <f>[1]РЕЕСТР!AB983</f>
        <v>0</v>
      </c>
      <c r="W983" s="15">
        <f>[1]РЕЕСТР!AC983</f>
        <v>0</v>
      </c>
      <c r="X983" s="13">
        <f>[1]РЕЕСТР!AD983</f>
        <v>0</v>
      </c>
      <c r="Y983" s="8">
        <f>[1]РЕЕСТР!AH983</f>
        <v>0</v>
      </c>
      <c r="Z983" s="19">
        <f>[1]РЕЕСТР!AL983</f>
        <v>0</v>
      </c>
    </row>
    <row r="984" spans="2:26" ht="45" customHeight="1" x14ac:dyDescent="0.3">
      <c r="B984" s="43">
        <f>[1]РЕЕСТР!B984</f>
        <v>917</v>
      </c>
      <c r="C984" s="44">
        <f>[1]РЕЕСТР!C984</f>
        <v>0</v>
      </c>
      <c r="D984" s="51">
        <f>[1]РЕЕСТР!D984</f>
        <v>44900</v>
      </c>
      <c r="E984" s="16">
        <f>[1]РЕЕСТР!E984</f>
        <v>0</v>
      </c>
      <c r="F984" s="52" t="str">
        <f>[1]РЕЕСТР!F984</f>
        <v>в рамках проведения инвентаризации 2022 года
не установлен</v>
      </c>
      <c r="G984" s="10">
        <f>[1]РЕЕСТР!G984</f>
        <v>0</v>
      </c>
      <c r="H984" s="10">
        <f>[1]РЕЕСТР!H984</f>
        <v>0</v>
      </c>
      <c r="I984" s="53" t="str">
        <f>[1]РЕЕСТР!I984</f>
        <v>в рамках инвентаризации 2022 года
не определена</v>
      </c>
      <c r="J984" s="9">
        <f>[1]РЕЕСТР!J984</f>
        <v>0</v>
      </c>
      <c r="K984" s="11">
        <f>[1]РЕЕСТР!K984</f>
        <v>0</v>
      </c>
      <c r="L984" s="10">
        <f>[1]РЕЕСТР!L984</f>
        <v>0</v>
      </c>
      <c r="M984" s="10">
        <f>[1]РЕЕСТР!M984</f>
        <v>0</v>
      </c>
      <c r="N984" s="12">
        <f>[1]РЕЕСТР!N984</f>
        <v>0</v>
      </c>
      <c r="O984" s="14">
        <f>[1]РЕЕСТР!O984</f>
        <v>0</v>
      </c>
      <c r="P984" s="15">
        <f>[1]РЕЕСТР!P984</f>
        <v>0</v>
      </c>
      <c r="Q984" s="13">
        <f>[1]РЕЕСТР!Q984</f>
        <v>0</v>
      </c>
      <c r="R984" s="14">
        <f>[1]РЕЕСТР!U984</f>
        <v>0</v>
      </c>
      <c r="S984" s="15">
        <f>[1]РЕЕСТР!V984</f>
        <v>0</v>
      </c>
      <c r="T984" s="13">
        <f>[1]РЕЕСТР!W984</f>
        <v>0</v>
      </c>
      <c r="U984" s="17">
        <f>[1]РЕЕСТР!AA984</f>
        <v>0</v>
      </c>
      <c r="V984" s="18">
        <f>[1]РЕЕСТР!AB984</f>
        <v>0</v>
      </c>
      <c r="W984" s="15">
        <f>[1]РЕЕСТР!AC984</f>
        <v>0</v>
      </c>
      <c r="X984" s="13">
        <f>[1]РЕЕСТР!AD984</f>
        <v>0</v>
      </c>
      <c r="Y984" s="8">
        <f>[1]РЕЕСТР!AH984</f>
        <v>0</v>
      </c>
      <c r="Z984" s="19">
        <f>[1]РЕЕСТР!AL984</f>
        <v>0</v>
      </c>
    </row>
    <row r="985" spans="2:26" ht="45" customHeight="1" x14ac:dyDescent="0.3">
      <c r="B985" s="43">
        <f>[1]РЕЕСТР!B985</f>
        <v>918</v>
      </c>
      <c r="C985" s="44">
        <f>[1]РЕЕСТР!C985</f>
        <v>0</v>
      </c>
      <c r="D985" s="51">
        <f>[1]РЕЕСТР!D985</f>
        <v>44900</v>
      </c>
      <c r="E985" s="16">
        <f>[1]РЕЕСТР!E985</f>
        <v>0</v>
      </c>
      <c r="F985" s="52" t="str">
        <f>[1]РЕЕСТР!F985</f>
        <v>в рамках проведения инвентаризации 2022 года
не установлен</v>
      </c>
      <c r="G985" s="10">
        <f>[1]РЕЕСТР!G985</f>
        <v>0</v>
      </c>
      <c r="H985" s="10">
        <f>[1]РЕЕСТР!H985</f>
        <v>0</v>
      </c>
      <c r="I985" s="53" t="str">
        <f>[1]РЕЕСТР!I985</f>
        <v>в рамках инвентаризации 2022 года
не определена</v>
      </c>
      <c r="J985" s="9">
        <f>[1]РЕЕСТР!J985</f>
        <v>0</v>
      </c>
      <c r="K985" s="11">
        <f>[1]РЕЕСТР!K985</f>
        <v>0</v>
      </c>
      <c r="L985" s="10">
        <f>[1]РЕЕСТР!L985</f>
        <v>0</v>
      </c>
      <c r="M985" s="10">
        <f>[1]РЕЕСТР!M985</f>
        <v>0</v>
      </c>
      <c r="N985" s="12">
        <f>[1]РЕЕСТР!N985</f>
        <v>0</v>
      </c>
      <c r="O985" s="14">
        <f>[1]РЕЕСТР!O985</f>
        <v>0</v>
      </c>
      <c r="P985" s="15">
        <f>[1]РЕЕСТР!P985</f>
        <v>0</v>
      </c>
      <c r="Q985" s="13">
        <f>[1]РЕЕСТР!Q985</f>
        <v>0</v>
      </c>
      <c r="R985" s="14">
        <f>[1]РЕЕСТР!U985</f>
        <v>0</v>
      </c>
      <c r="S985" s="15">
        <f>[1]РЕЕСТР!V985</f>
        <v>0</v>
      </c>
      <c r="T985" s="13">
        <f>[1]РЕЕСТР!W985</f>
        <v>0</v>
      </c>
      <c r="U985" s="17">
        <f>[1]РЕЕСТР!AA985</f>
        <v>0</v>
      </c>
      <c r="V985" s="18">
        <f>[1]РЕЕСТР!AB985</f>
        <v>0</v>
      </c>
      <c r="W985" s="15">
        <f>[1]РЕЕСТР!AC985</f>
        <v>0</v>
      </c>
      <c r="X985" s="13">
        <f>[1]РЕЕСТР!AD985</f>
        <v>0</v>
      </c>
      <c r="Y985" s="8">
        <f>[1]РЕЕСТР!AH985</f>
        <v>0</v>
      </c>
      <c r="Z985" s="19">
        <f>[1]РЕЕСТР!AL985</f>
        <v>0</v>
      </c>
    </row>
    <row r="986" spans="2:26" ht="45" customHeight="1" x14ac:dyDescent="0.3">
      <c r="B986" s="43">
        <f>[1]РЕЕСТР!B986</f>
        <v>919</v>
      </c>
      <c r="C986" s="44" t="str">
        <f>[1]РЕЕСТР!C986</f>
        <v>ранее существовавшая до 01.01.2019</v>
      </c>
      <c r="D986" s="51">
        <f>[1]РЕЕСТР!D986</f>
        <v>44900</v>
      </c>
      <c r="E986" s="16" t="str">
        <f>[1]РЕЕСТР!E986</f>
        <v>Дзержинского 10</v>
      </c>
      <c r="F986" s="52" t="str">
        <f>[1]РЕЕСТР!F986</f>
        <v>в рамках проведения инвентаризации 2022 года
не установлен</v>
      </c>
      <c r="G986" s="10" t="str">
        <f>[1]РЕЕСТР!G986</f>
        <v xml:space="preserve">61.005229 </v>
      </c>
      <c r="H986" s="10" t="str">
        <f>[1]РЕЕСТР!H986</f>
        <v>69.022028</v>
      </c>
      <c r="I986" s="53" t="str">
        <f>[1]РЕЕСТР!I986</f>
        <v>в рамках инвентаризации 2022 года
не определена</v>
      </c>
      <c r="J986" s="9" t="str">
        <f>[1]РЕЕСТР!J986</f>
        <v>ограниченный</v>
      </c>
      <c r="K986" s="11" t="str">
        <f>[1]РЕЕСТР!K986</f>
        <v>асфальт</v>
      </c>
      <c r="L986" s="10">
        <f>[1]РЕЕСТР!L986</f>
        <v>6</v>
      </c>
      <c r="M986" s="10" t="str">
        <f>[1]РЕЕСТР!M986</f>
        <v>отсутствует</v>
      </c>
      <c r="N986" s="12" t="str">
        <f>[1]РЕЕСТР!N986</f>
        <v>есть</v>
      </c>
      <c r="O986" s="14">
        <f>[1]РЕЕСТР!O986</f>
        <v>1</v>
      </c>
      <c r="P986" s="15">
        <f>[1]РЕЕСТР!P986</f>
        <v>1.1000000000000001</v>
      </c>
      <c r="Q986" s="13" t="str">
        <f>[1]РЕЕСТР!Q986</f>
        <v>пластик</v>
      </c>
      <c r="R986" s="14" t="str">
        <f>[1]РЕЕСТР!U986</f>
        <v>-</v>
      </c>
      <c r="S986" s="15" t="str">
        <f>[1]РЕЕСТР!V986</f>
        <v>-</v>
      </c>
      <c r="T986" s="13" t="str">
        <f>[1]РЕЕСТР!W986</f>
        <v>-</v>
      </c>
      <c r="U986" s="17" t="str">
        <f>[1]РЕЕСТР!AA986</f>
        <v>-</v>
      </c>
      <c r="V986" s="18" t="str">
        <f>[1]РЕЕСТР!AB986</f>
        <v>-</v>
      </c>
      <c r="W986" s="15" t="str">
        <f>[1]РЕЕСТР!AC986</f>
        <v>-</v>
      </c>
      <c r="X986" s="13" t="str">
        <f>[1]РЕЕСТР!AD986</f>
        <v>-</v>
      </c>
      <c r="Y986" s="8" t="str">
        <f>[1]РЕЕСТР!AH986</f>
        <v>ЮЛ - ФГБУ "ЦЖКУ"</v>
      </c>
      <c r="Z986" s="19" t="str">
        <f>[1]РЕЕСТР!AL986</f>
        <v>ФГБУ "ЦЖКУ"</v>
      </c>
    </row>
    <row r="987" spans="2:26" ht="45" customHeight="1" x14ac:dyDescent="0.3">
      <c r="B987" s="43">
        <f>[1]РЕЕСТР!B987</f>
        <v>920</v>
      </c>
      <c r="C987" s="44" t="str">
        <f>[1]РЕЕСТР!C987</f>
        <v>ранее существовавшая до 01.01.2019</v>
      </c>
      <c r="D987" s="51">
        <f>[1]РЕЕСТР!D987</f>
        <v>44900</v>
      </c>
      <c r="E987" s="16" t="str">
        <f>[1]РЕЕСТР!E987</f>
        <v>Ленина 63</v>
      </c>
      <c r="F987" s="52" t="str">
        <f>[1]РЕЕСТР!F987</f>
        <v>в рамках проведения инвентаризации 2022 года
не установлен</v>
      </c>
      <c r="G987" s="10" t="str">
        <f>[1]РЕЕСТР!G987</f>
        <v>61.007332</v>
      </c>
      <c r="H987" s="10" t="str">
        <f>[1]РЕЕСТР!H987</f>
        <v>69.027759</v>
      </c>
      <c r="I987" s="53" t="str">
        <f>[1]РЕЕСТР!I987</f>
        <v>в рамках инвентаризации 2022 года
не определена</v>
      </c>
      <c r="J987" s="9" t="str">
        <f>[1]РЕЕСТР!J987</f>
        <v>ограниченный</v>
      </c>
      <c r="K987" s="11" t="str">
        <f>[1]РЕЕСТР!K987</f>
        <v>асфальт</v>
      </c>
      <c r="L987" s="10">
        <f>[1]РЕЕСТР!L987</f>
        <v>8</v>
      </c>
      <c r="M987" s="10" t="str">
        <f>[1]РЕЕСТР!M987</f>
        <v>отсутствует</v>
      </c>
      <c r="N987" s="12" t="str">
        <f>[1]РЕЕСТР!N987</f>
        <v>есть</v>
      </c>
      <c r="O987" s="14">
        <f>[1]РЕЕСТР!O987</f>
        <v>2</v>
      </c>
      <c r="P987" s="15">
        <f>[1]РЕЕСТР!P987</f>
        <v>1.1000000000000001</v>
      </c>
      <c r="Q987" s="13" t="str">
        <f>[1]РЕЕСТР!Q987</f>
        <v>пластик</v>
      </c>
      <c r="R987" s="14" t="str">
        <f>[1]РЕЕСТР!U987</f>
        <v>-</v>
      </c>
      <c r="S987" s="15" t="str">
        <f>[1]РЕЕСТР!V987</f>
        <v>-</v>
      </c>
      <c r="T987" s="13" t="str">
        <f>[1]РЕЕСТР!W987</f>
        <v>-</v>
      </c>
      <c r="U987" s="17" t="str">
        <f>[1]РЕЕСТР!AA987</f>
        <v>-</v>
      </c>
      <c r="V987" s="18" t="str">
        <f>[1]РЕЕСТР!AB987</f>
        <v>-</v>
      </c>
      <c r="W987" s="15" t="str">
        <f>[1]РЕЕСТР!AC987</f>
        <v>-</v>
      </c>
      <c r="X987" s="13" t="str">
        <f>[1]РЕЕСТР!AD987</f>
        <v>-</v>
      </c>
      <c r="Y987" s="8" t="str">
        <f>[1]РЕЕСТР!AH987</f>
        <v>ЮЛ - Управление судебного департамента в ХМАО-Югре</v>
      </c>
      <c r="Z987" s="19" t="str">
        <f>[1]РЕЕСТР!AL987</f>
        <v>Управление судебного департамента в ХМАО-Югре</v>
      </c>
    </row>
    <row r="988" spans="2:26" ht="45" customHeight="1" x14ac:dyDescent="0.3">
      <c r="B988" s="43">
        <f>[1]РЕЕСТР!B988</f>
        <v>921</v>
      </c>
      <c r="C988" s="44" t="str">
        <f>[1]РЕЕСТР!C988</f>
        <v>ранее существовавшая до 01.01.2019</v>
      </c>
      <c r="D988" s="51">
        <f>[1]РЕЕСТР!D988</f>
        <v>44900</v>
      </c>
      <c r="E988" s="16" t="str">
        <f>[1]РЕЕСТР!E988</f>
        <v xml:space="preserve"> Комсомольская 59А</v>
      </c>
      <c r="F988" s="52" t="str">
        <f>[1]РЕЕСТР!F988</f>
        <v>в рамках проведения инвентаризации 2022 года
не установлен</v>
      </c>
      <c r="G988" s="10" t="str">
        <f>[1]РЕЕСТР!G988</f>
        <v xml:space="preserve">61.007432 </v>
      </c>
      <c r="H988" s="10" t="str">
        <f>[1]РЕЕСТР!H988</f>
        <v>69.021938</v>
      </c>
      <c r="I988" s="53" t="str">
        <f>[1]РЕЕСТР!I988</f>
        <v>в рамках инвентаризации 2022 года
не определена</v>
      </c>
      <c r="J988" s="9" t="str">
        <f>[1]РЕЕСТР!J988</f>
        <v>ограниченный</v>
      </c>
      <c r="K988" s="11" t="str">
        <f>[1]РЕЕСТР!K988</f>
        <v>бетонная плита</v>
      </c>
      <c r="L988" s="10">
        <f>[1]РЕЕСТР!L988</f>
        <v>6</v>
      </c>
      <c r="M988" s="10" t="str">
        <f>[1]РЕЕСТР!M988</f>
        <v>отсутствует</v>
      </c>
      <c r="N988" s="12" t="str">
        <f>[1]РЕЕСТР!N988</f>
        <v>есть</v>
      </c>
      <c r="O988" s="14">
        <f>[1]РЕЕСТР!O988</f>
        <v>1</v>
      </c>
      <c r="P988" s="15">
        <f>[1]РЕЕСТР!P988</f>
        <v>1.1000000000000001</v>
      </c>
      <c r="Q988" s="13" t="str">
        <f>[1]РЕЕСТР!Q988</f>
        <v>пластик</v>
      </c>
      <c r="R988" s="14" t="str">
        <f>[1]РЕЕСТР!U988</f>
        <v>-</v>
      </c>
      <c r="S988" s="15" t="str">
        <f>[1]РЕЕСТР!V988</f>
        <v>-</v>
      </c>
      <c r="T988" s="13" t="str">
        <f>[1]РЕЕСТР!W988</f>
        <v>-</v>
      </c>
      <c r="U988" s="17" t="str">
        <f>[1]РЕЕСТР!AA988</f>
        <v>-</v>
      </c>
      <c r="V988" s="18" t="str">
        <f>[1]РЕЕСТР!AB988</f>
        <v>-</v>
      </c>
      <c r="W988" s="15" t="str">
        <f>[1]РЕЕСТР!AC988</f>
        <v>-</v>
      </c>
      <c r="X988" s="13" t="str">
        <f>[1]РЕЕСТР!AD988</f>
        <v>-</v>
      </c>
      <c r="Y988" s="8" t="str">
        <f>[1]РЕЕСТР!AH988</f>
        <v>ЮЛ - Ханты-Мансийский НПФ</v>
      </c>
      <c r="Z988" s="19" t="str">
        <f>[1]РЕЕСТР!AL988</f>
        <v xml:space="preserve"> Ханты-Мансийский НПФ</v>
      </c>
    </row>
    <row r="989" spans="2:26" ht="45" customHeight="1" x14ac:dyDescent="0.3">
      <c r="B989" s="43">
        <f>[1]РЕЕСТР!B989</f>
        <v>922</v>
      </c>
      <c r="C989" s="44" t="str">
        <f>[1]РЕЕСТР!C989</f>
        <v>ранее существовавшая до 01.01.2019</v>
      </c>
      <c r="D989" s="51">
        <f>[1]РЕЕСТР!D989</f>
        <v>44900</v>
      </c>
      <c r="E989" s="16" t="str">
        <f>[1]РЕЕСТР!E989</f>
        <v xml:space="preserve"> Свердлова 43</v>
      </c>
      <c r="F989" s="52" t="str">
        <f>[1]РЕЕСТР!F989</f>
        <v>в рамках проведения инвентаризации 2022 года
не установлен</v>
      </c>
      <c r="G989" s="10" t="str">
        <f>[1]РЕЕСТР!G989</f>
        <v>61.013746</v>
      </c>
      <c r="H989" s="10" t="str">
        <f>[1]РЕЕСТР!H989</f>
        <v>69.023573</v>
      </c>
      <c r="I989" s="53" t="str">
        <f>[1]РЕЕСТР!I989</f>
        <v>в рамках инвентаризации 2022 года
не определена</v>
      </c>
      <c r="J989" s="9" t="str">
        <f>[1]РЕЕСТР!J989</f>
        <v>ограниченный</v>
      </c>
      <c r="K989" s="11" t="str">
        <f>[1]РЕЕСТР!K989</f>
        <v>бетонная плита</v>
      </c>
      <c r="L989" s="10">
        <f>[1]РЕЕСТР!L989</f>
        <v>8</v>
      </c>
      <c r="M989" s="10" t="str">
        <f>[1]РЕЕСТР!M989</f>
        <v>отсутствует</v>
      </c>
      <c r="N989" s="12" t="str">
        <f>[1]РЕЕСТР!N989</f>
        <v>есть</v>
      </c>
      <c r="O989" s="14">
        <f>[1]РЕЕСТР!O989</f>
        <v>2</v>
      </c>
      <c r="P989" s="15">
        <f>[1]РЕЕСТР!P989</f>
        <v>1.1000000000000001</v>
      </c>
      <c r="Q989" s="13" t="str">
        <f>[1]РЕЕСТР!Q989</f>
        <v>пластик</v>
      </c>
      <c r="R989" s="14" t="str">
        <f>[1]РЕЕСТР!U989</f>
        <v>-</v>
      </c>
      <c r="S989" s="15" t="str">
        <f>[1]РЕЕСТР!V989</f>
        <v>-</v>
      </c>
      <c r="T989" s="13" t="str">
        <f>[1]РЕЕСТР!W989</f>
        <v>-</v>
      </c>
      <c r="U989" s="17" t="str">
        <f>[1]РЕЕСТР!AA989</f>
        <v>-</v>
      </c>
      <c r="V989" s="18" t="str">
        <f>[1]РЕЕСТР!AB989</f>
        <v>-</v>
      </c>
      <c r="W989" s="15" t="str">
        <f>[1]РЕЕСТР!AC989</f>
        <v>-</v>
      </c>
      <c r="X989" s="13" t="str">
        <f>[1]РЕЕСТР!AD989</f>
        <v>-</v>
      </c>
      <c r="Y989" s="8" t="str">
        <f>[1]РЕЕСТР!AH989</f>
        <v>ЮЛ - ООО ДСК "Сибпромстрой"</v>
      </c>
      <c r="Z989" s="19" t="str">
        <f>[1]РЕЕСТР!AL989</f>
        <v>ООО ДСК "Сибпромстрой"</v>
      </c>
    </row>
    <row r="990" spans="2:26" ht="45" customHeight="1" x14ac:dyDescent="0.3">
      <c r="B990" s="43">
        <f>[1]РЕЕСТР!B990</f>
        <v>923</v>
      </c>
      <c r="C990" s="44" t="str">
        <f>[1]РЕЕСТР!C990</f>
        <v>ранее существовавшая до 01.01.2019</v>
      </c>
      <c r="D990" s="51">
        <f>[1]РЕЕСТР!D990</f>
        <v>44900</v>
      </c>
      <c r="E990" s="16" t="str">
        <f>[1]РЕЕСТР!E990</f>
        <v>Механизаторов 1</v>
      </c>
      <c r="F990" s="52" t="str">
        <f>[1]РЕЕСТР!F990</f>
        <v>в рамках проведения инвентаризации 2022 года
не установлен</v>
      </c>
      <c r="G990" s="10" t="str">
        <f>[1]РЕЕСТР!G990</f>
        <v>60.999607</v>
      </c>
      <c r="H990" s="10" t="str">
        <f>[1]РЕЕСТР!H990</f>
        <v>69.000208</v>
      </c>
      <c r="I990" s="53" t="str">
        <f>[1]РЕЕСТР!I990</f>
        <v>в рамках инвентаризации 2022 года
не определена</v>
      </c>
      <c r="J990" s="9" t="str">
        <f>[1]РЕЕСТР!J990</f>
        <v>открытый</v>
      </c>
      <c r="K990" s="11" t="str">
        <f>[1]РЕЕСТР!K990</f>
        <v>бетонная плита</v>
      </c>
      <c r="L990" s="10">
        <f>[1]РЕЕСТР!L990</f>
        <v>6</v>
      </c>
      <c r="M990" s="10" t="str">
        <f>[1]РЕЕСТР!M990</f>
        <v>отсутствует</v>
      </c>
      <c r="N990" s="12" t="str">
        <f>[1]РЕЕСТР!N990</f>
        <v>есть</v>
      </c>
      <c r="O990" s="14">
        <f>[1]РЕЕСТР!O990</f>
        <v>2</v>
      </c>
      <c r="P990" s="15">
        <f>[1]РЕЕСТР!P990</f>
        <v>1.1000000000000001</v>
      </c>
      <c r="Q990" s="13" t="str">
        <f>[1]РЕЕСТР!Q990</f>
        <v>пластик</v>
      </c>
      <c r="R990" s="14" t="str">
        <f>[1]РЕЕСТР!U990</f>
        <v>-</v>
      </c>
      <c r="S990" s="15" t="str">
        <f>[1]РЕЕСТР!V990</f>
        <v>-</v>
      </c>
      <c r="T990" s="13" t="str">
        <f>[1]РЕЕСТР!W990</f>
        <v>-</v>
      </c>
      <c r="U990" s="17" t="str">
        <f>[1]РЕЕСТР!AA990</f>
        <v>-</v>
      </c>
      <c r="V990" s="18" t="str">
        <f>[1]РЕЕСТР!AB990</f>
        <v>-</v>
      </c>
      <c r="W990" s="15" t="str">
        <f>[1]РЕЕСТР!AC990</f>
        <v>-</v>
      </c>
      <c r="X990" s="13" t="str">
        <f>[1]РЕЕСТР!AD990</f>
        <v>-</v>
      </c>
      <c r="Y990" s="8" t="str">
        <f>[1]РЕЕСТР!AH990</f>
        <v>СП МКД</v>
      </c>
      <c r="Z990" s="19" t="str">
        <f>[1]РЕЕСТР!AL990</f>
        <v>МКД ул. Механизаторов, д. 1</v>
      </c>
    </row>
    <row r="991" spans="2:26" ht="45" customHeight="1" x14ac:dyDescent="0.3">
      <c r="B991" s="43">
        <f>[1]РЕЕСТР!B991</f>
        <v>924</v>
      </c>
      <c r="C991" s="44" t="str">
        <f>[1]РЕЕСТР!C991</f>
        <v>ранее существовавшая до 01.01.2019</v>
      </c>
      <c r="D991" s="51">
        <f>[1]РЕЕСТР!D991</f>
        <v>44900</v>
      </c>
      <c r="E991" s="16" t="str">
        <f>[1]РЕЕСТР!E991</f>
        <v>Чехова 1А</v>
      </c>
      <c r="F991" s="52" t="str">
        <f>[1]РЕЕСТР!F991</f>
        <v>в рамках проведения инвентаризации 2022 года
не установлен</v>
      </c>
      <c r="G991" s="10" t="str">
        <f>[1]РЕЕСТР!G991</f>
        <v>61.000728</v>
      </c>
      <c r="H991" s="10" t="str">
        <f>[1]РЕЕСТР!H991</f>
        <v>69.023223</v>
      </c>
      <c r="I991" s="53" t="str">
        <f>[1]РЕЕСТР!I991</f>
        <v>в рамках инвентаризации 2022 года
не определена</v>
      </c>
      <c r="J991" s="9" t="str">
        <f>[1]РЕЕСТР!J991</f>
        <v>ограниченный</v>
      </c>
      <c r="K991" s="11" t="str">
        <f>[1]РЕЕСТР!K991</f>
        <v>бетонная плита</v>
      </c>
      <c r="L991" s="10">
        <f>[1]РЕЕСТР!L991</f>
        <v>6</v>
      </c>
      <c r="M991" s="10" t="str">
        <f>[1]РЕЕСТР!M991</f>
        <v>отсутствует</v>
      </c>
      <c r="N991" s="12" t="str">
        <f>[1]РЕЕСТР!N991</f>
        <v>отсутствует</v>
      </c>
      <c r="O991" s="14">
        <f>[1]РЕЕСТР!O991</f>
        <v>2</v>
      </c>
      <c r="P991" s="15">
        <f>[1]РЕЕСТР!P991</f>
        <v>0.75</v>
      </c>
      <c r="Q991" s="13" t="str">
        <f>[1]РЕЕСТР!Q991</f>
        <v>металл</v>
      </c>
      <c r="R991" s="14" t="str">
        <f>[1]РЕЕСТР!U991</f>
        <v>-</v>
      </c>
      <c r="S991" s="15" t="str">
        <f>[1]РЕЕСТР!V991</f>
        <v>-</v>
      </c>
      <c r="T991" s="13" t="str">
        <f>[1]РЕЕСТР!W991</f>
        <v>-</v>
      </c>
      <c r="U991" s="17" t="str">
        <f>[1]РЕЕСТР!AA991</f>
        <v>-</v>
      </c>
      <c r="V991" s="18" t="str">
        <f>[1]РЕЕСТР!AB991</f>
        <v>-</v>
      </c>
      <c r="W991" s="15" t="str">
        <f>[1]РЕЕСТР!AC991</f>
        <v>-</v>
      </c>
      <c r="X991" s="13" t="str">
        <f>[1]РЕЕСТР!AD991</f>
        <v>-</v>
      </c>
      <c r="Y991" s="8" t="str">
        <f>[1]РЕЕСТР!AH991</f>
        <v>ЮЛ - Прокуратура ХМАО-Югры</v>
      </c>
      <c r="Z991" s="19" t="str">
        <f>[1]РЕЕСТР!AL991</f>
        <v>Прокуратура ХМАО-Югры</v>
      </c>
    </row>
    <row r="992" spans="2:26" ht="45" customHeight="1" x14ac:dyDescent="0.3">
      <c r="B992" s="43">
        <f>[1]РЕЕСТР!B992</f>
        <v>925</v>
      </c>
      <c r="C992" s="44" t="str">
        <f>[1]РЕЕСТР!C992</f>
        <v>ранее существовавшая до 01.01.2019</v>
      </c>
      <c r="D992" s="51">
        <f>[1]РЕЕСТР!D992</f>
        <v>44900</v>
      </c>
      <c r="E992" s="16" t="str">
        <f>[1]РЕЕСТР!E992</f>
        <v>Студенческая 15</v>
      </c>
      <c r="F992" s="52" t="str">
        <f>[1]РЕЕСТР!F992</f>
        <v>в рамках проведения инвентаризации 2022 года
не установлен</v>
      </c>
      <c r="G992" s="10" t="str">
        <f>[1]РЕЕСТР!G992</f>
        <v>61.014631</v>
      </c>
      <c r="H992" s="10" t="str">
        <f>[1]РЕЕСТР!H992</f>
        <v>69.053756</v>
      </c>
      <c r="I992" s="53" t="str">
        <f>[1]РЕЕСТР!I992</f>
        <v>в рамках инвентаризации 2022 года
не определена</v>
      </c>
      <c r="J992" s="9" t="str">
        <f>[1]РЕЕСТР!J992</f>
        <v>открытый</v>
      </c>
      <c r="K992" s="11" t="str">
        <f>[1]РЕЕСТР!K992</f>
        <v>бетонная плита</v>
      </c>
      <c r="L992" s="10">
        <f>[1]РЕЕСТР!L992</f>
        <v>6</v>
      </c>
      <c r="M992" s="10" t="str">
        <f>[1]РЕЕСТР!M992</f>
        <v>отсутствует</v>
      </c>
      <c r="N992" s="12" t="str">
        <f>[1]РЕЕСТР!N992</f>
        <v>отсутствует</v>
      </c>
      <c r="O992" s="14">
        <f>[1]РЕЕСТР!O992</f>
        <v>1</v>
      </c>
      <c r="P992" s="15">
        <f>[1]РЕЕСТР!P992</f>
        <v>1.1000000000000001</v>
      </c>
      <c r="Q992" s="13" t="str">
        <f>[1]РЕЕСТР!Q992</f>
        <v>металл</v>
      </c>
      <c r="R992" s="14" t="str">
        <f>[1]РЕЕСТР!U992</f>
        <v>-</v>
      </c>
      <c r="S992" s="15" t="str">
        <f>[1]РЕЕСТР!V992</f>
        <v>-</v>
      </c>
      <c r="T992" s="13" t="str">
        <f>[1]РЕЕСТР!W992</f>
        <v>-</v>
      </c>
      <c r="U992" s="17" t="str">
        <f>[1]РЕЕСТР!AA992</f>
        <v>-</v>
      </c>
      <c r="V992" s="18" t="str">
        <f>[1]РЕЕСТР!AB992</f>
        <v>-</v>
      </c>
      <c r="W992" s="15" t="str">
        <f>[1]РЕЕСТР!AC992</f>
        <v>-</v>
      </c>
      <c r="X992" s="13" t="str">
        <f>[1]РЕЕСТР!AD992</f>
        <v>-</v>
      </c>
      <c r="Y992" s="8" t="str">
        <f>[1]РЕЕСТР!AH992</f>
        <v>ЮЛ -ФГБУ ВО "ЮГУ"</v>
      </c>
      <c r="Z992" s="19" t="str">
        <f>[1]РЕЕСТР!AL992</f>
        <v>Общежитие ЮГУ по ул. Студенческая, д. 15</v>
      </c>
    </row>
    <row r="993" spans="2:26" ht="56.25" customHeight="1" x14ac:dyDescent="0.3">
      <c r="B993" s="43">
        <f>[1]РЕЕСТР!B993</f>
        <v>926</v>
      </c>
      <c r="C993" s="44" t="str">
        <f>[1]РЕЕСТР!C993</f>
        <v>ранее существовавшая до 01.01.2019</v>
      </c>
      <c r="D993" s="51">
        <f>[1]РЕЕСТР!D993</f>
        <v>44900</v>
      </c>
      <c r="E993" s="16" t="str">
        <f>[1]РЕЕСТР!E993</f>
        <v>Студенческая 13</v>
      </c>
      <c r="F993" s="52" t="str">
        <f>[1]РЕЕСТР!F993</f>
        <v>в рамках проведения инвентаризации 2022 года
не установлен</v>
      </c>
      <c r="G993" s="10" t="str">
        <f>[1]РЕЕСТР!G993</f>
        <v>61.015002</v>
      </c>
      <c r="H993" s="10" t="str">
        <f>[1]РЕЕСТР!H993</f>
        <v>69.056415</v>
      </c>
      <c r="I993" s="53" t="str">
        <f>[1]РЕЕСТР!I993</f>
        <v>в рамках инвентаризации 2022 года
не определена</v>
      </c>
      <c r="J993" s="9" t="str">
        <f>[1]РЕЕСТР!J993</f>
        <v>открытый</v>
      </c>
      <c r="K993" s="11" t="str">
        <f>[1]РЕЕСТР!K993</f>
        <v>бетонная плита</v>
      </c>
      <c r="L993" s="10">
        <f>[1]РЕЕСТР!L993</f>
        <v>6</v>
      </c>
      <c r="M993" s="10" t="str">
        <f>[1]РЕЕСТР!M993</f>
        <v>есть</v>
      </c>
      <c r="N993" s="12" t="str">
        <f>[1]РЕЕСТР!N993</f>
        <v>есть</v>
      </c>
      <c r="O993" s="14">
        <f>[1]РЕЕСТР!O993</f>
        <v>2</v>
      </c>
      <c r="P993" s="15">
        <f>[1]РЕЕСТР!P993</f>
        <v>1.1000000000000001</v>
      </c>
      <c r="Q993" s="13" t="str">
        <f>[1]РЕЕСТР!Q993</f>
        <v>металл</v>
      </c>
      <c r="R993" s="14" t="str">
        <f>[1]РЕЕСТР!U993</f>
        <v>-</v>
      </c>
      <c r="S993" s="15" t="str">
        <f>[1]РЕЕСТР!V993</f>
        <v>-</v>
      </c>
      <c r="T993" s="13" t="str">
        <f>[1]РЕЕСТР!W993</f>
        <v>-</v>
      </c>
      <c r="U993" s="17" t="str">
        <f>[1]РЕЕСТР!AA993</f>
        <v>пластик</v>
      </c>
      <c r="V993" s="18">
        <f>[1]РЕЕСТР!AB993</f>
        <v>1</v>
      </c>
      <c r="W993" s="15">
        <f>[1]РЕЕСТР!AC993</f>
        <v>1</v>
      </c>
      <c r="X993" s="13" t="str">
        <f>[1]РЕЕСТР!AD993</f>
        <v>металлическая сетка ООО "Экобаланс"</v>
      </c>
      <c r="Y993" s="8" t="str">
        <f>[1]РЕЕСТР!AH993</f>
        <v>ЮЛ - ФГБУ ВО "ЮГУ"</v>
      </c>
      <c r="Z993" s="19" t="str">
        <f>[1]РЕЕСТР!AL993</f>
        <v>Общежитие ЮГУ по ул. Студенческая, д. 13</v>
      </c>
    </row>
    <row r="994" spans="2:26" ht="56.25" customHeight="1" x14ac:dyDescent="0.3">
      <c r="B994" s="43">
        <f>[1]РЕЕСТР!B994</f>
        <v>926</v>
      </c>
      <c r="C994" s="44">
        <f>[1]РЕЕСТР!C994</f>
        <v>0</v>
      </c>
      <c r="D994" s="51">
        <f>[1]РЕЕСТР!D994</f>
        <v>0</v>
      </c>
      <c r="E994" s="16" t="str">
        <f>[1]РЕЕСТР!E994</f>
        <v>Студенческая 13</v>
      </c>
      <c r="F994" s="52">
        <f>[1]РЕЕСТР!F994</f>
        <v>0</v>
      </c>
      <c r="G994" s="10">
        <f>[1]РЕЕСТР!G994</f>
        <v>0</v>
      </c>
      <c r="H994" s="10">
        <f>[1]РЕЕСТР!H994</f>
        <v>0</v>
      </c>
      <c r="I994" s="53">
        <f>[1]РЕЕСТР!I994</f>
        <v>0</v>
      </c>
      <c r="J994" s="9">
        <f>[1]РЕЕСТР!J994</f>
        <v>0</v>
      </c>
      <c r="K994" s="11">
        <f>[1]РЕЕСТР!K994</f>
        <v>0</v>
      </c>
      <c r="L994" s="10">
        <f>[1]РЕЕСТР!L994</f>
        <v>0</v>
      </c>
      <c r="M994" s="10">
        <f>[1]РЕЕСТР!M994</f>
        <v>0</v>
      </c>
      <c r="N994" s="12">
        <f>[1]РЕЕСТР!N994</f>
        <v>0</v>
      </c>
      <c r="O994" s="14">
        <f>[1]РЕЕСТР!O994</f>
        <v>1</v>
      </c>
      <c r="P994" s="15">
        <f>[1]РЕЕСТР!P994</f>
        <v>0.66</v>
      </c>
      <c r="Q994" s="13" t="str">
        <f>[1]РЕЕСТР!Q994</f>
        <v>пластик</v>
      </c>
      <c r="R994" s="14">
        <f>[1]РЕЕСТР!U994</f>
        <v>0</v>
      </c>
      <c r="S994" s="15">
        <f>[1]РЕЕСТР!V994</f>
        <v>0</v>
      </c>
      <c r="T994" s="13">
        <f>[1]РЕЕСТР!W994</f>
        <v>0</v>
      </c>
      <c r="U994" s="17">
        <f>[1]РЕЕСТР!AA994</f>
        <v>0</v>
      </c>
      <c r="V994" s="18">
        <f>[1]РЕЕСТР!AB994</f>
        <v>0</v>
      </c>
      <c r="W994" s="15">
        <f>[1]РЕЕСТР!AC994</f>
        <v>0</v>
      </c>
      <c r="X994" s="13">
        <f>[1]РЕЕСТР!AD994</f>
        <v>0</v>
      </c>
      <c r="Y994" s="8" t="str">
        <f>[1]РЕЕСТР!AH994</f>
        <v>ЮЛ - ФГБУ ВО "ЮГУ"</v>
      </c>
      <c r="Z994" s="19" t="str">
        <f>[1]РЕЕСТР!AL994</f>
        <v>Общежитие ЮГУ по ул. Студенческая, д. 13</v>
      </c>
    </row>
    <row r="995" spans="2:26" ht="56.25" customHeight="1" x14ac:dyDescent="0.3">
      <c r="B995" s="43">
        <f>[1]РЕЕСТР!B995</f>
        <v>927</v>
      </c>
      <c r="C995" s="44" t="str">
        <f>[1]РЕЕСТР!C995</f>
        <v>ранее существовавшая до 01.01.2019</v>
      </c>
      <c r="D995" s="51">
        <f>[1]РЕЕСТР!D995</f>
        <v>44900</v>
      </c>
      <c r="E995" s="16" t="str">
        <f>[1]РЕЕСТР!E995</f>
        <v>Студенческая 11</v>
      </c>
      <c r="F995" s="52" t="str">
        <f>[1]РЕЕСТР!F995</f>
        <v>в рамках проведения инвентаризации 2022 года
не установлен</v>
      </c>
      <c r="G995" s="10" t="str">
        <f>[1]РЕЕСТР!G995</f>
        <v>61.015106</v>
      </c>
      <c r="H995" s="10" t="str">
        <f>[1]РЕЕСТР!H995</f>
        <v>69.057323</v>
      </c>
      <c r="I995" s="53" t="str">
        <f>[1]РЕЕСТР!I995</f>
        <v>в рамках инвентаризации 2022 года
не определена</v>
      </c>
      <c r="J995" s="9" t="str">
        <f>[1]РЕЕСТР!J995</f>
        <v>открытый</v>
      </c>
      <c r="K995" s="11" t="str">
        <f>[1]РЕЕСТР!K995</f>
        <v>бетонная плита</v>
      </c>
      <c r="L995" s="10">
        <f>[1]РЕЕСТР!L995</f>
        <v>6</v>
      </c>
      <c r="M995" s="10" t="str">
        <f>[1]РЕЕСТР!M995</f>
        <v>есть</v>
      </c>
      <c r="N995" s="12" t="str">
        <f>[1]РЕЕСТР!N995</f>
        <v>есть</v>
      </c>
      <c r="O995" s="14">
        <f>[1]РЕЕСТР!O995</f>
        <v>2</v>
      </c>
      <c r="P995" s="15">
        <f>[1]РЕЕСТР!P995</f>
        <v>1.1000000000000001</v>
      </c>
      <c r="Q995" s="13" t="str">
        <f>[1]РЕЕСТР!Q995</f>
        <v>металл</v>
      </c>
      <c r="R995" s="14" t="str">
        <f>[1]РЕЕСТР!U995</f>
        <v>-</v>
      </c>
      <c r="S995" s="15" t="str">
        <f>[1]РЕЕСТР!V995</f>
        <v>-</v>
      </c>
      <c r="T995" s="13" t="str">
        <f>[1]РЕЕСТР!W995</f>
        <v>-</v>
      </c>
      <c r="U995" s="17" t="str">
        <f>[1]РЕЕСТР!AA995</f>
        <v>пластик</v>
      </c>
      <c r="V995" s="18">
        <f>[1]РЕЕСТР!AB995</f>
        <v>1</v>
      </c>
      <c r="W995" s="15">
        <f>[1]РЕЕСТР!AC995</f>
        <v>1</v>
      </c>
      <c r="X995" s="13" t="str">
        <f>[1]РЕЕСТР!AD995</f>
        <v>металлическая сетка ООО "Экобаланс"</v>
      </c>
      <c r="Y995" s="8" t="str">
        <f>[1]РЕЕСТР!AH995</f>
        <v>ЮЛ - ФГБУ ВО "ЮГУ"</v>
      </c>
      <c r="Z995" s="19" t="str">
        <f>[1]РЕЕСТР!AL995</f>
        <v>Общежитие ЮГУ по ул. Студенческая, д. 11</v>
      </c>
    </row>
    <row r="996" spans="2:26" ht="56.25" customHeight="1" x14ac:dyDescent="0.3">
      <c r="B996" s="43">
        <f>[1]РЕЕСТР!B996</f>
        <v>927</v>
      </c>
      <c r="C996" s="44">
        <f>[1]РЕЕСТР!C996</f>
        <v>0</v>
      </c>
      <c r="D996" s="51">
        <f>[1]РЕЕСТР!D996</f>
        <v>0</v>
      </c>
      <c r="E996" s="16" t="str">
        <f>[1]РЕЕСТР!E996</f>
        <v>Студенческая 11</v>
      </c>
      <c r="F996" s="52">
        <f>[1]РЕЕСТР!F996</f>
        <v>0</v>
      </c>
      <c r="G996" s="10">
        <f>[1]РЕЕСТР!G996</f>
        <v>0</v>
      </c>
      <c r="H996" s="10">
        <f>[1]РЕЕСТР!H996</f>
        <v>0</v>
      </c>
      <c r="I996" s="53">
        <f>[1]РЕЕСТР!I996</f>
        <v>0</v>
      </c>
      <c r="J996" s="9">
        <f>[1]РЕЕСТР!J996</f>
        <v>0</v>
      </c>
      <c r="K996" s="11">
        <f>[1]РЕЕСТР!K996</f>
        <v>0</v>
      </c>
      <c r="L996" s="10">
        <f>[1]РЕЕСТР!L996</f>
        <v>0</v>
      </c>
      <c r="M996" s="10">
        <f>[1]РЕЕСТР!M996</f>
        <v>0</v>
      </c>
      <c r="N996" s="12">
        <f>[1]РЕЕСТР!N996</f>
        <v>0</v>
      </c>
      <c r="O996" s="14">
        <f>[1]РЕЕСТР!O996</f>
        <v>1</v>
      </c>
      <c r="P996" s="15">
        <f>[1]РЕЕСТР!P996</f>
        <v>0.66</v>
      </c>
      <c r="Q996" s="13" t="str">
        <f>[1]РЕЕСТР!Q996</f>
        <v>пластик</v>
      </c>
      <c r="R996" s="14">
        <f>[1]РЕЕСТР!U996</f>
        <v>0</v>
      </c>
      <c r="S996" s="15">
        <f>[1]РЕЕСТР!V996</f>
        <v>0</v>
      </c>
      <c r="T996" s="13">
        <f>[1]РЕЕСТР!W996</f>
        <v>0</v>
      </c>
      <c r="U996" s="17">
        <f>[1]РЕЕСТР!AA996</f>
        <v>0</v>
      </c>
      <c r="V996" s="18">
        <f>[1]РЕЕСТР!AB996</f>
        <v>0</v>
      </c>
      <c r="W996" s="15">
        <f>[1]РЕЕСТР!AC996</f>
        <v>0</v>
      </c>
      <c r="X996" s="13">
        <f>[1]РЕЕСТР!AD996</f>
        <v>0</v>
      </c>
      <c r="Y996" s="8" t="str">
        <f>[1]РЕЕСТР!AH996</f>
        <v>ЮЛ - ФГБУ ВО "ЮГУ"</v>
      </c>
      <c r="Z996" s="19" t="str">
        <f>[1]РЕЕСТР!AL996</f>
        <v>Общежитие ЮГУ по ул. Студенческая, д. 11</v>
      </c>
    </row>
    <row r="997" spans="2:26" ht="56.25" customHeight="1" x14ac:dyDescent="0.3">
      <c r="B997" s="43">
        <f>[1]РЕЕСТР!B997</f>
        <v>928</v>
      </c>
      <c r="C997" s="44" t="str">
        <f>[1]РЕЕСТР!C997</f>
        <v>ранее существовавшая до 01.01.2019</v>
      </c>
      <c r="D997" s="51">
        <f>[1]РЕЕСТР!D997</f>
        <v>44900</v>
      </c>
      <c r="E997" s="16" t="str">
        <f>[1]РЕЕСТР!E997</f>
        <v>Студенческая 9</v>
      </c>
      <c r="F997" s="52" t="str">
        <f>[1]РЕЕСТР!F997</f>
        <v>в рамках проведения инвентаризации 2022 года
не установлен</v>
      </c>
      <c r="G997" s="10" t="str">
        <f>[1]РЕЕСТР!G997</f>
        <v>61.015241</v>
      </c>
      <c r="H997" s="10" t="str">
        <f>[1]РЕЕСТР!H997</f>
        <v>69.058239</v>
      </c>
      <c r="I997" s="53" t="str">
        <f>[1]РЕЕСТР!I997</f>
        <v>в рамках инвентаризации 2022 года
не определена</v>
      </c>
      <c r="J997" s="9" t="str">
        <f>[1]РЕЕСТР!J997</f>
        <v>открытый</v>
      </c>
      <c r="K997" s="11" t="str">
        <f>[1]РЕЕСТР!K997</f>
        <v>бетонная плита</v>
      </c>
      <c r="L997" s="10">
        <f>[1]РЕЕСТР!L997</f>
        <v>6</v>
      </c>
      <c r="M997" s="10" t="str">
        <f>[1]РЕЕСТР!M997</f>
        <v>есть</v>
      </c>
      <c r="N997" s="12" t="str">
        <f>[1]РЕЕСТР!N997</f>
        <v>есть</v>
      </c>
      <c r="O997" s="14">
        <f>[1]РЕЕСТР!O997</f>
        <v>2</v>
      </c>
      <c r="P997" s="15">
        <f>[1]РЕЕСТР!P997</f>
        <v>1.1000000000000001</v>
      </c>
      <c r="Q997" s="13" t="str">
        <f>[1]РЕЕСТР!Q997</f>
        <v>металл</v>
      </c>
      <c r="R997" s="14" t="str">
        <f>[1]РЕЕСТР!U997</f>
        <v>-</v>
      </c>
      <c r="S997" s="15" t="str">
        <f>[1]РЕЕСТР!V997</f>
        <v>-</v>
      </c>
      <c r="T997" s="13" t="str">
        <f>[1]РЕЕСТР!W997</f>
        <v>-</v>
      </c>
      <c r="U997" s="17" t="str">
        <f>[1]РЕЕСТР!AA997</f>
        <v>пластик</v>
      </c>
      <c r="V997" s="18">
        <f>[1]РЕЕСТР!AB997</f>
        <v>1</v>
      </c>
      <c r="W997" s="15">
        <f>[1]РЕЕСТР!AC997</f>
        <v>1</v>
      </c>
      <c r="X997" s="13" t="str">
        <f>[1]РЕЕСТР!AD997</f>
        <v>металлическая сетка ООО "Экобаланс"</v>
      </c>
      <c r="Y997" s="8" t="str">
        <f>[1]РЕЕСТР!AH997</f>
        <v>ЮЛ - ФГБУ ВО "ЮГУ"</v>
      </c>
      <c r="Z997" s="19" t="str">
        <f>[1]РЕЕСТР!AL997</f>
        <v>Общежитие ЮГУ по ул. Студенческая, д. 9</v>
      </c>
    </row>
    <row r="998" spans="2:26" ht="56.25" customHeight="1" x14ac:dyDescent="0.3">
      <c r="B998" s="43">
        <f>[1]РЕЕСТР!B998</f>
        <v>928</v>
      </c>
      <c r="C998" s="44">
        <f>[1]РЕЕСТР!C998</f>
        <v>0</v>
      </c>
      <c r="D998" s="51">
        <f>[1]РЕЕСТР!D998</f>
        <v>0</v>
      </c>
      <c r="E998" s="16" t="str">
        <f>[1]РЕЕСТР!E998</f>
        <v>Студенческая 9</v>
      </c>
      <c r="F998" s="52">
        <f>[1]РЕЕСТР!F998</f>
        <v>0</v>
      </c>
      <c r="G998" s="10">
        <f>[1]РЕЕСТР!G998</f>
        <v>0</v>
      </c>
      <c r="H998" s="10">
        <f>[1]РЕЕСТР!H998</f>
        <v>0</v>
      </c>
      <c r="I998" s="53">
        <f>[1]РЕЕСТР!I998</f>
        <v>0</v>
      </c>
      <c r="J998" s="9">
        <f>[1]РЕЕСТР!J998</f>
        <v>0</v>
      </c>
      <c r="K998" s="11">
        <f>[1]РЕЕСТР!K998</f>
        <v>0</v>
      </c>
      <c r="L998" s="10">
        <f>[1]РЕЕСТР!L998</f>
        <v>0</v>
      </c>
      <c r="M998" s="10">
        <f>[1]РЕЕСТР!M998</f>
        <v>0</v>
      </c>
      <c r="N998" s="12">
        <f>[1]РЕЕСТР!N998</f>
        <v>0</v>
      </c>
      <c r="O998" s="14">
        <f>[1]РЕЕСТР!O998</f>
        <v>1</v>
      </c>
      <c r="P998" s="15">
        <f>[1]РЕЕСТР!P998</f>
        <v>0.66</v>
      </c>
      <c r="Q998" s="13" t="str">
        <f>[1]РЕЕСТР!Q998</f>
        <v>пластик</v>
      </c>
      <c r="R998" s="14">
        <f>[1]РЕЕСТР!U998</f>
        <v>0</v>
      </c>
      <c r="S998" s="15">
        <f>[1]РЕЕСТР!V998</f>
        <v>0</v>
      </c>
      <c r="T998" s="13">
        <f>[1]РЕЕСТР!W998</f>
        <v>0</v>
      </c>
      <c r="U998" s="17">
        <f>[1]РЕЕСТР!AA998</f>
        <v>0</v>
      </c>
      <c r="V998" s="18">
        <f>[1]РЕЕСТР!AB998</f>
        <v>0</v>
      </c>
      <c r="W998" s="15">
        <f>[1]РЕЕСТР!AC998</f>
        <v>0</v>
      </c>
      <c r="X998" s="13">
        <f>[1]РЕЕСТР!AD998</f>
        <v>0</v>
      </c>
      <c r="Y998" s="8" t="str">
        <f>[1]РЕЕСТР!AH998</f>
        <v>ЮЛ - ФГБУ ВО "ЮГУ"</v>
      </c>
      <c r="Z998" s="19" t="str">
        <f>[1]РЕЕСТР!AL998</f>
        <v>Общежитие ЮГУ по ул. Студенческая, д. 9</v>
      </c>
    </row>
    <row r="999" spans="2:26" ht="56.25" customHeight="1" x14ac:dyDescent="0.3">
      <c r="B999" s="43">
        <f>[1]РЕЕСТР!B999</f>
        <v>929</v>
      </c>
      <c r="C999" s="44" t="str">
        <f>[1]РЕЕСТР!C999</f>
        <v>ранее существовавшая до 01.01.2019</v>
      </c>
      <c r="D999" s="51">
        <f>[1]РЕЕСТР!D999</f>
        <v>44900</v>
      </c>
      <c r="E999" s="16" t="str">
        <f>[1]РЕЕСТР!E999</f>
        <v>Студенческая 7</v>
      </c>
      <c r="F999" s="52" t="str">
        <f>[1]РЕЕСТР!F999</f>
        <v>в рамках проведения инвентаризации 2022 года
не установлен</v>
      </c>
      <c r="G999" s="10" t="str">
        <f>[1]РЕЕСТР!G999</f>
        <v>61.015350</v>
      </c>
      <c r="H999" s="10" t="str">
        <f>[1]РЕЕСТР!H999</f>
        <v>69.059137</v>
      </c>
      <c r="I999" s="53" t="str">
        <f>[1]РЕЕСТР!I999</f>
        <v>в рамках инвентаризации 2022 года
не определена</v>
      </c>
      <c r="J999" s="9" t="str">
        <f>[1]РЕЕСТР!J999</f>
        <v>открытый</v>
      </c>
      <c r="K999" s="11" t="str">
        <f>[1]РЕЕСТР!K999</f>
        <v>бетонная плита</v>
      </c>
      <c r="L999" s="10">
        <f>[1]РЕЕСТР!L999</f>
        <v>6</v>
      </c>
      <c r="M999" s="10" t="str">
        <f>[1]РЕЕСТР!M999</f>
        <v>есть</v>
      </c>
      <c r="N999" s="12" t="str">
        <f>[1]РЕЕСТР!N999</f>
        <v>есть</v>
      </c>
      <c r="O999" s="14">
        <f>[1]РЕЕСТР!O999</f>
        <v>2</v>
      </c>
      <c r="P999" s="15">
        <f>[1]РЕЕСТР!P999</f>
        <v>1.1000000000000001</v>
      </c>
      <c r="Q999" s="13" t="str">
        <f>[1]РЕЕСТР!Q999</f>
        <v>металл</v>
      </c>
      <c r="R999" s="14" t="str">
        <f>[1]РЕЕСТР!U999</f>
        <v>-</v>
      </c>
      <c r="S999" s="15" t="str">
        <f>[1]РЕЕСТР!V999</f>
        <v>-</v>
      </c>
      <c r="T999" s="13" t="str">
        <f>[1]РЕЕСТР!W999</f>
        <v>-</v>
      </c>
      <c r="U999" s="17" t="str">
        <f>[1]РЕЕСТР!AA999</f>
        <v>пластик</v>
      </c>
      <c r="V999" s="18">
        <f>[1]РЕЕСТР!AB999</f>
        <v>1</v>
      </c>
      <c r="W999" s="15">
        <f>[1]РЕЕСТР!AC999</f>
        <v>1</v>
      </c>
      <c r="X999" s="13" t="str">
        <f>[1]РЕЕСТР!AD999</f>
        <v>металлическая сетка ООО "Экобаланс"</v>
      </c>
      <c r="Y999" s="8" t="str">
        <f>[1]РЕЕСТР!AH999</f>
        <v>ЮЛ - ФГБУ ВО "ЮГУ"</v>
      </c>
      <c r="Z999" s="19" t="str">
        <f>[1]РЕЕСТР!AL999</f>
        <v>Общежитие ЮГУ по ул. Студенческая, д. 7</v>
      </c>
    </row>
    <row r="1000" spans="2:26" ht="45" customHeight="1" x14ac:dyDescent="0.3">
      <c r="B1000" s="43">
        <f>[1]РЕЕСТР!B1000</f>
        <v>929</v>
      </c>
      <c r="C1000" s="44">
        <f>[1]РЕЕСТР!C1000</f>
        <v>0</v>
      </c>
      <c r="D1000" s="51">
        <f>[1]РЕЕСТР!D1000</f>
        <v>0</v>
      </c>
      <c r="E1000" s="16" t="str">
        <f>[1]РЕЕСТР!E1000</f>
        <v>Студенческая 7</v>
      </c>
      <c r="F1000" s="52">
        <f>[1]РЕЕСТР!F1000</f>
        <v>0</v>
      </c>
      <c r="G1000" s="10">
        <f>[1]РЕЕСТР!G1000</f>
        <v>0</v>
      </c>
      <c r="H1000" s="10">
        <f>[1]РЕЕСТР!H1000</f>
        <v>0</v>
      </c>
      <c r="I1000" s="53">
        <f>[1]РЕЕСТР!I1000</f>
        <v>0</v>
      </c>
      <c r="J1000" s="9">
        <f>[1]РЕЕСТР!J1000</f>
        <v>0</v>
      </c>
      <c r="K1000" s="11">
        <f>[1]РЕЕСТР!K1000</f>
        <v>0</v>
      </c>
      <c r="L1000" s="10">
        <f>[1]РЕЕСТР!L1000</f>
        <v>0</v>
      </c>
      <c r="M1000" s="10">
        <f>[1]РЕЕСТР!M1000</f>
        <v>0</v>
      </c>
      <c r="N1000" s="12">
        <f>[1]РЕЕСТР!N1000</f>
        <v>0</v>
      </c>
      <c r="O1000" s="14">
        <f>[1]РЕЕСТР!O1000</f>
        <v>1</v>
      </c>
      <c r="P1000" s="15">
        <f>[1]РЕЕСТР!P1000</f>
        <v>0.66</v>
      </c>
      <c r="Q1000" s="13" t="str">
        <f>[1]РЕЕСТР!Q1000</f>
        <v>пластик</v>
      </c>
      <c r="R1000" s="14">
        <f>[1]РЕЕСТР!U1000</f>
        <v>0</v>
      </c>
      <c r="S1000" s="15">
        <f>[1]РЕЕСТР!V1000</f>
        <v>0</v>
      </c>
      <c r="T1000" s="13">
        <f>[1]РЕЕСТР!W1000</f>
        <v>0</v>
      </c>
      <c r="U1000" s="17">
        <f>[1]РЕЕСТР!AA1000</f>
        <v>0</v>
      </c>
      <c r="V1000" s="18">
        <f>[1]РЕЕСТР!AB1000</f>
        <v>0</v>
      </c>
      <c r="W1000" s="15">
        <f>[1]РЕЕСТР!AC1000</f>
        <v>0</v>
      </c>
      <c r="X1000" s="13">
        <f>[1]РЕЕСТР!AD1000</f>
        <v>0</v>
      </c>
      <c r="Y1000" s="8" t="str">
        <f>[1]РЕЕСТР!AH1000</f>
        <v>ЮЛ - ФГБУ ВО "ЮГУ"</v>
      </c>
      <c r="Z1000" s="19" t="str">
        <f>[1]РЕЕСТР!AL1000</f>
        <v>Общежитие ЮГУ по ул. Студенческая, д. 7</v>
      </c>
    </row>
    <row r="1001" spans="2:26" ht="45" customHeight="1" x14ac:dyDescent="0.3">
      <c r="B1001" s="43">
        <f>[1]РЕЕСТР!B1001</f>
        <v>930</v>
      </c>
      <c r="C1001" s="44" t="str">
        <f>[1]РЕЕСТР!C1001</f>
        <v>ранее существовавшая до 01.01.2019</v>
      </c>
      <c r="D1001" s="51">
        <f>[1]РЕЕСТР!D1001</f>
        <v>44900</v>
      </c>
      <c r="E1001" s="16" t="str">
        <f>[1]РЕЕСТР!E1001</f>
        <v>Студенческая 5</v>
      </c>
      <c r="F1001" s="52" t="str">
        <f>[1]РЕЕСТР!F1001</f>
        <v>в рамках проведения инвентаризации 2022 года
не установлен</v>
      </c>
      <c r="G1001" s="10" t="str">
        <f>[1]РЕЕСТР!G1001</f>
        <v>61.015473</v>
      </c>
      <c r="H1001" s="10" t="str">
        <f>[1]РЕЕСТР!H1001</f>
        <v>69.060054</v>
      </c>
      <c r="I1001" s="53" t="str">
        <f>[1]РЕЕСТР!I1001</f>
        <v>в рамках инвентаризации 2022 года
не определена</v>
      </c>
      <c r="J1001" s="9" t="str">
        <f>[1]РЕЕСТР!J1001</f>
        <v>открытый</v>
      </c>
      <c r="K1001" s="11" t="str">
        <f>[1]РЕЕСТР!K1001</f>
        <v>бетонная плита</v>
      </c>
      <c r="L1001" s="10">
        <f>[1]РЕЕСТР!L1001</f>
        <v>6</v>
      </c>
      <c r="M1001" s="10" t="str">
        <f>[1]РЕЕСТР!M1001</f>
        <v>есть</v>
      </c>
      <c r="N1001" s="12" t="str">
        <f>[1]РЕЕСТР!N1001</f>
        <v>есть</v>
      </c>
      <c r="O1001" s="14">
        <f>[1]РЕЕСТР!O1001</f>
        <v>2</v>
      </c>
      <c r="P1001" s="15">
        <f>[1]РЕЕСТР!P1001</f>
        <v>1.1000000000000001</v>
      </c>
      <c r="Q1001" s="13" t="str">
        <f>[1]РЕЕСТР!Q1001</f>
        <v>металл</v>
      </c>
      <c r="R1001" s="14" t="str">
        <f>[1]РЕЕСТР!U1001</f>
        <v>-</v>
      </c>
      <c r="S1001" s="15" t="str">
        <f>[1]РЕЕСТР!V1001</f>
        <v>-</v>
      </c>
      <c r="T1001" s="13" t="str">
        <f>[1]РЕЕСТР!W1001</f>
        <v>-</v>
      </c>
      <c r="U1001" s="17" t="str">
        <f>[1]РЕЕСТР!AA1001</f>
        <v>пластик</v>
      </c>
      <c r="V1001" s="18">
        <f>[1]РЕЕСТР!AB1001</f>
        <v>1</v>
      </c>
      <c r="W1001" s="15">
        <f>[1]РЕЕСТР!AC1001</f>
        <v>1</v>
      </c>
      <c r="X1001" s="13" t="str">
        <f>[1]РЕЕСТР!AD1001</f>
        <v>металлическая сетка ООО "Экобаланс"</v>
      </c>
      <c r="Y1001" s="8" t="str">
        <f>[1]РЕЕСТР!AH1001</f>
        <v>ЮЛ - ФГБУ ВО "ЮГУ"</v>
      </c>
      <c r="Z1001" s="19" t="str">
        <f>[1]РЕЕСТР!AL1001</f>
        <v>Общежитие ЮГУ по ул. Студенческая, д. 5</v>
      </c>
    </row>
    <row r="1002" spans="2:26" ht="45" customHeight="1" x14ac:dyDescent="0.3">
      <c r="B1002" s="43">
        <f>[1]РЕЕСТР!B1002</f>
        <v>930</v>
      </c>
      <c r="C1002" s="44">
        <f>[1]РЕЕСТР!C1002</f>
        <v>0</v>
      </c>
      <c r="D1002" s="51">
        <f>[1]РЕЕСТР!D1002</f>
        <v>0</v>
      </c>
      <c r="E1002" s="16" t="str">
        <f>[1]РЕЕСТР!E1002</f>
        <v>Студенческая 5</v>
      </c>
      <c r="F1002" s="52">
        <f>[1]РЕЕСТР!F1002</f>
        <v>0</v>
      </c>
      <c r="G1002" s="10">
        <f>[1]РЕЕСТР!G1002</f>
        <v>0</v>
      </c>
      <c r="H1002" s="10">
        <f>[1]РЕЕСТР!H1002</f>
        <v>0</v>
      </c>
      <c r="I1002" s="53">
        <f>[1]РЕЕСТР!I1002</f>
        <v>0</v>
      </c>
      <c r="J1002" s="9">
        <f>[1]РЕЕСТР!J1002</f>
        <v>0</v>
      </c>
      <c r="K1002" s="11">
        <f>[1]РЕЕСТР!K1002</f>
        <v>0</v>
      </c>
      <c r="L1002" s="10">
        <f>[1]РЕЕСТР!L1002</f>
        <v>0</v>
      </c>
      <c r="M1002" s="10">
        <f>[1]РЕЕСТР!M1002</f>
        <v>0</v>
      </c>
      <c r="N1002" s="12">
        <f>[1]РЕЕСТР!N1002</f>
        <v>0</v>
      </c>
      <c r="O1002" s="14">
        <f>[1]РЕЕСТР!O1002</f>
        <v>1</v>
      </c>
      <c r="P1002" s="15">
        <f>[1]РЕЕСТР!P1002</f>
        <v>0.66</v>
      </c>
      <c r="Q1002" s="13" t="str">
        <f>[1]РЕЕСТР!Q1002</f>
        <v>пластик</v>
      </c>
      <c r="R1002" s="14">
        <f>[1]РЕЕСТР!U1002</f>
        <v>0</v>
      </c>
      <c r="S1002" s="15">
        <f>[1]РЕЕСТР!V1002</f>
        <v>0</v>
      </c>
      <c r="T1002" s="13">
        <f>[1]РЕЕСТР!W1002</f>
        <v>0</v>
      </c>
      <c r="U1002" s="17">
        <f>[1]РЕЕСТР!AA1002</f>
        <v>0</v>
      </c>
      <c r="V1002" s="18">
        <f>[1]РЕЕСТР!AB1002</f>
        <v>0</v>
      </c>
      <c r="W1002" s="15">
        <f>[1]РЕЕСТР!AC1002</f>
        <v>0</v>
      </c>
      <c r="X1002" s="13">
        <f>[1]РЕЕСТР!AD1002</f>
        <v>0</v>
      </c>
      <c r="Y1002" s="8" t="str">
        <f>[1]РЕЕСТР!AH1002</f>
        <v>ЮЛ - ФГБУ ВО "ЮГУ"</v>
      </c>
      <c r="Z1002" s="19" t="str">
        <f>[1]РЕЕСТР!AL1002</f>
        <v>Общежитие ЮГУ по ул. Студенческая, д. 5</v>
      </c>
    </row>
    <row r="1003" spans="2:26" ht="45" customHeight="1" x14ac:dyDescent="0.3">
      <c r="B1003" s="43">
        <f>[1]РЕЕСТР!B1003</f>
        <v>931</v>
      </c>
      <c r="C1003" s="44" t="str">
        <f>[1]РЕЕСТР!C1003</f>
        <v>ранее существовавшая до 01.01.2019</v>
      </c>
      <c r="D1003" s="51">
        <f>[1]РЕЕСТР!D1003</f>
        <v>44900</v>
      </c>
      <c r="E1003" s="16" t="str">
        <f>[1]РЕЕСТР!E1003</f>
        <v>Студенческая 3</v>
      </c>
      <c r="F1003" s="52" t="str">
        <f>[1]РЕЕСТР!F1003</f>
        <v>в рамках проведения инвентаризации 2022 года
не установлен</v>
      </c>
      <c r="G1003" s="10" t="str">
        <f>[1]РЕЕСТР!G1003</f>
        <v>61.015974</v>
      </c>
      <c r="H1003" s="10" t="str">
        <f>[1]РЕЕСТР!H1003</f>
        <v>69.061419</v>
      </c>
      <c r="I1003" s="53" t="str">
        <f>[1]РЕЕСТР!I1003</f>
        <v>в рамках инвентаризации 2022 года
не определена</v>
      </c>
      <c r="J1003" s="9" t="str">
        <f>[1]РЕЕСТР!J1003</f>
        <v>открытый</v>
      </c>
      <c r="K1003" s="39" t="str">
        <f>[1]РЕЕСТР!K1003</f>
        <v>бетонная плита</v>
      </c>
      <c r="L1003" s="10">
        <f>[1]РЕЕСТР!L1003</f>
        <v>6</v>
      </c>
      <c r="M1003" s="10" t="str">
        <f>[1]РЕЕСТР!M1003</f>
        <v>есть</v>
      </c>
      <c r="N1003" s="12" t="str">
        <f>[1]РЕЕСТР!N1003</f>
        <v>есть</v>
      </c>
      <c r="O1003" s="14">
        <f>[1]РЕЕСТР!O1003</f>
        <v>2</v>
      </c>
      <c r="P1003" s="15">
        <f>[1]РЕЕСТР!P1003</f>
        <v>1.1000000000000001</v>
      </c>
      <c r="Q1003" s="13" t="str">
        <f>[1]РЕЕСТР!Q1003</f>
        <v>металл</v>
      </c>
      <c r="R1003" s="14" t="str">
        <f>[1]РЕЕСТР!U1003</f>
        <v>-</v>
      </c>
      <c r="S1003" s="15" t="str">
        <f>[1]РЕЕСТР!V1003</f>
        <v>-</v>
      </c>
      <c r="T1003" s="13" t="str">
        <f>[1]РЕЕСТР!W1003</f>
        <v>-</v>
      </c>
      <c r="U1003" s="17" t="str">
        <f>[1]РЕЕСТР!AA1003</f>
        <v>пластик</v>
      </c>
      <c r="V1003" s="18">
        <f>[1]РЕЕСТР!AB1003</f>
        <v>1</v>
      </c>
      <c r="W1003" s="15">
        <f>[1]РЕЕСТР!AC1003</f>
        <v>1</v>
      </c>
      <c r="X1003" s="13" t="str">
        <f>[1]РЕЕСТР!AD1003</f>
        <v>металлическая сетка ООО "Экобаланс"</v>
      </c>
      <c r="Y1003" s="8" t="str">
        <f>[1]РЕЕСТР!AH1003</f>
        <v>ЮЛ - ФГБУ ВО "ЮГУ"</v>
      </c>
      <c r="Z1003" s="19" t="str">
        <f>[1]РЕЕСТР!AL1003</f>
        <v>Общежитие ЮГУ по ул. Студенческая, д. 3</v>
      </c>
    </row>
    <row r="1004" spans="2:26" ht="47.25" customHeight="1" x14ac:dyDescent="0.3">
      <c r="B1004" s="43">
        <f>[1]РЕЕСТР!B1004</f>
        <v>932</v>
      </c>
      <c r="C1004" s="44" t="str">
        <f>[1]РЕЕСТР!C1004</f>
        <v>ранее существовавшая до 01.01.2019</v>
      </c>
      <c r="D1004" s="51">
        <f>[1]РЕЕСТР!D1004</f>
        <v>44900</v>
      </c>
      <c r="E1004" s="16" t="str">
        <f>[1]РЕЕСТР!E1004</f>
        <v>Студенческая 1</v>
      </c>
      <c r="F1004" s="52" t="str">
        <f>[1]РЕЕСТР!F1004</f>
        <v>в рамках проведения инвентаризации 2022 года
не установлен</v>
      </c>
      <c r="G1004" s="10" t="str">
        <f>[1]РЕЕСТР!G1004</f>
        <v>61.015695</v>
      </c>
      <c r="H1004" s="10" t="str">
        <f>[1]РЕЕСТР!H1004</f>
        <v>69.062991</v>
      </c>
      <c r="I1004" s="53" t="str">
        <f>[1]РЕЕСТР!I1004</f>
        <v>в рамках инвентаризации 2022 года
не определена</v>
      </c>
      <c r="J1004" s="9" t="str">
        <f>[1]РЕЕСТР!J1004</f>
        <v>открытый</v>
      </c>
      <c r="K1004" s="39" t="str">
        <f>[1]РЕЕСТР!K1004</f>
        <v>бетонная плита</v>
      </c>
      <c r="L1004" s="10">
        <f>[1]РЕЕСТР!L1004</f>
        <v>6</v>
      </c>
      <c r="M1004" s="10" t="str">
        <f>[1]РЕЕСТР!M1004</f>
        <v>есть</v>
      </c>
      <c r="N1004" s="12" t="str">
        <f>[1]РЕЕСТР!N1004</f>
        <v>есть</v>
      </c>
      <c r="O1004" s="14">
        <f>[1]РЕЕСТР!O1004</f>
        <v>1</v>
      </c>
      <c r="P1004" s="15">
        <f>[1]РЕЕСТР!P1004</f>
        <v>1.1000000000000001</v>
      </c>
      <c r="Q1004" s="13" t="str">
        <f>[1]РЕЕСТР!Q1004</f>
        <v>металл</v>
      </c>
      <c r="R1004" s="14" t="str">
        <f>[1]РЕЕСТР!U1004</f>
        <v>-</v>
      </c>
      <c r="S1004" s="15" t="str">
        <f>[1]РЕЕСТР!V1004</f>
        <v>-</v>
      </c>
      <c r="T1004" s="13" t="str">
        <f>[1]РЕЕСТР!W1004</f>
        <v>-</v>
      </c>
      <c r="U1004" s="17" t="str">
        <f>[1]РЕЕСТР!AA1004</f>
        <v>пластик</v>
      </c>
      <c r="V1004" s="18">
        <f>[1]РЕЕСТР!AB1004</f>
        <v>1</v>
      </c>
      <c r="W1004" s="15">
        <f>[1]РЕЕСТР!AC1004</f>
        <v>1</v>
      </c>
      <c r="X1004" s="13" t="str">
        <f>[1]РЕЕСТР!AD1004</f>
        <v>металлическая сетка ООО "Экобаланс"</v>
      </c>
      <c r="Y1004" s="8" t="str">
        <f>[1]РЕЕСТР!AH1004</f>
        <v>ЮЛ - ФГБУ ВО "ЮГУ"</v>
      </c>
      <c r="Z1004" s="19" t="str">
        <f>[1]РЕЕСТР!AL1004</f>
        <v>Общежитие ЮГУ по ул. Студенческая, д. 1</v>
      </c>
    </row>
    <row r="1005" spans="2:26" ht="45" customHeight="1" x14ac:dyDescent="0.3">
      <c r="B1005" s="43">
        <f>[1]РЕЕСТР!B1005</f>
        <v>933</v>
      </c>
      <c r="C1005" s="44" t="str">
        <f>[1]РЕЕСТР!C1005</f>
        <v>ранее существовавшая до 01.01.2019</v>
      </c>
      <c r="D1005" s="51">
        <f>[1]РЕЕСТР!D1005</f>
        <v>44900</v>
      </c>
      <c r="E1005" s="16" t="str">
        <f>[1]РЕЕСТР!E1005</f>
        <v>Тобольский тракт, 3км</v>
      </c>
      <c r="F1005" s="52" t="str">
        <f>[1]РЕЕСТР!F1005</f>
        <v>в рамках проведения инвентаризации 2022 года
не установлен</v>
      </c>
      <c r="G1005" s="10" t="str">
        <f>[1]РЕЕСТР!G1005</f>
        <v xml:space="preserve">61.035191 </v>
      </c>
      <c r="H1005" s="10" t="str">
        <f>[1]РЕЕСТР!H1005</f>
        <v>69.165825</v>
      </c>
      <c r="I1005" s="53" t="str">
        <f>[1]РЕЕСТР!I1005</f>
        <v>в рамках инвентаризации 2022 года
не определена</v>
      </c>
      <c r="J1005" s="9" t="str">
        <f>[1]РЕЕСТР!J1005</f>
        <v>открытый</v>
      </c>
      <c r="K1005" s="11" t="str">
        <f>[1]РЕЕСТР!K1005</f>
        <v>грунт</v>
      </c>
      <c r="L1005" s="10">
        <f>[1]РЕЕСТР!L1005</f>
        <v>2</v>
      </c>
      <c r="M1005" s="10" t="str">
        <f>[1]РЕЕСТР!M1005</f>
        <v>отсутствует</v>
      </c>
      <c r="N1005" s="12" t="str">
        <f>[1]РЕЕСТР!N1005</f>
        <v>отсутствует</v>
      </c>
      <c r="O1005" s="14">
        <f>[1]РЕЕСТР!O1005</f>
        <v>1</v>
      </c>
      <c r="P1005" s="15">
        <f>[1]РЕЕСТР!P1005</f>
        <v>1.1000000000000001</v>
      </c>
      <c r="Q1005" s="13" t="str">
        <f>[1]РЕЕСТР!Q1005</f>
        <v>пластик</v>
      </c>
      <c r="R1005" s="14" t="str">
        <f>[1]РЕЕСТР!U1005</f>
        <v>-</v>
      </c>
      <c r="S1005" s="15" t="str">
        <f>[1]РЕЕСТР!V1005</f>
        <v>-</v>
      </c>
      <c r="T1005" s="13" t="str">
        <f>[1]РЕЕСТР!W1005</f>
        <v>-</v>
      </c>
      <c r="U1005" s="17" t="str">
        <f>[1]РЕЕСТР!AA1005</f>
        <v>-</v>
      </c>
      <c r="V1005" s="18" t="str">
        <f>[1]РЕЕСТР!AB1005</f>
        <v>-</v>
      </c>
      <c r="W1005" s="15" t="str">
        <f>[1]РЕЕСТР!AC1005</f>
        <v>-</v>
      </c>
      <c r="X1005" s="13" t="str">
        <f>[1]РЕЕСТР!AD1005</f>
        <v>-</v>
      </c>
      <c r="Y1005" s="8" t="str">
        <f>[1]РЕЕСТР!AH1005</f>
        <v>ИП - Мустафина К.А.</v>
      </c>
      <c r="Z1005" s="19" t="str">
        <f>[1]РЕЕСТР!AL1005</f>
        <v>ИП Мустафина К.А. (магазин "Движенец")</v>
      </c>
    </row>
    <row r="1006" spans="2:26" ht="45" customHeight="1" x14ac:dyDescent="0.3">
      <c r="B1006" s="43">
        <f>[1]РЕЕСТР!B1006</f>
        <v>934</v>
      </c>
      <c r="C1006" s="44">
        <f>[1]РЕЕСТР!C1006</f>
        <v>43880</v>
      </c>
      <c r="D1006" s="51">
        <f>[1]РЕЕСТР!D1006</f>
        <v>44900</v>
      </c>
      <c r="E1006" s="16" t="str">
        <f>[1]РЕЕСТР!E1006</f>
        <v>Коминтерна 22</v>
      </c>
      <c r="F1006" s="52" t="str">
        <f>[1]РЕЕСТР!F1006</f>
        <v>в рамках проведения инвентаризации 2022 года
не установлен</v>
      </c>
      <c r="G1006" s="10" t="str">
        <f>[1]РЕЕСТР!G1006</f>
        <v>61.003219</v>
      </c>
      <c r="H1006" s="10" t="str">
        <f>[1]РЕЕСТР!H1006</f>
        <v>69.010258</v>
      </c>
      <c r="I1006" s="53" t="str">
        <f>[1]РЕЕСТР!I1006</f>
        <v>в рамках инвентаризации 2022 года
не определена</v>
      </c>
      <c r="J1006" s="9" t="str">
        <f>[1]РЕЕСТР!J1006</f>
        <v>ограниченный</v>
      </c>
      <c r="K1006" s="11" t="str">
        <f>[1]РЕЕСТР!K1006</f>
        <v>бетонная плита</v>
      </c>
      <c r="L1006" s="10">
        <f>[1]РЕЕСТР!L1006</f>
        <v>6</v>
      </c>
      <c r="M1006" s="10" t="str">
        <f>[1]РЕЕСТР!M1006</f>
        <v>отсутствует</v>
      </c>
      <c r="N1006" s="12" t="str">
        <f>[1]РЕЕСТР!N1006</f>
        <v>отсутствует</v>
      </c>
      <c r="O1006" s="14" t="str">
        <f>[1]РЕЕСТР!O1006</f>
        <v>-</v>
      </c>
      <c r="P1006" s="15" t="str">
        <f>[1]РЕЕСТР!P1006</f>
        <v>-</v>
      </c>
      <c r="Q1006" s="13" t="str">
        <f>[1]РЕЕСТР!Q1006</f>
        <v>-</v>
      </c>
      <c r="R1006" s="14" t="str">
        <f>[1]РЕЕСТР!U1006</f>
        <v>-</v>
      </c>
      <c r="S1006" s="15" t="str">
        <f>[1]РЕЕСТР!V1006</f>
        <v>-</v>
      </c>
      <c r="T1006" s="13" t="str">
        <f>[1]РЕЕСТР!W1006</f>
        <v>-</v>
      </c>
      <c r="U1006" s="17" t="str">
        <f>[1]РЕЕСТР!AA1006</f>
        <v>-</v>
      </c>
      <c r="V1006" s="18" t="str">
        <f>[1]РЕЕСТР!AB1006</f>
        <v>-</v>
      </c>
      <c r="W1006" s="15" t="str">
        <f>[1]РЕЕСТР!AC1006</f>
        <v>-</v>
      </c>
      <c r="X1006" s="13" t="str">
        <f>[1]РЕЕСТР!AD1006</f>
        <v>-</v>
      </c>
      <c r="Y1006" s="8" t="str">
        <f>[1]РЕЕСТР!AH1006</f>
        <v>ИП - Шишкин Дмитрий Викторович</v>
      </c>
      <c r="Z1006" s="19" t="str">
        <f>[1]РЕЕСТР!AL1006</f>
        <v>магазин, кафе по адресу ул. Коминтерна, 22, 20А</v>
      </c>
    </row>
    <row r="1007" spans="2:26" ht="45" customHeight="1" x14ac:dyDescent="0.3">
      <c r="B1007" s="43">
        <f>[1]РЕЕСТР!B1007</f>
        <v>935</v>
      </c>
      <c r="C1007" s="44">
        <f>[1]РЕЕСТР!C1007</f>
        <v>43880</v>
      </c>
      <c r="D1007" s="51">
        <f>[1]РЕЕСТР!D1007</f>
        <v>44900</v>
      </c>
      <c r="E1007" s="16" t="str">
        <f>[1]РЕЕСТР!E1007</f>
        <v>Заводская 3</v>
      </c>
      <c r="F1007" s="52" t="str">
        <f>[1]РЕЕСТР!F1007</f>
        <v>в рамках проведения инвентаризации 2022 года
не установлен</v>
      </c>
      <c r="G1007" s="10" t="str">
        <f>[1]РЕЕСТР!G1007</f>
        <v>60.967857</v>
      </c>
      <c r="H1007" s="10" t="str">
        <f>[1]РЕЕСТР!H1007</f>
        <v>69.043129</v>
      </c>
      <c r="I1007" s="53" t="str">
        <f>[1]РЕЕСТР!I1007</f>
        <v>в рамках инвентаризации 2022 года
не определена</v>
      </c>
      <c r="J1007" s="9" t="str">
        <f>[1]РЕЕСТР!J1007</f>
        <v>ограниченный</v>
      </c>
      <c r="K1007" s="11" t="str">
        <f>[1]РЕЕСТР!K1007</f>
        <v>бетонная плита</v>
      </c>
      <c r="L1007" s="10">
        <f>[1]РЕЕСТР!L1007</f>
        <v>4</v>
      </c>
      <c r="M1007" s="10" t="str">
        <f>[1]РЕЕСТР!M1007</f>
        <v>отсутствует</v>
      </c>
      <c r="N1007" s="12" t="str">
        <f>[1]РЕЕСТР!N1007</f>
        <v>отсутствует</v>
      </c>
      <c r="O1007" s="14">
        <f>[1]РЕЕСТР!O1007</f>
        <v>1</v>
      </c>
      <c r="P1007" s="15">
        <f>[1]РЕЕСТР!P1007</f>
        <v>1</v>
      </c>
      <c r="Q1007" s="13" t="str">
        <f>[1]РЕЕСТР!Q1007</f>
        <v>металл</v>
      </c>
      <c r="R1007" s="14" t="str">
        <f>[1]РЕЕСТР!U1007</f>
        <v>-</v>
      </c>
      <c r="S1007" s="15" t="str">
        <f>[1]РЕЕСТР!V1007</f>
        <v>-</v>
      </c>
      <c r="T1007" s="13" t="str">
        <f>[1]РЕЕСТР!W1007</f>
        <v>-</v>
      </c>
      <c r="U1007" s="17" t="str">
        <f>[1]РЕЕСТР!AA1007</f>
        <v>-</v>
      </c>
      <c r="V1007" s="18" t="str">
        <f>[1]РЕЕСТР!AB1007</f>
        <v>-</v>
      </c>
      <c r="W1007" s="15" t="str">
        <f>[1]РЕЕСТР!AC1007</f>
        <v>-</v>
      </c>
      <c r="X1007" s="13" t="str">
        <f>[1]РЕЕСТР!AD1007</f>
        <v>-</v>
      </c>
      <c r="Y1007" s="8" t="str">
        <f>[1]РЕЕСТР!AH1007</f>
        <v>ЮЛ - ООО "Русский стиль"</v>
      </c>
      <c r="Z1007" s="19" t="str">
        <f>[1]РЕЕСТР!AL1007</f>
        <v xml:space="preserve"> магазин "Сияние Севера", по адресу ул. Заводская, 3</v>
      </c>
    </row>
    <row r="1008" spans="2:26" ht="45" customHeight="1" x14ac:dyDescent="0.3">
      <c r="B1008" s="43">
        <f>[1]РЕЕСТР!B1008</f>
        <v>936</v>
      </c>
      <c r="C1008" s="44">
        <f>[1]РЕЕСТР!C1008</f>
        <v>43880</v>
      </c>
      <c r="D1008" s="51">
        <f>[1]РЕЕСТР!D1008</f>
        <v>44900</v>
      </c>
      <c r="E1008" s="16" t="str">
        <f>[1]РЕЕСТР!E1008</f>
        <v>Свободы 46</v>
      </c>
      <c r="F1008" s="52" t="str">
        <f>[1]РЕЕСТР!F1008</f>
        <v>в рамках проведения инвентаризации 2022 года
не установлен</v>
      </c>
      <c r="G1008" s="10" t="str">
        <f>[1]РЕЕСТР!G1008</f>
        <v>60.971192</v>
      </c>
      <c r="H1008" s="10" t="str">
        <f>[1]РЕЕСТР!H1008</f>
        <v>69.040588</v>
      </c>
      <c r="I1008" s="53" t="str">
        <f>[1]РЕЕСТР!I1008</f>
        <v>в рамках инвентаризации 2022 года
не определена</v>
      </c>
      <c r="J1008" s="9" t="str">
        <f>[1]РЕЕСТР!J1008</f>
        <v>ограниченный</v>
      </c>
      <c r="K1008" s="11" t="str">
        <f>[1]РЕЕСТР!K1008</f>
        <v>бетонная плита</v>
      </c>
      <c r="L1008" s="10">
        <f>[1]РЕЕСТР!L1008</f>
        <v>5</v>
      </c>
      <c r="M1008" s="10" t="str">
        <f>[1]РЕЕСТР!M1008</f>
        <v>отсутствует</v>
      </c>
      <c r="N1008" s="12" t="str">
        <f>[1]РЕЕСТР!N1008</f>
        <v>отсутствует</v>
      </c>
      <c r="O1008" s="14">
        <f>[1]РЕЕСТР!O1008</f>
        <v>1</v>
      </c>
      <c r="P1008" s="15">
        <f>[1]РЕЕСТР!P1008</f>
        <v>1</v>
      </c>
      <c r="Q1008" s="13" t="str">
        <f>[1]РЕЕСТР!Q1008</f>
        <v>пластик</v>
      </c>
      <c r="R1008" s="14" t="str">
        <f>[1]РЕЕСТР!U1008</f>
        <v>-</v>
      </c>
      <c r="S1008" s="15" t="str">
        <f>[1]РЕЕСТР!V1008</f>
        <v>-</v>
      </c>
      <c r="T1008" s="13" t="str">
        <f>[1]РЕЕСТР!W1008</f>
        <v>-</v>
      </c>
      <c r="U1008" s="17" t="str">
        <f>[1]РЕЕСТР!AA1008</f>
        <v>-</v>
      </c>
      <c r="V1008" s="18" t="str">
        <f>[1]РЕЕСТР!AB1008</f>
        <v>-</v>
      </c>
      <c r="W1008" s="15" t="str">
        <f>[1]РЕЕСТР!AC1008</f>
        <v>-</v>
      </c>
      <c r="X1008" s="13" t="str">
        <f>[1]РЕЕСТР!AD1008</f>
        <v>-</v>
      </c>
      <c r="Y1008" s="8" t="str">
        <f>[1]РЕЕСТР!AH1008</f>
        <v>ЮЛ - ООО "Русский стиль" Сафаров А.С., ЕГРЮЛ 1058600026231, ЕГРИП 8601027202, г. Ханты-Мансийск, ул. Восточная, 41</v>
      </c>
      <c r="Z1008" s="19" t="str">
        <f>[1]РЕЕСТР!AL1008</f>
        <v xml:space="preserve"> магазин "Сияние Севера", по адресу ул. Свободы, 46</v>
      </c>
    </row>
    <row r="1009" spans="2:26" ht="45" customHeight="1" x14ac:dyDescent="0.3">
      <c r="B1009" s="43">
        <f>[1]РЕЕСТР!B1009</f>
        <v>937</v>
      </c>
      <c r="C1009" s="44">
        <f>[1]РЕЕСТР!C1009</f>
        <v>43936</v>
      </c>
      <c r="D1009" s="51">
        <f>[1]РЕЕСТР!D1009</f>
        <v>44900</v>
      </c>
      <c r="E1009" s="16" t="str">
        <f>[1]РЕЕСТР!E1009</f>
        <v>Промышленная 4</v>
      </c>
      <c r="F1009" s="52" t="str">
        <f>[1]РЕЕСТР!F1009</f>
        <v>в рамках проведения инвентаризации 2022 года
не установлен</v>
      </c>
      <c r="G1009" s="10" t="str">
        <f>[1]РЕЕСТР!G1009</f>
        <v>61.001930</v>
      </c>
      <c r="H1009" s="10" t="str">
        <f>[1]РЕЕСТР!H1009</f>
        <v>68.997920</v>
      </c>
      <c r="I1009" s="53" t="str">
        <f>[1]РЕЕСТР!I1009</f>
        <v>в рамках инвентаризации 2022 года
не определена</v>
      </c>
      <c r="J1009" s="9" t="str">
        <f>[1]РЕЕСТР!J1009</f>
        <v>ограниченный</v>
      </c>
      <c r="K1009" s="11" t="str">
        <f>[1]РЕЕСТР!K1009</f>
        <v>бетонная плита</v>
      </c>
      <c r="L1009" s="10">
        <f>[1]РЕЕСТР!L1009</f>
        <v>4</v>
      </c>
      <c r="M1009" s="10" t="str">
        <f>[1]РЕЕСТР!M1009</f>
        <v>отсутствует</v>
      </c>
      <c r="N1009" s="12" t="str">
        <f>[1]РЕЕСТР!N1009</f>
        <v>отсутствует</v>
      </c>
      <c r="O1009" s="14">
        <f>[1]РЕЕСТР!O1009</f>
        <v>2</v>
      </c>
      <c r="P1009" s="15">
        <f>[1]РЕЕСТР!P1009</f>
        <v>0.75</v>
      </c>
      <c r="Q1009" s="13" t="str">
        <f>[1]РЕЕСТР!Q1009</f>
        <v>металл</v>
      </c>
      <c r="R1009" s="14" t="str">
        <f>[1]РЕЕСТР!U1009</f>
        <v>-</v>
      </c>
      <c r="S1009" s="15" t="str">
        <f>[1]РЕЕСТР!V1009</f>
        <v>-</v>
      </c>
      <c r="T1009" s="13" t="str">
        <f>[1]РЕЕСТР!W1009</f>
        <v>-</v>
      </c>
      <c r="U1009" s="17" t="str">
        <f>[1]РЕЕСТР!AA1009</f>
        <v>-</v>
      </c>
      <c r="V1009" s="18" t="str">
        <f>[1]РЕЕСТР!AB1009</f>
        <v>-</v>
      </c>
      <c r="W1009" s="15" t="str">
        <f>[1]РЕЕСТР!AC1009</f>
        <v>-</v>
      </c>
      <c r="X1009" s="13" t="str">
        <f>[1]РЕЕСТР!AD1009</f>
        <v>-</v>
      </c>
      <c r="Y1009" s="8" t="str">
        <f>[1]РЕЕСТР!AH1009</f>
        <v>ИП - Чернега Владимир Васильевич</v>
      </c>
      <c r="Z1009" s="19" t="str">
        <f>[1]РЕЕСТР!AL1009</f>
        <v>магазин (склад канцелярских товаров, кресел, мебели) ул. Промышленная д.4</v>
      </c>
    </row>
    <row r="1010" spans="2:26" ht="45" customHeight="1" x14ac:dyDescent="0.3">
      <c r="B1010" s="43">
        <f>[1]РЕЕСТР!B1010</f>
        <v>938</v>
      </c>
      <c r="C1010" s="44">
        <f>[1]РЕЕСТР!C1010</f>
        <v>43936</v>
      </c>
      <c r="D1010" s="51">
        <f>[1]РЕЕСТР!D1010</f>
        <v>44900</v>
      </c>
      <c r="E1010" s="16" t="str">
        <f>[1]РЕЕСТР!E1010</f>
        <v>Строителей 1В</v>
      </c>
      <c r="F1010" s="52" t="str">
        <f>[1]РЕЕСТР!F1010</f>
        <v>в рамках проведения инвентаризации 2022 года
не установлен</v>
      </c>
      <c r="G1010" s="10" t="str">
        <f>[1]РЕЕСТР!G1010</f>
        <v>60.993605</v>
      </c>
      <c r="H1010" s="10" t="str">
        <f>[1]РЕЕСТР!H1010</f>
        <v>69.075159</v>
      </c>
      <c r="I1010" s="53" t="str">
        <f>[1]РЕЕСТР!I1010</f>
        <v>в рамках инвентаризации 2022 года
не определена</v>
      </c>
      <c r="J1010" s="9" t="str">
        <f>[1]РЕЕСТР!J1010</f>
        <v>ограниченный</v>
      </c>
      <c r="K1010" s="11" t="str">
        <f>[1]РЕЕСТР!K1010</f>
        <v>бетонная плита</v>
      </c>
      <c r="L1010" s="10">
        <f>[1]РЕЕСТР!L1010</f>
        <v>12</v>
      </c>
      <c r="M1010" s="10" t="str">
        <f>[1]РЕЕСТР!M1010</f>
        <v>отсутствует</v>
      </c>
      <c r="N1010" s="12" t="str">
        <f>[1]РЕЕСТР!N1010</f>
        <v>есть</v>
      </c>
      <c r="O1010" s="14">
        <f>[1]РЕЕСТР!O1010</f>
        <v>1</v>
      </c>
      <c r="P1010" s="15">
        <f>[1]РЕЕСТР!P1010</f>
        <v>1.1000000000000001</v>
      </c>
      <c r="Q1010" s="13" t="str">
        <f>[1]РЕЕСТР!Q1010</f>
        <v>пластик</v>
      </c>
      <c r="R1010" s="14" t="str">
        <f>[1]РЕЕСТР!U1010</f>
        <v>-</v>
      </c>
      <c r="S1010" s="15" t="str">
        <f>[1]РЕЕСТР!V1010</f>
        <v>-</v>
      </c>
      <c r="T1010" s="13" t="str">
        <f>[1]РЕЕСТР!W1010</f>
        <v>-</v>
      </c>
      <c r="U1010" s="17" t="str">
        <f>[1]РЕЕСТР!AA1010</f>
        <v>-</v>
      </c>
      <c r="V1010" s="18" t="str">
        <f>[1]РЕЕСТР!AB1010</f>
        <v>-</v>
      </c>
      <c r="W1010" s="15" t="str">
        <f>[1]РЕЕСТР!AC1010</f>
        <v>-</v>
      </c>
      <c r="X1010" s="13" t="str">
        <f>[1]РЕЕСТР!AD1010</f>
        <v>-</v>
      </c>
      <c r="Y1010" s="8" t="str">
        <f>[1]РЕЕСТР!AH1010</f>
        <v>ЮЛ - ООО "Топливная компания "ДИЗЕЛЬ-ГАРАНТ"</v>
      </c>
      <c r="Z1010" s="19" t="str">
        <f>[1]РЕЕСТР!AL1010</f>
        <v>АЗС</v>
      </c>
    </row>
    <row r="1011" spans="2:26" ht="45" customHeight="1" x14ac:dyDescent="0.3">
      <c r="B1011" s="43">
        <f>[1]РЕЕСТР!B1011</f>
        <v>939</v>
      </c>
      <c r="C1011" s="44">
        <f>[1]РЕЕСТР!C1011</f>
        <v>43938</v>
      </c>
      <c r="D1011" s="51">
        <f>[1]РЕЕСТР!D1011</f>
        <v>44900</v>
      </c>
      <c r="E1011" s="16" t="str">
        <f>[1]РЕЕСТР!E1011</f>
        <v>Объездная 25</v>
      </c>
      <c r="F1011" s="52" t="str">
        <f>[1]РЕЕСТР!F1011</f>
        <v>в рамках проведения инвентаризации 2022 года
не установлен</v>
      </c>
      <c r="G1011" s="10" t="str">
        <f>[1]РЕЕСТР!G1011</f>
        <v>60.986407</v>
      </c>
      <c r="H1011" s="10" t="str">
        <f>[1]РЕЕСТР!H1011</f>
        <v>68.994675</v>
      </c>
      <c r="I1011" s="53" t="str">
        <f>[1]РЕЕСТР!I1011</f>
        <v>в рамках инвентаризации 2022 года
не определена</v>
      </c>
      <c r="J1011" s="9" t="str">
        <f>[1]РЕЕСТР!J1011</f>
        <v>ограниченный</v>
      </c>
      <c r="K1011" s="11" t="str">
        <f>[1]РЕЕСТР!K1011</f>
        <v>асфальт</v>
      </c>
      <c r="L1011" s="10">
        <f>[1]РЕЕСТР!L1011</f>
        <v>12</v>
      </c>
      <c r="M1011" s="10" t="str">
        <f>[1]РЕЕСТР!M1011</f>
        <v>отсутствует</v>
      </c>
      <c r="N1011" s="12" t="str">
        <f>[1]РЕЕСТР!N1011</f>
        <v>отсутствует</v>
      </c>
      <c r="O1011" s="14">
        <f>[1]РЕЕСТР!O1011</f>
        <v>3</v>
      </c>
      <c r="P1011" s="15">
        <f>[1]РЕЕСТР!P1011</f>
        <v>1.1000000000000001</v>
      </c>
      <c r="Q1011" s="13" t="str">
        <f>[1]РЕЕСТР!Q1011</f>
        <v>пластик</v>
      </c>
      <c r="R1011" s="14" t="str">
        <f>[1]РЕЕСТР!U1011</f>
        <v>-</v>
      </c>
      <c r="S1011" s="15" t="str">
        <f>[1]РЕЕСТР!V1011</f>
        <v>-</v>
      </c>
      <c r="T1011" s="13" t="str">
        <f>[1]РЕЕСТР!W1011</f>
        <v>-</v>
      </c>
      <c r="U1011" s="17" t="str">
        <f>[1]РЕЕСТР!AA1011</f>
        <v>-</v>
      </c>
      <c r="V1011" s="18" t="str">
        <f>[1]РЕЕСТР!AB1011</f>
        <v>-</v>
      </c>
      <c r="W1011" s="15" t="str">
        <f>[1]РЕЕСТР!AC1011</f>
        <v>-</v>
      </c>
      <c r="X1011" s="13" t="str">
        <f>[1]РЕЕСТР!AD1011</f>
        <v>-</v>
      </c>
      <c r="Y1011" s="8" t="str">
        <f>[1]РЕЕСТР!AH1011</f>
        <v>ЮЛ - ООО "Торгсервис 86"</v>
      </c>
      <c r="Z1011" s="19" t="str">
        <f>[1]РЕЕСТР!AL1011</f>
        <v>магазин "Светофор" по ул. Объездная 25</v>
      </c>
    </row>
    <row r="1012" spans="2:26" ht="45" customHeight="1" x14ac:dyDescent="0.3">
      <c r="B1012" s="43">
        <f>[1]РЕЕСТР!B1012</f>
        <v>940</v>
      </c>
      <c r="C1012" s="44" t="str">
        <f>[1]РЕЕСТР!C1012</f>
        <v>ранее существовавшая до 01.01.2019</v>
      </c>
      <c r="D1012" s="51">
        <f>[1]РЕЕСТР!D1012</f>
        <v>44900</v>
      </c>
      <c r="E1012" s="16" t="str">
        <f>[1]РЕЕСТР!E1012</f>
        <v>ул. Олега Кошевого 2</v>
      </c>
      <c r="F1012" s="52" t="str">
        <f>[1]РЕЕСТР!F1012</f>
        <v>в рамках проведения инвентаризации 2022 года
не установлен</v>
      </c>
      <c r="G1012" s="10" t="str">
        <f>[1]РЕЕСТР!G1012</f>
        <v>60.976163</v>
      </c>
      <c r="H1012" s="10" t="str">
        <f>[1]РЕЕСТР!H1012</f>
        <v xml:space="preserve"> 69.055120</v>
      </c>
      <c r="I1012" s="53" t="str">
        <f>[1]РЕЕСТР!I1012</f>
        <v>в рамках инвентаризации 2022 года
не определена</v>
      </c>
      <c r="J1012" s="9" t="str">
        <f>[1]РЕЕСТР!J1012</f>
        <v>открытый</v>
      </c>
      <c r="K1012" s="11" t="str">
        <f>[1]РЕЕСТР!K1012</f>
        <v>бетонная плита</v>
      </c>
      <c r="L1012" s="10">
        <f>[1]РЕЕСТР!L1012</f>
        <v>12</v>
      </c>
      <c r="M1012" s="10" t="str">
        <f>[1]РЕЕСТР!M1012</f>
        <v>есть</v>
      </c>
      <c r="N1012" s="12" t="str">
        <f>[1]РЕЕСТР!N1012</f>
        <v>есть</v>
      </c>
      <c r="O1012" s="14">
        <f>[1]РЕЕСТР!O1012</f>
        <v>1</v>
      </c>
      <c r="P1012" s="15">
        <f>[1]РЕЕСТР!P1012</f>
        <v>1.1000000000000001</v>
      </c>
      <c r="Q1012" s="13" t="str">
        <f>[1]РЕЕСТР!Q1012</f>
        <v>пластик</v>
      </c>
      <c r="R1012" s="14">
        <f>[1]РЕЕСТР!U1012</f>
        <v>1</v>
      </c>
      <c r="S1012" s="15">
        <f>[1]РЕЕСТР!V1012</f>
        <v>4</v>
      </c>
      <c r="T1012" s="13" t="str">
        <f>[1]РЕЕСТР!W1012</f>
        <v>отсек</v>
      </c>
      <c r="U1012" s="17" t="str">
        <f>[1]РЕЕСТР!AA1012</f>
        <v>-</v>
      </c>
      <c r="V1012" s="18" t="str">
        <f>[1]РЕЕСТР!AB1012</f>
        <v>-</v>
      </c>
      <c r="W1012" s="15" t="str">
        <f>[1]РЕЕСТР!AC1012</f>
        <v>-</v>
      </c>
      <c r="X1012" s="13" t="str">
        <f>[1]РЕЕСТР!AD1012</f>
        <v>-</v>
      </c>
      <c r="Y1012" s="8" t="str">
        <f>[1]РЕЕСТР!AH1012</f>
        <v>МО - Администрация города Ханты-Мансийска</v>
      </c>
      <c r="Z1012" s="19" t="str">
        <f>[1]РЕЕСТР!AL1012</f>
        <v>ИЖС ул.  Олега Кошевого, д. 3,5,4,6, ул. Гагарина, д. 230</v>
      </c>
    </row>
    <row r="1013" spans="2:26" ht="45" customHeight="1" x14ac:dyDescent="0.3">
      <c r="B1013" s="43">
        <f>[1]РЕЕСТР!B1013</f>
        <v>941</v>
      </c>
      <c r="C1013" s="44" t="str">
        <f>[1]РЕЕСТР!C1013</f>
        <v>ранее существовавшая до 01.01.2019</v>
      </c>
      <c r="D1013" s="51">
        <f>[1]РЕЕСТР!D1013</f>
        <v>44900</v>
      </c>
      <c r="E1013" s="16" t="str">
        <f>[1]РЕЕСТР!E1013</f>
        <v>ул. Ледовая, 49</v>
      </c>
      <c r="F1013" s="52" t="str">
        <f>[1]РЕЕСТР!F1013</f>
        <v>в рамках проведения инвентаризации 2022 года
не установлен</v>
      </c>
      <c r="G1013" s="10" t="str">
        <f>[1]РЕЕСТР!G1013</f>
        <v xml:space="preserve">60.971325 </v>
      </c>
      <c r="H1013" s="10" t="str">
        <f>[1]РЕЕСТР!H1013</f>
        <v>69.039465</v>
      </c>
      <c r="I1013" s="53" t="str">
        <f>[1]РЕЕСТР!I1013</f>
        <v>в рамках инвентаризации 2022 года
не определена</v>
      </c>
      <c r="J1013" s="9" t="str">
        <f>[1]РЕЕСТР!J1013</f>
        <v>открытый</v>
      </c>
      <c r="K1013" s="11" t="str">
        <f>[1]РЕЕСТР!K1013</f>
        <v>бетонная плита</v>
      </c>
      <c r="L1013" s="10">
        <f>[1]РЕЕСТР!L1013</f>
        <v>12</v>
      </c>
      <c r="M1013" s="10" t="str">
        <f>[1]РЕЕСТР!M1013</f>
        <v>есть</v>
      </c>
      <c r="N1013" s="12" t="str">
        <f>[1]РЕЕСТР!N1013</f>
        <v>есть</v>
      </c>
      <c r="O1013" s="14">
        <f>[1]РЕЕСТР!O1013</f>
        <v>1</v>
      </c>
      <c r="P1013" s="15">
        <f>[1]РЕЕСТР!P1013</f>
        <v>1.1000000000000001</v>
      </c>
      <c r="Q1013" s="13" t="str">
        <f>[1]РЕЕСТР!Q1013</f>
        <v>пластик</v>
      </c>
      <c r="R1013" s="14">
        <f>[1]РЕЕСТР!U1013</f>
        <v>1</v>
      </c>
      <c r="S1013" s="15">
        <f>[1]РЕЕСТР!V1013</f>
        <v>4</v>
      </c>
      <c r="T1013" s="13" t="str">
        <f>[1]РЕЕСТР!W1013</f>
        <v>отсек</v>
      </c>
      <c r="U1013" s="17" t="str">
        <f>[1]РЕЕСТР!AA1013</f>
        <v>-</v>
      </c>
      <c r="V1013" s="18" t="str">
        <f>[1]РЕЕСТР!AB1013</f>
        <v>-</v>
      </c>
      <c r="W1013" s="15" t="str">
        <f>[1]РЕЕСТР!AC1013</f>
        <v>-</v>
      </c>
      <c r="X1013" s="13" t="str">
        <f>[1]РЕЕСТР!AD1013</f>
        <v>-</v>
      </c>
      <c r="Y1013" s="8" t="str">
        <f>[1]РЕЕСТР!AH1013</f>
        <v>МО - Администрация города Ханты-Мансийска</v>
      </c>
      <c r="Z1013" s="19" t="str">
        <f>[1]РЕЕСТР!AL1013</f>
        <v>ИЖС ул. Ледовая</v>
      </c>
    </row>
    <row r="1014" spans="2:26" ht="45" customHeight="1" x14ac:dyDescent="0.3">
      <c r="B1014" s="43">
        <f>[1]РЕЕСТР!B1014</f>
        <v>941</v>
      </c>
      <c r="C1014" s="44">
        <f>[1]РЕЕСТР!C1014</f>
        <v>44091</v>
      </c>
      <c r="D1014" s="51">
        <f>[1]РЕЕСТР!D1014</f>
        <v>44900</v>
      </c>
      <c r="E1014" s="16" t="str">
        <f>[1]РЕЕСТР!E1014</f>
        <v>ул. Ледовая, 49</v>
      </c>
      <c r="F1014" s="52" t="str">
        <f>[1]РЕЕСТР!F1014</f>
        <v>в рамках проведения инвентаризации 2022 года
не установлен</v>
      </c>
      <c r="G1014" s="10" t="str">
        <f>[1]РЕЕСТР!G1014</f>
        <v>60.971326</v>
      </c>
      <c r="H1014" s="10" t="str">
        <f>[1]РЕЕСТР!H1014</f>
        <v>69.039466</v>
      </c>
      <c r="I1014" s="53" t="str">
        <f>[1]РЕЕСТР!I1014</f>
        <v>в рамках инвентаризации 2022 года
не определена</v>
      </c>
      <c r="J1014" s="9" t="str">
        <f>[1]РЕЕСТР!J1014</f>
        <v>открытый</v>
      </c>
      <c r="K1014" s="11" t="str">
        <f>[1]РЕЕСТР!K1014</f>
        <v>бетонная плита</v>
      </c>
      <c r="L1014" s="10">
        <f>[1]РЕЕСТР!L1014</f>
        <v>24</v>
      </c>
      <c r="M1014" s="10" t="str">
        <f>[1]РЕЕСТР!M1014</f>
        <v>есть</v>
      </c>
      <c r="N1014" s="12" t="str">
        <f>[1]РЕЕСТР!N1014</f>
        <v>есть</v>
      </c>
      <c r="O1014" s="14" t="str">
        <f>[1]РЕЕСТР!O1014</f>
        <v>-</v>
      </c>
      <c r="P1014" s="15" t="str">
        <f>[1]РЕЕСТР!P1014</f>
        <v>-</v>
      </c>
      <c r="Q1014" s="13" t="str">
        <f>[1]РЕЕСТР!Q1014</f>
        <v>-</v>
      </c>
      <c r="R1014" s="14">
        <f>[1]РЕЕСТР!U1014</f>
        <v>1</v>
      </c>
      <c r="S1014" s="15">
        <f>[1]РЕЕСТР!V1014</f>
        <v>48</v>
      </c>
      <c r="T1014" s="13" t="str">
        <f>[1]РЕЕСТР!W1014</f>
        <v>площадка</v>
      </c>
      <c r="U1014" s="17" t="str">
        <f>[1]РЕЕСТР!AA1014</f>
        <v>-</v>
      </c>
      <c r="V1014" s="18" t="str">
        <f>[1]РЕЕСТР!AB1014</f>
        <v>-</v>
      </c>
      <c r="W1014" s="15" t="str">
        <f>[1]РЕЕСТР!AC1014</f>
        <v>-</v>
      </c>
      <c r="X1014" s="13" t="str">
        <f>[1]РЕЕСТР!AD1014</f>
        <v>-</v>
      </c>
      <c r="Y1014" s="8" t="str">
        <f>[1]РЕЕСТР!AH1014</f>
        <v>МО - Администрация города Ханты-Мансийска</v>
      </c>
      <c r="Z1014" s="19" t="str">
        <f>[1]РЕЕСТР!AL1014</f>
        <v>ИЖС ул. Ледовая</v>
      </c>
    </row>
    <row r="1015" spans="2:26" ht="45" customHeight="1" x14ac:dyDescent="0.3">
      <c r="B1015" s="43">
        <f>[1]РЕЕСТР!B1015</f>
        <v>942</v>
      </c>
      <c r="C1015" s="44" t="str">
        <f>[1]РЕЕСТР!C1015</f>
        <v>ранее существовавшая до 01.01.2019</v>
      </c>
      <c r="D1015" s="51">
        <f>[1]РЕЕСТР!D1015</f>
        <v>44900</v>
      </c>
      <c r="E1015" s="16" t="str">
        <f>[1]РЕЕСТР!E1015</f>
        <v>Гагарина 151</v>
      </c>
      <c r="F1015" s="52" t="str">
        <f>[1]РЕЕСТР!F1015</f>
        <v>в рамках проведения инвентаризации 2022 года
не установлен</v>
      </c>
      <c r="G1015" s="10" t="str">
        <f>[1]РЕЕСТР!G1015</f>
        <v xml:space="preserve">60.985807 </v>
      </c>
      <c r="H1015" s="10" t="str">
        <f>[1]РЕЕСТР!H1015</f>
        <v>69.039864</v>
      </c>
      <c r="I1015" s="53" t="str">
        <f>[1]РЕЕСТР!I1015</f>
        <v>в рамках инвентаризации 2022 года
не определена</v>
      </c>
      <c r="J1015" s="9" t="str">
        <f>[1]РЕЕСТР!J1015</f>
        <v>открытый</v>
      </c>
      <c r="K1015" s="11" t="str">
        <f>[1]РЕЕСТР!K1015</f>
        <v>бетонная плита</v>
      </c>
      <c r="L1015" s="10">
        <f>[1]РЕЕСТР!L1015</f>
        <v>12</v>
      </c>
      <c r="M1015" s="10" t="str">
        <f>[1]РЕЕСТР!M1015</f>
        <v>отсутствует</v>
      </c>
      <c r="N1015" s="12" t="str">
        <f>[1]РЕЕСТР!N1015</f>
        <v>есть</v>
      </c>
      <c r="O1015" s="14">
        <f>[1]РЕЕСТР!O1015</f>
        <v>2</v>
      </c>
      <c r="P1015" s="15">
        <f>[1]РЕЕСТР!P1015</f>
        <v>1.1000000000000001</v>
      </c>
      <c r="Q1015" s="13" t="str">
        <f>[1]РЕЕСТР!Q1015</f>
        <v>пластик</v>
      </c>
      <c r="R1015" s="14" t="str">
        <f>[1]РЕЕСТР!U1015</f>
        <v>-</v>
      </c>
      <c r="S1015" s="15" t="str">
        <f>[1]РЕЕСТР!V1015</f>
        <v>-</v>
      </c>
      <c r="T1015" s="13" t="str">
        <f>[1]РЕЕСТР!W1015</f>
        <v>-</v>
      </c>
      <c r="U1015" s="17" t="str">
        <f>[1]РЕЕСТР!AA1015</f>
        <v>-</v>
      </c>
      <c r="V1015" s="18" t="str">
        <f>[1]РЕЕСТР!AB1015</f>
        <v>-</v>
      </c>
      <c r="W1015" s="15" t="str">
        <f>[1]РЕЕСТР!AC1015</f>
        <v>-</v>
      </c>
      <c r="X1015" s="13" t="str">
        <f>[1]РЕЕСТР!AD1015</f>
        <v>-</v>
      </c>
      <c r="Y1015" s="8" t="str">
        <f>[1]РЕЕСТР!AH1015</f>
        <v>СП МКД</v>
      </c>
      <c r="Z1015" s="19" t="str">
        <f>[1]РЕЕСТР!AL1015</f>
        <v xml:space="preserve">МКД по адресу ул. Гагарина д. 151 </v>
      </c>
    </row>
    <row r="1016" spans="2:26" ht="45" customHeight="1" x14ac:dyDescent="0.3">
      <c r="B1016" s="43">
        <f>[1]РЕЕСТР!B1016</f>
        <v>943</v>
      </c>
      <c r="C1016" s="44">
        <f>[1]РЕЕСТР!C1016</f>
        <v>44005</v>
      </c>
      <c r="D1016" s="51">
        <f>[1]РЕЕСТР!D1016</f>
        <v>44900</v>
      </c>
      <c r="E1016" s="16" t="str">
        <f>[1]РЕЕСТР!E1016</f>
        <v>Безноскова 37</v>
      </c>
      <c r="F1016" s="52" t="str">
        <f>[1]РЕЕСТР!F1016</f>
        <v>в рамках проведения инвентаризации 2022 года
не установлен</v>
      </c>
      <c r="G1016" s="10" t="str">
        <f>[1]РЕЕСТР!G1016</f>
        <v>61.013803</v>
      </c>
      <c r="H1016" s="10" t="str">
        <f>[1]РЕЕСТР!H1016</f>
        <v>69.029971</v>
      </c>
      <c r="I1016" s="53" t="str">
        <f>[1]РЕЕСТР!I1016</f>
        <v>в рамках инвентаризации 2022 года
не определена</v>
      </c>
      <c r="J1016" s="9" t="str">
        <f>[1]РЕЕСТР!J1016</f>
        <v>ограниченный</v>
      </c>
      <c r="K1016" s="11" t="str">
        <f>[1]РЕЕСТР!K1016</f>
        <v>асфальт</v>
      </c>
      <c r="L1016" s="10">
        <f>[1]РЕЕСТР!L1016</f>
        <v>1.5</v>
      </c>
      <c r="M1016" s="10" t="str">
        <f>[1]РЕЕСТР!M1016</f>
        <v>отсутствует</v>
      </c>
      <c r="N1016" s="12" t="str">
        <f>[1]РЕЕСТР!N1016</f>
        <v>о</v>
      </c>
      <c r="O1016" s="14">
        <f>[1]РЕЕСТР!O1016</f>
        <v>1</v>
      </c>
      <c r="P1016" s="15">
        <f>[1]РЕЕСТР!P1016</f>
        <v>0.75</v>
      </c>
      <c r="Q1016" s="13" t="str">
        <f>[1]РЕЕСТР!Q1016</f>
        <v>металл</v>
      </c>
      <c r="R1016" s="14" t="str">
        <f>[1]РЕЕСТР!U1016</f>
        <v>-</v>
      </c>
      <c r="S1016" s="15" t="str">
        <f>[1]РЕЕСТР!V1016</f>
        <v>-</v>
      </c>
      <c r="T1016" s="13" t="str">
        <f>[1]РЕЕСТР!W1016</f>
        <v>-</v>
      </c>
      <c r="U1016" s="17" t="str">
        <f>[1]РЕЕСТР!AA1016</f>
        <v>-</v>
      </c>
      <c r="V1016" s="18" t="str">
        <f>[1]РЕЕСТР!AB1016</f>
        <v>-</v>
      </c>
      <c r="W1016" s="15" t="str">
        <f>[1]РЕЕСТР!AC1016</f>
        <v>-</v>
      </c>
      <c r="X1016" s="13" t="str">
        <f>[1]РЕЕСТР!AD1016</f>
        <v>-</v>
      </c>
      <c r="Y1016" s="8" t="str">
        <f>[1]РЕЕСТР!AH1016</f>
        <v>ИП - Ишпурзин Рустем Рашидович</v>
      </c>
      <c r="Z1016" s="19" t="str">
        <f>[1]РЕЕСТР!AL1016</f>
        <v>магазин Мясная лавка "Сибирские колбасы"</v>
      </c>
    </row>
    <row r="1017" spans="2:26" ht="45" customHeight="1" x14ac:dyDescent="0.3">
      <c r="B1017" s="43">
        <f>[1]РЕЕСТР!B1017</f>
        <v>944</v>
      </c>
      <c r="C1017" s="44">
        <f>[1]РЕЕСТР!C1017</f>
        <v>44012</v>
      </c>
      <c r="D1017" s="51">
        <f>[1]РЕЕСТР!D1017</f>
        <v>44900</v>
      </c>
      <c r="E1017" s="16" t="str">
        <f>[1]РЕЕСТР!E1017</f>
        <v>ул. Привольная, 2</v>
      </c>
      <c r="F1017" s="52" t="str">
        <f>[1]РЕЕСТР!F1017</f>
        <v>в рамках проведения инвентаризации 2022 года
не установлен</v>
      </c>
      <c r="G1017" s="10" t="str">
        <f>[1]РЕЕСТР!G1017</f>
        <v>61.008610</v>
      </c>
      <c r="H1017" s="10" t="str">
        <f>[1]РЕЕСТР!H1017</f>
        <v>68.990757</v>
      </c>
      <c r="I1017" s="53" t="str">
        <f>[1]РЕЕСТР!I1017</f>
        <v>в рамках инвентаризации 2022 года
не определена</v>
      </c>
      <c r="J1017" s="9" t="str">
        <f>[1]РЕЕСТР!J1017</f>
        <v>ограниченный</v>
      </c>
      <c r="K1017" s="11" t="str">
        <f>[1]РЕЕСТР!K1017</f>
        <v>бетонная плита</v>
      </c>
      <c r="L1017" s="10">
        <f>[1]РЕЕСТР!L1017</f>
        <v>12</v>
      </c>
      <c r="M1017" s="10" t="str">
        <f>[1]РЕЕСТР!M1017</f>
        <v>отсутствует</v>
      </c>
      <c r="N1017" s="12" t="str">
        <f>[1]РЕЕСТР!N1017</f>
        <v>отсутствует</v>
      </c>
      <c r="O1017" s="14">
        <f>[1]РЕЕСТР!O1017</f>
        <v>1</v>
      </c>
      <c r="P1017" s="15">
        <f>[1]РЕЕСТР!P1017</f>
        <v>1.1000000000000001</v>
      </c>
      <c r="Q1017" s="13" t="str">
        <f>[1]РЕЕСТР!Q1017</f>
        <v>пластик</v>
      </c>
      <c r="R1017" s="14" t="str">
        <f>[1]РЕЕСТР!U1017</f>
        <v>-</v>
      </c>
      <c r="S1017" s="15" t="str">
        <f>[1]РЕЕСТР!V1017</f>
        <v>-</v>
      </c>
      <c r="T1017" s="13" t="str">
        <f>[1]РЕЕСТР!W1017</f>
        <v>-</v>
      </c>
      <c r="U1017" s="17" t="str">
        <f>[1]РЕЕСТР!AA1017</f>
        <v>-</v>
      </c>
      <c r="V1017" s="18" t="str">
        <f>[1]РЕЕСТР!AB1017</f>
        <v>-</v>
      </c>
      <c r="W1017" s="15" t="str">
        <f>[1]РЕЕСТР!AC1017</f>
        <v>-</v>
      </c>
      <c r="X1017" s="13" t="str">
        <f>[1]РЕЕСТР!AD1017</f>
        <v>-</v>
      </c>
      <c r="Y1017" s="8" t="str">
        <f>[1]РЕЕСТР!AH1017</f>
        <v>ИП - Шуклин Вячеслав Анатольевич</v>
      </c>
      <c r="Z1017" s="19" t="str">
        <f>[1]РЕЕСТР!AL1017</f>
        <v>астосалон и гараж по ул. Привольная 2</v>
      </c>
    </row>
    <row r="1018" spans="2:26" ht="45" customHeight="1" x14ac:dyDescent="0.3">
      <c r="B1018" s="43">
        <f>[1]РЕЕСТР!B1018</f>
        <v>945</v>
      </c>
      <c r="C1018" s="44">
        <f>[1]РЕЕСТР!C1018</f>
        <v>44015</v>
      </c>
      <c r="D1018" s="51">
        <f>[1]РЕЕСТР!D1018</f>
        <v>44900</v>
      </c>
      <c r="E1018" s="16" t="str">
        <f>[1]РЕЕСТР!E1018</f>
        <v>ул. Свердлова, 26</v>
      </c>
      <c r="F1018" s="52" t="str">
        <f>[1]РЕЕСТР!F1018</f>
        <v>в рамках проведения инвентаризации 2022 года
не установлен</v>
      </c>
      <c r="G1018" s="10" t="str">
        <f>[1]РЕЕСТР!G1018</f>
        <v>61.009617</v>
      </c>
      <c r="H1018" s="10" t="str">
        <f>[1]РЕЕСТР!H1018</f>
        <v>69.025276</v>
      </c>
      <c r="I1018" s="53" t="str">
        <f>[1]РЕЕСТР!I1018</f>
        <v>в рамках инвентаризации 2022 года
не определена</v>
      </c>
      <c r="J1018" s="9" t="str">
        <f>[1]РЕЕСТР!J1018</f>
        <v>открытый</v>
      </c>
      <c r="K1018" s="11" t="str">
        <f>[1]РЕЕСТР!K1018</f>
        <v>асфальт</v>
      </c>
      <c r="L1018" s="10">
        <f>[1]РЕЕСТР!L1018</f>
        <v>6</v>
      </c>
      <c r="M1018" s="10" t="str">
        <f>[1]РЕЕСТР!M1018</f>
        <v>отсутствует</v>
      </c>
      <c r="N1018" s="12" t="str">
        <f>[1]РЕЕСТР!N1018</f>
        <v>отсутствует</v>
      </c>
      <c r="O1018" s="14">
        <f>[1]РЕЕСТР!O1018</f>
        <v>2</v>
      </c>
      <c r="P1018" s="15">
        <f>[1]РЕЕСТР!P1018</f>
        <v>3</v>
      </c>
      <c r="Q1018" s="13" t="str">
        <f>[1]РЕЕСТР!Q1018</f>
        <v>пластик</v>
      </c>
      <c r="R1018" s="14" t="str">
        <f>[1]РЕЕСТР!U1018</f>
        <v>-</v>
      </c>
      <c r="S1018" s="15" t="str">
        <f>[1]РЕЕСТР!V1018</f>
        <v>-</v>
      </c>
      <c r="T1018" s="13" t="str">
        <f>[1]РЕЕСТР!W1018</f>
        <v>-</v>
      </c>
      <c r="U1018" s="17" t="str">
        <f>[1]РЕЕСТР!AA1018</f>
        <v>-</v>
      </c>
      <c r="V1018" s="18" t="str">
        <f>[1]РЕЕСТР!AB1018</f>
        <v>-</v>
      </c>
      <c r="W1018" s="15" t="str">
        <f>[1]РЕЕСТР!AC1018</f>
        <v>-</v>
      </c>
      <c r="X1018" s="13" t="str">
        <f>[1]РЕЕСТР!AD1018</f>
        <v>-</v>
      </c>
      <c r="Y1018" s="8" t="str">
        <f>[1]РЕЕСТР!AH1018</f>
        <v>СП МКД</v>
      </c>
      <c r="Z1018" s="19" t="str">
        <f>[1]РЕЕСТР!AL1018</f>
        <v>МКД ул. Свердлова д. 26</v>
      </c>
    </row>
    <row r="1019" spans="2:26" ht="56.25" customHeight="1" x14ac:dyDescent="0.3">
      <c r="B1019" s="43">
        <f>[1]РЕЕСТР!B1019</f>
        <v>946</v>
      </c>
      <c r="C1019" s="44">
        <f>[1]РЕЕСТР!C1019</f>
        <v>44020</v>
      </c>
      <c r="D1019" s="51">
        <f>[1]РЕЕСТР!D1019</f>
        <v>44900</v>
      </c>
      <c r="E1019" s="16" t="str">
        <f>[1]РЕЕСТР!E1019</f>
        <v>ул. Объездная, 17</v>
      </c>
      <c r="F1019" s="52" t="str">
        <f>[1]РЕЕСТР!F1019</f>
        <v>в рамках проведения инвентаризации 2022 года
не установлен</v>
      </c>
      <c r="G1019" s="10" t="str">
        <f>[1]РЕЕСТР!G1019</f>
        <v>61.000335</v>
      </c>
      <c r="H1019" s="10" t="str">
        <f>[1]РЕЕСТР!H1019</f>
        <v>68.986925</v>
      </c>
      <c r="I1019" s="53" t="str">
        <f>[1]РЕЕСТР!I1019</f>
        <v>в рамках инвентаризации 2022 года
не определена</v>
      </c>
      <c r="J1019" s="9" t="str">
        <f>[1]РЕЕСТР!J1019</f>
        <v>ограниченный</v>
      </c>
      <c r="K1019" s="11" t="str">
        <f>[1]РЕЕСТР!K1019</f>
        <v>бетонная плита</v>
      </c>
      <c r="L1019" s="10">
        <f>[1]РЕЕСТР!L1019</f>
        <v>2</v>
      </c>
      <c r="M1019" s="10" t="str">
        <f>[1]РЕЕСТР!M1019</f>
        <v>отсутствует</v>
      </c>
      <c r="N1019" s="12" t="str">
        <f>[1]РЕЕСТР!N1019</f>
        <v>отсутствует</v>
      </c>
      <c r="O1019" s="14">
        <f>[1]РЕЕСТР!O1019</f>
        <v>1</v>
      </c>
      <c r="P1019" s="15">
        <f>[1]РЕЕСТР!P1019</f>
        <v>1.1000000000000001</v>
      </c>
      <c r="Q1019" s="13" t="str">
        <f>[1]РЕЕСТР!Q1019</f>
        <v>пластик</v>
      </c>
      <c r="R1019" s="14" t="str">
        <f>[1]РЕЕСТР!U1019</f>
        <v>-</v>
      </c>
      <c r="S1019" s="15" t="str">
        <f>[1]РЕЕСТР!V1019</f>
        <v>-</v>
      </c>
      <c r="T1019" s="13" t="str">
        <f>[1]РЕЕСТР!W1019</f>
        <v>-</v>
      </c>
      <c r="U1019" s="17" t="str">
        <f>[1]РЕЕСТР!AA1019</f>
        <v>-</v>
      </c>
      <c r="V1019" s="18" t="str">
        <f>[1]РЕЕСТР!AB1019</f>
        <v>-</v>
      </c>
      <c r="W1019" s="15" t="str">
        <f>[1]РЕЕСТР!AC1019</f>
        <v>-</v>
      </c>
      <c r="X1019" s="13" t="str">
        <f>[1]РЕЕСТР!AD1019</f>
        <v>-</v>
      </c>
      <c r="Y1019" s="8" t="str">
        <f>[1]РЕЕСТР!AH1019</f>
        <v>ЮЛ - ООО Торговая компания "Север"</v>
      </c>
      <c r="Z1019" s="19" t="str">
        <f>[1]РЕЕСТР!AL1019</f>
        <v xml:space="preserve">Торговая компания "Север" </v>
      </c>
    </row>
    <row r="1020" spans="2:26" ht="45" customHeight="1" x14ac:dyDescent="0.3">
      <c r="B1020" s="43">
        <f>[1]РЕЕСТР!B1020</f>
        <v>947</v>
      </c>
      <c r="C1020" s="44">
        <f>[1]РЕЕСТР!C1020</f>
        <v>44020</v>
      </c>
      <c r="D1020" s="51">
        <f>[1]РЕЕСТР!D1020</f>
        <v>44900</v>
      </c>
      <c r="E1020" s="16" t="str">
        <f>[1]РЕЕСТР!E1020</f>
        <v>ул. Малиновая, 1</v>
      </c>
      <c r="F1020" s="52" t="str">
        <f>[1]РЕЕСТР!F1020</f>
        <v>в рамках проведения инвентаризации 2022 года
не установлен</v>
      </c>
      <c r="G1020" s="10" t="str">
        <f>[1]РЕЕСТР!G1020</f>
        <v>61.041953</v>
      </c>
      <c r="H1020" s="10" t="str">
        <f>[1]РЕЕСТР!H1020</f>
        <v>69.072105</v>
      </c>
      <c r="I1020" s="53" t="str">
        <f>[1]РЕЕСТР!I1020</f>
        <v>в рамках инвентаризации 2022 года
не определена</v>
      </c>
      <c r="J1020" s="9" t="str">
        <f>[1]РЕЕСТР!J1020</f>
        <v>открытый</v>
      </c>
      <c r="K1020" s="11" t="str">
        <f>[1]РЕЕСТР!K1020</f>
        <v>асфальт</v>
      </c>
      <c r="L1020" s="10">
        <f>[1]РЕЕСТР!L1020</f>
        <v>4</v>
      </c>
      <c r="M1020" s="10" t="str">
        <f>[1]РЕЕСТР!M1020</f>
        <v>отсутствует</v>
      </c>
      <c r="N1020" s="12" t="str">
        <f>[1]РЕЕСТР!N1020</f>
        <v>отсутствует</v>
      </c>
      <c r="O1020" s="14">
        <f>[1]РЕЕСТР!O1020</f>
        <v>1</v>
      </c>
      <c r="P1020" s="15">
        <f>[1]РЕЕСТР!P1020</f>
        <v>0.75</v>
      </c>
      <c r="Q1020" s="13" t="str">
        <f>[1]РЕЕСТР!Q1020</f>
        <v>металл</v>
      </c>
      <c r="R1020" s="14" t="str">
        <f>[1]РЕЕСТР!U1020</f>
        <v>-</v>
      </c>
      <c r="S1020" s="15" t="str">
        <f>[1]РЕЕСТР!V1020</f>
        <v>-</v>
      </c>
      <c r="T1020" s="13" t="str">
        <f>[1]РЕЕСТР!W1020</f>
        <v>-</v>
      </c>
      <c r="U1020" s="17" t="str">
        <f>[1]РЕЕСТР!AA1020</f>
        <v>-</v>
      </c>
      <c r="V1020" s="18" t="str">
        <f>[1]РЕЕСТР!AB1020</f>
        <v>-</v>
      </c>
      <c r="W1020" s="15" t="str">
        <f>[1]РЕЕСТР!AC1020</f>
        <v>-</v>
      </c>
      <c r="X1020" s="13" t="str">
        <f>[1]РЕЕСТР!AD1020</f>
        <v>-</v>
      </c>
      <c r="Y1020" s="8" t="str">
        <f>[1]РЕЕСТР!AH1020</f>
        <v>ЮЛ - ООО "Людмила"</v>
      </c>
      <c r="Z1020" s="19" t="str">
        <f>[1]РЕЕСТР!AL1020</f>
        <v>продуктовый магазин  "Людмила"</v>
      </c>
    </row>
    <row r="1021" spans="2:26" ht="45" customHeight="1" x14ac:dyDescent="0.3">
      <c r="B1021" s="43">
        <f>[1]РЕЕСТР!B1021</f>
        <v>948</v>
      </c>
      <c r="C1021" s="44">
        <f>[1]РЕЕСТР!C1021</f>
        <v>44595</v>
      </c>
      <c r="D1021" s="51">
        <f>[1]РЕЕСТР!D1021</f>
        <v>44900</v>
      </c>
      <c r="E1021" s="16" t="str">
        <f>[1]РЕЕСТР!E1021</f>
        <v>Анны Коньковой 12</v>
      </c>
      <c r="F1021" s="52" t="str">
        <f>[1]РЕЕСТР!F1021</f>
        <v>в рамках проведения инвентаризации 2022 года
не установлен</v>
      </c>
      <c r="G1021" s="10" t="str">
        <f>[1]РЕЕСТР!G1021</f>
        <v>60.9704</v>
      </c>
      <c r="H1021" s="10" t="str">
        <f>[1]РЕЕСТР!H1021</f>
        <v>69.0181</v>
      </c>
      <c r="I1021" s="53" t="str">
        <f>[1]РЕЕСТР!I1021</f>
        <v>в рамках инвентаризации 2022 года
не определена</v>
      </c>
      <c r="J1021" s="9" t="str">
        <f>[1]РЕЕСТР!J1021</f>
        <v>открытый</v>
      </c>
      <c r="K1021" s="11" t="str">
        <f>[1]РЕЕСТР!K1021</f>
        <v>бетонная плита</v>
      </c>
      <c r="L1021" s="10">
        <f>[1]РЕЕСТР!L1021</f>
        <v>4</v>
      </c>
      <c r="M1021" s="10" t="str">
        <f>[1]РЕЕСТР!M1021</f>
        <v>отсутствует</v>
      </c>
      <c r="N1021" s="12" t="str">
        <f>[1]РЕЕСТР!N1021</f>
        <v>отсутствует</v>
      </c>
      <c r="O1021" s="14">
        <f>[1]РЕЕСТР!O1021</f>
        <v>1</v>
      </c>
      <c r="P1021" s="15">
        <f>[1]РЕЕСТР!P1021</f>
        <v>3</v>
      </c>
      <c r="Q1021" s="13" t="str">
        <f>[1]РЕЕСТР!Q1021</f>
        <v>пластик</v>
      </c>
      <c r="R1021" s="14" t="str">
        <f>[1]РЕЕСТР!U1021</f>
        <v>-</v>
      </c>
      <c r="S1021" s="15" t="str">
        <f>[1]РЕЕСТР!V1021</f>
        <v>-</v>
      </c>
      <c r="T1021" s="13" t="str">
        <f>[1]РЕЕСТР!W1021</f>
        <v>-</v>
      </c>
      <c r="U1021" s="17" t="str">
        <f>[1]РЕЕСТР!AA1021</f>
        <v>-</v>
      </c>
      <c r="V1021" s="18" t="str">
        <f>[1]РЕЕСТР!AB1021</f>
        <v>-</v>
      </c>
      <c r="W1021" s="15" t="str">
        <f>[1]РЕЕСТР!AC1021</f>
        <v>-</v>
      </c>
      <c r="X1021" s="13" t="str">
        <f>[1]РЕЕСТР!AD1021</f>
        <v>-</v>
      </c>
      <c r="Y1021" s="8" t="str">
        <f>[1]РЕЕСТР!AH1021</f>
        <v>СП МКД</v>
      </c>
      <c r="Z1021" s="19" t="str">
        <f>[1]РЕЕСТР!AL1021</f>
        <v>МКД ул. Анны Коньковой 12</v>
      </c>
    </row>
    <row r="1022" spans="2:26" ht="45" customHeight="1" x14ac:dyDescent="0.3">
      <c r="B1022" s="43">
        <f>[1]РЕЕСТР!B1022</f>
        <v>949</v>
      </c>
      <c r="C1022" s="44" t="str">
        <f>[1]РЕЕСТР!C1022</f>
        <v>ранее существовавшая до 01.01.2019</v>
      </c>
      <c r="D1022" s="51">
        <f>[1]РЕЕСТР!D1022</f>
        <v>44900</v>
      </c>
      <c r="E1022" s="16" t="str">
        <f>[1]РЕЕСТР!E1022</f>
        <v>ул. 60 лет Победы 1</v>
      </c>
      <c r="F1022" s="52" t="str">
        <f>[1]РЕЕСТР!F1022</f>
        <v>в рамках проведения инвентаризации 2022 года
не установлен</v>
      </c>
      <c r="G1022" s="10" t="str">
        <f>[1]РЕЕСТР!G1022</f>
        <v xml:space="preserve">61.035440 </v>
      </c>
      <c r="H1022" s="10" t="str">
        <f>[1]РЕЕСТР!H1022</f>
        <v>69.056406</v>
      </c>
      <c r="I1022" s="53" t="str">
        <f>[1]РЕЕСТР!I1022</f>
        <v>в рамках инвентаризации 2022 года
не определена</v>
      </c>
      <c r="J1022" s="9" t="str">
        <f>[1]РЕЕСТР!J1022</f>
        <v>открытый</v>
      </c>
      <c r="K1022" s="11" t="str">
        <f>[1]РЕЕСТР!K1022</f>
        <v>бетонная плита</v>
      </c>
      <c r="L1022" s="10">
        <f>[1]РЕЕСТР!L1022</f>
        <v>12</v>
      </c>
      <c r="M1022" s="10" t="str">
        <f>[1]РЕЕСТР!M1022</f>
        <v>есть</v>
      </c>
      <c r="N1022" s="12" t="str">
        <f>[1]РЕЕСТР!N1022</f>
        <v>есть</v>
      </c>
      <c r="O1022" s="14">
        <f>[1]РЕЕСТР!O1022</f>
        <v>4</v>
      </c>
      <c r="P1022" s="15">
        <f>[1]РЕЕСТР!P1022</f>
        <v>1.1000000000000001</v>
      </c>
      <c r="Q1022" s="13" t="str">
        <f>[1]РЕЕСТР!Q1022</f>
        <v>пластик</v>
      </c>
      <c r="R1022" s="14">
        <f>[1]РЕЕСТР!U1022</f>
        <v>2</v>
      </c>
      <c r="S1022" s="15">
        <f>[1]РЕЕСТР!V1022</f>
        <v>8</v>
      </c>
      <c r="T1022" s="13" t="str">
        <f>[1]РЕЕСТР!W1022</f>
        <v>бункер-накопитель</v>
      </c>
      <c r="U1022" s="17" t="str">
        <f>[1]РЕЕСТР!AA1022</f>
        <v>-</v>
      </c>
      <c r="V1022" s="18" t="str">
        <f>[1]РЕЕСТР!AB1022</f>
        <v>-</v>
      </c>
      <c r="W1022" s="15" t="str">
        <f>[1]РЕЕСТР!AC1022</f>
        <v>-</v>
      </c>
      <c r="X1022" s="13" t="str">
        <f>[1]РЕЕСТР!AD1022</f>
        <v>-</v>
      </c>
      <c r="Y1022" s="8" t="str">
        <f>[1]РЕЕСТР!AH1022</f>
        <v>МО - Администрация города Ханты-Мансийска</v>
      </c>
      <c r="Z1022" s="19" t="str">
        <f>[1]РЕЕСТР!AL1022</f>
        <v xml:space="preserve">ИЖС ул. 60 лет Победы </v>
      </c>
    </row>
    <row r="1023" spans="2:26" ht="45" customHeight="1" x14ac:dyDescent="0.3">
      <c r="B1023" s="43">
        <f>[1]РЕЕСТР!B1023</f>
        <v>949</v>
      </c>
      <c r="C1023" s="44">
        <f>[1]РЕЕСТР!C1023</f>
        <v>44085</v>
      </c>
      <c r="D1023" s="51">
        <f>[1]РЕЕСТР!D1023</f>
        <v>44900</v>
      </c>
      <c r="E1023" s="16" t="str">
        <f>[1]РЕЕСТР!E1023</f>
        <v>ул. 60 лет Победы 1</v>
      </c>
      <c r="F1023" s="52" t="str">
        <f>[1]РЕЕСТР!F1023</f>
        <v>в рамках проведения инвентаризации 2022 года
не установлен</v>
      </c>
      <c r="G1023" s="10" t="str">
        <f>[1]РЕЕСТР!G1023</f>
        <v>61.035441</v>
      </c>
      <c r="H1023" s="10" t="str">
        <f>[1]РЕЕСТР!H1023</f>
        <v>69.056407</v>
      </c>
      <c r="I1023" s="53" t="str">
        <f>[1]РЕЕСТР!I1023</f>
        <v>в рамках инвентаризации 2022 года
не определена</v>
      </c>
      <c r="J1023" s="9" t="str">
        <f>[1]РЕЕСТР!J1023</f>
        <v>открытый</v>
      </c>
      <c r="K1023" s="11" t="str">
        <f>[1]РЕЕСТР!K1023</f>
        <v>бетонная плита</v>
      </c>
      <c r="L1023" s="10">
        <f>[1]РЕЕСТР!L1023</f>
        <v>24</v>
      </c>
      <c r="M1023" s="10" t="str">
        <f>[1]РЕЕСТР!M1023</f>
        <v>есть</v>
      </c>
      <c r="N1023" s="12" t="str">
        <f>[1]РЕЕСТР!N1023</f>
        <v>есть</v>
      </c>
      <c r="O1023" s="14" t="str">
        <f>[1]РЕЕСТР!O1023</f>
        <v>-</v>
      </c>
      <c r="P1023" s="15" t="str">
        <f>[1]РЕЕСТР!P1023</f>
        <v>-</v>
      </c>
      <c r="Q1023" s="13" t="str">
        <f>[1]РЕЕСТР!Q1023</f>
        <v>-</v>
      </c>
      <c r="R1023" s="14">
        <f>[1]РЕЕСТР!U1023</f>
        <v>1</v>
      </c>
      <c r="S1023" s="15">
        <f>[1]РЕЕСТР!V1023</f>
        <v>48</v>
      </c>
      <c r="T1023" s="13" t="str">
        <f>[1]РЕЕСТР!W1023</f>
        <v>площадка</v>
      </c>
      <c r="U1023" s="17" t="str">
        <f>[1]РЕЕСТР!AA1023</f>
        <v>-</v>
      </c>
      <c r="V1023" s="18" t="str">
        <f>[1]РЕЕСТР!AB1023</f>
        <v>-</v>
      </c>
      <c r="W1023" s="15" t="str">
        <f>[1]РЕЕСТР!AC1023</f>
        <v>-</v>
      </c>
      <c r="X1023" s="13" t="str">
        <f>[1]РЕЕСТР!AD1023</f>
        <v>-</v>
      </c>
      <c r="Y1023" s="8" t="str">
        <f>[1]РЕЕСТР!AH1023</f>
        <v>МО - Администрация города Ханты-Мансийска</v>
      </c>
      <c r="Z1023" s="19" t="str">
        <f>[1]РЕЕСТР!AL1023</f>
        <v xml:space="preserve">ИЖС ул. 60 лет Победы </v>
      </c>
    </row>
    <row r="1024" spans="2:26" ht="94.5" customHeight="1" x14ac:dyDescent="0.3">
      <c r="B1024" s="43">
        <f>[1]РЕЕСТР!B1024</f>
        <v>950</v>
      </c>
      <c r="C1024" s="44">
        <f>[1]РЕЕСТР!C1024</f>
        <v>44091</v>
      </c>
      <c r="D1024" s="51">
        <f>[1]РЕЕСТР!D1024</f>
        <v>44900</v>
      </c>
      <c r="E1024" s="16" t="str">
        <f>[1]РЕЕСТР!E1024</f>
        <v>ул. Аграрная 24</v>
      </c>
      <c r="F1024" s="52" t="str">
        <f>[1]РЕЕСТР!F1024</f>
        <v>в рамках проведения инвентаризации 2022 года
не установлен</v>
      </c>
      <c r="G1024" s="10" t="str">
        <f>[1]РЕЕСТР!G1024</f>
        <v>61.039306</v>
      </c>
      <c r="H1024" s="10" t="str">
        <f>[1]РЕЕСТР!H1024</f>
        <v>69.066757</v>
      </c>
      <c r="I1024" s="53" t="str">
        <f>[1]РЕЕСТР!I1024</f>
        <v>в рамках инвентаризации 2022 года
не определена</v>
      </c>
      <c r="J1024" s="9" t="str">
        <f>[1]РЕЕСТР!J1024</f>
        <v>ограниченный</v>
      </c>
      <c r="K1024" s="11" t="str">
        <f>[1]РЕЕСТР!K1024</f>
        <v>бетонная плита</v>
      </c>
      <c r="L1024" s="10">
        <f>[1]РЕЕСТР!L1024</f>
        <v>12</v>
      </c>
      <c r="M1024" s="10">
        <f>[1]РЕЕСТР!M1024</f>
        <v>0</v>
      </c>
      <c r="N1024" s="12">
        <f>[1]РЕЕСТР!N1024</f>
        <v>0</v>
      </c>
      <c r="O1024" s="14">
        <f>[1]РЕЕСТР!O1024</f>
        <v>3</v>
      </c>
      <c r="P1024" s="15">
        <f>[1]РЕЕСТР!P1024</f>
        <v>0.66</v>
      </c>
      <c r="Q1024" s="13" t="str">
        <f>[1]РЕЕСТР!Q1024</f>
        <v>пластик</v>
      </c>
      <c r="R1024" s="14" t="str">
        <f>[1]РЕЕСТР!U1024</f>
        <v>-</v>
      </c>
      <c r="S1024" s="15" t="str">
        <f>[1]РЕЕСТР!V1024</f>
        <v>-</v>
      </c>
      <c r="T1024" s="13" t="str">
        <f>[1]РЕЕСТР!W1024</f>
        <v>-</v>
      </c>
      <c r="U1024" s="17" t="str">
        <f>[1]РЕЕСТР!AA1024</f>
        <v>пластик</v>
      </c>
      <c r="V1024" s="18">
        <f>[1]РЕЕСТР!AB1024</f>
        <v>1</v>
      </c>
      <c r="W1024" s="15">
        <f>[1]РЕЕСТР!AC1024</f>
        <v>1</v>
      </c>
      <c r="X1024" s="13" t="str">
        <f>[1]РЕЕСТР!AD1024</f>
        <v>металлическая сетка ООО "Экобаланс"</v>
      </c>
      <c r="Y1024" s="8" t="str">
        <f>[1]РЕЕСТР!AH1024</f>
        <v>ЮЛ - ООО "Югранефтестрой"</v>
      </c>
      <c r="Z1024" s="19" t="str">
        <f>[1]РЕЕСТР!AL1024</f>
        <v xml:space="preserve">ООО "Югранефтестрой" </v>
      </c>
    </row>
    <row r="1025" spans="2:26" ht="45" customHeight="1" x14ac:dyDescent="0.3">
      <c r="B1025" s="43">
        <f>[1]РЕЕСТР!B1025</f>
        <v>951</v>
      </c>
      <c r="C1025" s="44">
        <f>[1]РЕЕСТР!C1025</f>
        <v>0</v>
      </c>
      <c r="D1025" s="51">
        <f>[1]РЕЕСТР!D1025</f>
        <v>44900</v>
      </c>
      <c r="E1025" s="16" t="str">
        <f>[1]РЕЕСТР!E1025</f>
        <v>ул. Объездная, 67</v>
      </c>
      <c r="F1025" s="52" t="str">
        <f>[1]РЕЕСТР!F1025</f>
        <v>в рамках проведения инвентаризации 2022 года
не установлен</v>
      </c>
      <c r="G1025" s="10" t="str">
        <f>[1]РЕЕСТР!G1025</f>
        <v>60.968911</v>
      </c>
      <c r="H1025" s="10" t="str">
        <f>[1]РЕЕСТР!H1025</f>
        <v>69.029134</v>
      </c>
      <c r="I1025" s="53" t="str">
        <f>[1]РЕЕСТР!I1025</f>
        <v>в рамках инвентаризации 2022 года
не определена</v>
      </c>
      <c r="J1025" s="9" t="str">
        <f>[1]РЕЕСТР!J1025</f>
        <v>ограниченный</v>
      </c>
      <c r="K1025" s="11" t="str">
        <f>[1]РЕЕСТР!K1025</f>
        <v>бетонная плита</v>
      </c>
      <c r="L1025" s="10">
        <f>[1]РЕЕСТР!L1025</f>
        <v>12</v>
      </c>
      <c r="M1025" s="10" t="str">
        <f>[1]РЕЕСТР!M1025</f>
        <v>отсутствует</v>
      </c>
      <c r="N1025" s="12" t="str">
        <f>[1]РЕЕСТР!N1025</f>
        <v>есть</v>
      </c>
      <c r="O1025" s="14">
        <f>[1]РЕЕСТР!O1025</f>
        <v>1</v>
      </c>
      <c r="P1025" s="15">
        <f>[1]РЕЕСТР!P1025</f>
        <v>1.1000000000000001</v>
      </c>
      <c r="Q1025" s="13" t="str">
        <f>[1]РЕЕСТР!Q1025</f>
        <v>пластик</v>
      </c>
      <c r="R1025" s="14" t="str">
        <f>[1]РЕЕСТР!U1025</f>
        <v>-</v>
      </c>
      <c r="S1025" s="15" t="str">
        <f>[1]РЕЕСТР!V1025</f>
        <v>-</v>
      </c>
      <c r="T1025" s="13" t="str">
        <f>[1]РЕЕСТР!W1025</f>
        <v>-</v>
      </c>
      <c r="U1025" s="17" t="str">
        <f>[1]РЕЕСТР!AA1025</f>
        <v>-</v>
      </c>
      <c r="V1025" s="18" t="str">
        <f>[1]РЕЕСТР!AB1025</f>
        <v>-</v>
      </c>
      <c r="W1025" s="15" t="str">
        <f>[1]РЕЕСТР!AC1025</f>
        <v>-</v>
      </c>
      <c r="X1025" s="13" t="str">
        <f>[1]РЕЕСТР!AD1025</f>
        <v>-</v>
      </c>
      <c r="Y1025" s="8" t="str">
        <f>[1]РЕЕСТР!AH1025</f>
        <v>ЮЛ - ООО "Агроторг"</v>
      </c>
      <c r="Z1025" s="19" t="str">
        <f>[1]РЕЕСТР!AL1025</f>
        <v>Маназаин "Пятерочка" по ул. Объездная, д. 67</v>
      </c>
    </row>
    <row r="1026" spans="2:26" ht="45" customHeight="1" x14ac:dyDescent="0.3">
      <c r="B1026" s="43">
        <f>[1]РЕЕСТР!B1026</f>
        <v>952</v>
      </c>
      <c r="C1026" s="44">
        <f>[1]РЕЕСТР!C1026</f>
        <v>0</v>
      </c>
      <c r="D1026" s="51">
        <f>[1]РЕЕСТР!D1026</f>
        <v>44900</v>
      </c>
      <c r="E1026" s="16">
        <f>[1]РЕЕСТР!E1026</f>
        <v>0</v>
      </c>
      <c r="F1026" s="52" t="str">
        <f>[1]РЕЕСТР!F1026</f>
        <v>в рамках проведения инвентаризации 2022 года
не установлен</v>
      </c>
      <c r="G1026" s="10">
        <f>[1]РЕЕСТР!G1026</f>
        <v>0</v>
      </c>
      <c r="H1026" s="10">
        <f>[1]РЕЕСТР!H1026</f>
        <v>0</v>
      </c>
      <c r="I1026" s="53" t="str">
        <f>[1]РЕЕСТР!I1026</f>
        <v>в рамках инвентаризации 2022 года
не определена</v>
      </c>
      <c r="J1026" s="9">
        <f>[1]РЕЕСТР!J1026</f>
        <v>0</v>
      </c>
      <c r="K1026" s="11">
        <f>[1]РЕЕСТР!K1026</f>
        <v>0</v>
      </c>
      <c r="L1026" s="10">
        <f>[1]РЕЕСТР!L1026</f>
        <v>0</v>
      </c>
      <c r="M1026" s="10">
        <f>[1]РЕЕСТР!M1026</f>
        <v>0</v>
      </c>
      <c r="N1026" s="12">
        <f>[1]РЕЕСТР!N1026</f>
        <v>0</v>
      </c>
      <c r="O1026" s="14">
        <f>[1]РЕЕСТР!O1026</f>
        <v>0</v>
      </c>
      <c r="P1026" s="15">
        <f>[1]РЕЕСТР!P1026</f>
        <v>0</v>
      </c>
      <c r="Q1026" s="13">
        <f>[1]РЕЕСТР!Q1026</f>
        <v>0</v>
      </c>
      <c r="R1026" s="14">
        <f>[1]РЕЕСТР!U1026</f>
        <v>0</v>
      </c>
      <c r="S1026" s="15">
        <f>[1]РЕЕСТР!V1026</f>
        <v>0</v>
      </c>
      <c r="T1026" s="13">
        <f>[1]РЕЕСТР!W1026</f>
        <v>0</v>
      </c>
      <c r="U1026" s="17">
        <f>[1]РЕЕСТР!AA1026</f>
        <v>0</v>
      </c>
      <c r="V1026" s="18">
        <f>[1]РЕЕСТР!AB1026</f>
        <v>0</v>
      </c>
      <c r="W1026" s="15">
        <f>[1]РЕЕСТР!AC1026</f>
        <v>0</v>
      </c>
      <c r="X1026" s="13">
        <f>[1]РЕЕСТР!AD1026</f>
        <v>0</v>
      </c>
      <c r="Y1026" s="40">
        <f>[1]РЕЕСТР!AH1026</f>
        <v>0</v>
      </c>
      <c r="Z1026" s="19">
        <f>[1]РЕЕСТР!AL1026</f>
        <v>0</v>
      </c>
    </row>
    <row r="1027" spans="2:26" ht="45" customHeight="1" x14ac:dyDescent="0.3">
      <c r="B1027" s="43">
        <f>[1]РЕЕСТР!B1027</f>
        <v>953</v>
      </c>
      <c r="C1027" s="44">
        <f>[1]РЕЕСТР!C1027</f>
        <v>44110</v>
      </c>
      <c r="D1027" s="51">
        <f>[1]РЕЕСТР!D1027</f>
        <v>44900</v>
      </c>
      <c r="E1027" s="16" t="str">
        <f>[1]РЕЕСТР!E1027</f>
        <v>Гагарина 196</v>
      </c>
      <c r="F1027" s="52" t="str">
        <f>[1]РЕЕСТР!F1027</f>
        <v>в рамках проведения инвентаризации 2022 года
не установлен</v>
      </c>
      <c r="G1027" s="10" t="str">
        <f>[1]РЕЕСТР!G1027</f>
        <v>60.980977</v>
      </c>
      <c r="H1027" s="10" t="str">
        <f>[1]РЕЕСТР!H1027</f>
        <v>69.045993</v>
      </c>
      <c r="I1027" s="53" t="str">
        <f>[1]РЕЕСТР!I1027</f>
        <v>в рамках инвентаризации 2022 года
не определена</v>
      </c>
      <c r="J1027" s="9" t="str">
        <f>[1]РЕЕСТР!J1027</f>
        <v>ограниченный</v>
      </c>
      <c r="K1027" s="11" t="str">
        <f>[1]РЕЕСТР!K1027</f>
        <v>бетонная плита</v>
      </c>
      <c r="L1027" s="10">
        <f>[1]РЕЕСТР!L1027</f>
        <v>6.75</v>
      </c>
      <c r="M1027" s="10" t="str">
        <f>[1]РЕЕСТР!M1027</f>
        <v>отсутсвует</v>
      </c>
      <c r="N1027" s="12" t="str">
        <f>[1]РЕЕСТР!N1027</f>
        <v>есть</v>
      </c>
      <c r="O1027" s="14">
        <f>[1]РЕЕСТР!O1027</f>
        <v>1</v>
      </c>
      <c r="P1027" s="15">
        <f>[1]РЕЕСТР!P1027</f>
        <v>0.75</v>
      </c>
      <c r="Q1027" s="13" t="str">
        <f>[1]РЕЕСТР!Q1027</f>
        <v>пластик</v>
      </c>
      <c r="R1027" s="14" t="str">
        <f>[1]РЕЕСТР!U1027</f>
        <v>-</v>
      </c>
      <c r="S1027" s="15" t="str">
        <f>[1]РЕЕСТР!V1027</f>
        <v>-</v>
      </c>
      <c r="T1027" s="13" t="str">
        <f>[1]РЕЕСТР!W1027</f>
        <v>-</v>
      </c>
      <c r="U1027" s="17" t="str">
        <f>[1]РЕЕСТР!AA1027</f>
        <v>-</v>
      </c>
      <c r="V1027" s="18" t="str">
        <f>[1]РЕЕСТР!AB1027</f>
        <v>-</v>
      </c>
      <c r="W1027" s="15" t="str">
        <f>[1]РЕЕСТР!AC1027</f>
        <v>-</v>
      </c>
      <c r="X1027" s="13" t="str">
        <f>[1]РЕЕСТР!AD1027</f>
        <v>-</v>
      </c>
      <c r="Y1027" s="8" t="str">
        <f>[1]РЕЕСТР!AH1027</f>
        <v>ЮЛ - ООО "Элемент - Трейд"</v>
      </c>
      <c r="Z1027" s="19" t="str">
        <f>[1]РЕЕСТР!AL1027</f>
        <v>магазин "Монетка" по ул. Гагарина, д. 196</v>
      </c>
    </row>
    <row r="1028" spans="2:26" ht="45" customHeight="1" x14ac:dyDescent="0.3">
      <c r="B1028" s="43">
        <f>[1]РЕЕСТР!B1028</f>
        <v>954</v>
      </c>
      <c r="C1028" s="44">
        <f>[1]РЕЕСТР!C1028</f>
        <v>0</v>
      </c>
      <c r="D1028" s="51">
        <f>[1]РЕЕСТР!D1028</f>
        <v>44900</v>
      </c>
      <c r="E1028" s="16" t="str">
        <f>[1]РЕЕСТР!E1028</f>
        <v>ул. Садовая, 15</v>
      </c>
      <c r="F1028" s="52" t="str">
        <f>[1]РЕЕСТР!F1028</f>
        <v>в рамках проведения инвентаризации 2022 года
не установлен</v>
      </c>
      <c r="G1028" s="10" t="str">
        <f>[1]РЕЕСТР!G1028</f>
        <v xml:space="preserve">60.976842 </v>
      </c>
      <c r="H1028" s="10" t="str">
        <f>[1]РЕЕСТР!H1028</f>
        <v>69.067473</v>
      </c>
      <c r="I1028" s="53" t="str">
        <f>[1]РЕЕСТР!I1028</f>
        <v>в рамках инвентаризации 2022 года
не определена</v>
      </c>
      <c r="J1028" s="9" t="str">
        <f>[1]РЕЕСТР!J1028</f>
        <v>ограниченный</v>
      </c>
      <c r="K1028" s="11" t="str">
        <f>[1]РЕЕСТР!K1028</f>
        <v>бетонная плита</v>
      </c>
      <c r="L1028" s="10">
        <f>[1]РЕЕСТР!L1028</f>
        <v>6</v>
      </c>
      <c r="M1028" s="10" t="str">
        <f>[1]РЕЕСТР!M1028</f>
        <v>отсутсвует</v>
      </c>
      <c r="N1028" s="12" t="str">
        <f>[1]РЕЕСТР!N1028</f>
        <v>отсутсвует</v>
      </c>
      <c r="O1028" s="14">
        <f>[1]РЕЕСТР!O1028</f>
        <v>1</v>
      </c>
      <c r="P1028" s="15">
        <f>[1]РЕЕСТР!P1028</f>
        <v>0.66</v>
      </c>
      <c r="Q1028" s="13" t="str">
        <f>[1]РЕЕСТР!Q1028</f>
        <v>пластик</v>
      </c>
      <c r="R1028" s="14" t="str">
        <f>[1]РЕЕСТР!U1028</f>
        <v>-</v>
      </c>
      <c r="S1028" s="15" t="str">
        <f>[1]РЕЕСТР!V1028</f>
        <v>-</v>
      </c>
      <c r="T1028" s="13" t="str">
        <f>[1]РЕЕСТР!W1028</f>
        <v>-</v>
      </c>
      <c r="U1028" s="17" t="str">
        <f>[1]РЕЕСТР!AA1028</f>
        <v>-</v>
      </c>
      <c r="V1028" s="18" t="str">
        <f>[1]РЕЕСТР!AB1028</f>
        <v>-</v>
      </c>
      <c r="W1028" s="15" t="str">
        <f>[1]РЕЕСТР!AC1028</f>
        <v>-</v>
      </c>
      <c r="X1028" s="13" t="str">
        <f>[1]РЕЕСТР!AD1028</f>
        <v>-</v>
      </c>
      <c r="Y1028" s="8" t="str">
        <f>[1]РЕЕСТР!AH1028</f>
        <v>ЮЛ - АУХМАО-Югры "Окружная телерадиокомпания "Югра"</v>
      </c>
      <c r="Z1028" s="19" t="str">
        <f>[1]РЕЕСТР!AL1028</f>
        <v>АУ ХМАО-Югры, "Окружная телерадиокомпания "Югра"</v>
      </c>
    </row>
    <row r="1029" spans="2:26" ht="45" customHeight="1" x14ac:dyDescent="0.3">
      <c r="B1029" s="43">
        <f>[1]РЕЕСТР!B1029</f>
        <v>955</v>
      </c>
      <c r="C1029" s="44" t="str">
        <f>[1]РЕЕСТР!C1029</f>
        <v>ранее существовавшая до 01.01.2019</v>
      </c>
      <c r="D1029" s="51">
        <f>[1]РЕЕСТР!D1029</f>
        <v>44900</v>
      </c>
      <c r="E1029" s="16" t="str">
        <f>[1]РЕЕСТР!E1029</f>
        <v>район автобусной остановки «Простоквашино»</v>
      </c>
      <c r="F1029" s="52" t="str">
        <f>[1]РЕЕСТР!F1029</f>
        <v>в рамках проведения инвентаризации 2022 года
не установлен</v>
      </c>
      <c r="G1029" s="10" t="str">
        <f>[1]РЕЕСТР!G1029</f>
        <v>61.018890</v>
      </c>
      <c r="H1029" s="10" t="str">
        <f>[1]РЕЕСТР!H1029</f>
        <v>69.366228</v>
      </c>
      <c r="I1029" s="53" t="str">
        <f>[1]РЕЕСТР!I1029</f>
        <v>в рамках инвентаризации 2022 года
не определена</v>
      </c>
      <c r="J1029" s="9" t="str">
        <f>[1]РЕЕСТР!J1029</f>
        <v>открытый</v>
      </c>
      <c r="K1029" s="11" t="str">
        <f>[1]РЕЕСТР!K1029</f>
        <v>грунт</v>
      </c>
      <c r="L1029" s="10">
        <f>[1]РЕЕСТР!L1029</f>
        <v>24</v>
      </c>
      <c r="M1029" s="10" t="str">
        <f>[1]РЕЕСТР!M1029</f>
        <v>-</v>
      </c>
      <c r="N1029" s="12" t="str">
        <f>[1]РЕЕСТР!N1029</f>
        <v>-</v>
      </c>
      <c r="O1029" s="14">
        <f>[1]РЕЕСТР!O1029</f>
        <v>5</v>
      </c>
      <c r="P1029" s="15">
        <f>[1]РЕЕСТР!P1029</f>
        <v>1.1000000000000001</v>
      </c>
      <c r="Q1029" s="13" t="str">
        <f>[1]РЕЕСТР!Q1029</f>
        <v>пластик</v>
      </c>
      <c r="R1029" s="14" t="str">
        <f>[1]РЕЕСТР!U1029</f>
        <v>-</v>
      </c>
      <c r="S1029" s="15" t="str">
        <f>[1]РЕЕСТР!V1029</f>
        <v>-</v>
      </c>
      <c r="T1029" s="13" t="str">
        <f>[1]РЕЕСТР!W1029</f>
        <v>-</v>
      </c>
      <c r="U1029" s="17" t="str">
        <f>[1]РЕЕСТР!AA1029</f>
        <v>-</v>
      </c>
      <c r="V1029" s="18" t="str">
        <f>[1]РЕЕСТР!AB1029</f>
        <v>-</v>
      </c>
      <c r="W1029" s="15" t="str">
        <f>[1]РЕЕСТР!AC1029</f>
        <v>-</v>
      </c>
      <c r="X1029" s="13" t="str">
        <f>[1]РЕЕСТР!AD1029</f>
        <v>-</v>
      </c>
      <c r="Y1029" s="8" t="str">
        <f>[1]РЕЕСТР!AH1029</f>
        <v>ЮЛ - СНТ "Геофизик-2", СОТ Спартак, СОТ "Связист", СОТ "Простоквашино", СНТ "Рыбник-2", ТСН СОНТ "Виктория-2", СОТ "Прогресс", СОТ "Учитель-3", СОТ "Поплавок"</v>
      </c>
      <c r="Z1029" s="19" t="str">
        <f>[1]РЕЕСТР!AL1029</f>
        <v>члены СНТ "Геофизик-2", СОТ Спартак, СОТ "Связист", СОТ "Простоквашино", СНТ "Рыбник-2", ТСН СОНТ "Виктория-2", СОТ "Прогресс", СОТ "Учитель-3", СОТ "Поплавок"</v>
      </c>
    </row>
    <row r="1030" spans="2:26" ht="45" customHeight="1" x14ac:dyDescent="0.3">
      <c r="B1030" s="43">
        <f>[1]РЕЕСТР!B1030</f>
        <v>956</v>
      </c>
      <c r="C1030" s="45">
        <f>[1]РЕЕСТР!C1030</f>
        <v>0</v>
      </c>
      <c r="D1030" s="51">
        <f>[1]РЕЕСТР!D1030</f>
        <v>44900</v>
      </c>
      <c r="E1030" s="16">
        <f>[1]РЕЕСТР!E1030</f>
        <v>0</v>
      </c>
      <c r="F1030" s="52" t="str">
        <f>[1]РЕЕСТР!F1030</f>
        <v>в рамках проведения инвентаризации 2022 года
не установлен</v>
      </c>
      <c r="G1030" s="10">
        <f>[1]РЕЕСТР!G1030</f>
        <v>0</v>
      </c>
      <c r="H1030" s="10">
        <f>[1]РЕЕСТР!H1030</f>
        <v>0</v>
      </c>
      <c r="I1030" s="53" t="str">
        <f>[1]РЕЕСТР!I1030</f>
        <v>в рамках инвентаризации 2022 года
не определена</v>
      </c>
      <c r="J1030" s="9">
        <f>[1]РЕЕСТР!J1030</f>
        <v>0</v>
      </c>
      <c r="K1030" s="11">
        <f>[1]РЕЕСТР!K1030</f>
        <v>0</v>
      </c>
      <c r="L1030" s="10">
        <f>[1]РЕЕСТР!L1030</f>
        <v>0</v>
      </c>
      <c r="M1030" s="10">
        <f>[1]РЕЕСТР!M1030</f>
        <v>0</v>
      </c>
      <c r="N1030" s="12">
        <f>[1]РЕЕСТР!N1030</f>
        <v>0</v>
      </c>
      <c r="O1030" s="14">
        <f>[1]РЕЕСТР!O1030</f>
        <v>0</v>
      </c>
      <c r="P1030" s="15">
        <f>[1]РЕЕСТР!P1030</f>
        <v>0</v>
      </c>
      <c r="Q1030" s="13">
        <f>[1]РЕЕСТР!Q1030</f>
        <v>0</v>
      </c>
      <c r="R1030" s="14">
        <f>[1]РЕЕСТР!U1030</f>
        <v>0</v>
      </c>
      <c r="S1030" s="15">
        <f>[1]РЕЕСТР!V1030</f>
        <v>0</v>
      </c>
      <c r="T1030" s="13">
        <f>[1]РЕЕСТР!W1030</f>
        <v>0</v>
      </c>
      <c r="U1030" s="17">
        <f>[1]РЕЕСТР!AA1030</f>
        <v>0</v>
      </c>
      <c r="V1030" s="18">
        <f>[1]РЕЕСТР!AB1030</f>
        <v>0</v>
      </c>
      <c r="W1030" s="15">
        <f>[1]РЕЕСТР!AC1030</f>
        <v>0</v>
      </c>
      <c r="X1030" s="13">
        <f>[1]РЕЕСТР!AD1030</f>
        <v>0</v>
      </c>
      <c r="Y1030" s="8">
        <f>[1]РЕЕСТР!AH1030</f>
        <v>0</v>
      </c>
      <c r="Z1030" s="19">
        <f>[1]РЕЕСТР!AL1030</f>
        <v>0</v>
      </c>
    </row>
    <row r="1031" spans="2:26" ht="45" customHeight="1" x14ac:dyDescent="0.3">
      <c r="B1031" s="43">
        <f>[1]РЕЕСТР!B1031</f>
        <v>957</v>
      </c>
      <c r="C1031" s="44">
        <f>[1]РЕЕСТР!C1031</f>
        <v>44194</v>
      </c>
      <c r="D1031" s="51">
        <f>[1]РЕЕСТР!D1031</f>
        <v>44900</v>
      </c>
      <c r="E1031" s="16" t="str">
        <f>[1]РЕЕСТР!E1031</f>
        <v>ДТСН «Движенец»</v>
      </c>
      <c r="F1031" s="52" t="str">
        <f>[1]РЕЕСТР!F1031</f>
        <v>в рамках проведения инвентаризации 2022 года
не установлен</v>
      </c>
      <c r="G1031" s="10" t="str">
        <f>[1]РЕЕСТР!G1031</f>
        <v>61.036716</v>
      </c>
      <c r="H1031" s="10" t="str">
        <f>[1]РЕЕСТР!H1031</f>
        <v>69.140385</v>
      </c>
      <c r="I1031" s="53" t="str">
        <f>[1]РЕЕСТР!I1031</f>
        <v>в рамках инвентаризации 2022 года
не определена</v>
      </c>
      <c r="J1031" s="9" t="str">
        <f>[1]РЕЕСТР!J1031</f>
        <v>открытый</v>
      </c>
      <c r="K1031" s="11" t="str">
        <f>[1]РЕЕСТР!K1031</f>
        <v>грунт</v>
      </c>
      <c r="L1031" s="10">
        <f>[1]РЕЕСТР!L1031</f>
        <v>6</v>
      </c>
      <c r="M1031" s="10" t="str">
        <f>[1]РЕЕСТР!M1031</f>
        <v>отсутсвует</v>
      </c>
      <c r="N1031" s="12" t="str">
        <f>[1]РЕЕСТР!N1031</f>
        <v>отсутсвует</v>
      </c>
      <c r="O1031" s="14">
        <f>[1]РЕЕСТР!O1031</f>
        <v>3</v>
      </c>
      <c r="P1031" s="15">
        <f>[1]РЕЕСТР!P1031</f>
        <v>1.1000000000000001</v>
      </c>
      <c r="Q1031" s="13" t="str">
        <f>[1]РЕЕСТР!Q1031</f>
        <v>пластик</v>
      </c>
      <c r="R1031" s="14" t="str">
        <f>[1]РЕЕСТР!U1031</f>
        <v>-</v>
      </c>
      <c r="S1031" s="15" t="str">
        <f>[1]РЕЕСТР!V1031</f>
        <v>-</v>
      </c>
      <c r="T1031" s="13" t="str">
        <f>[1]РЕЕСТР!W1031</f>
        <v>-</v>
      </c>
      <c r="U1031" s="17" t="str">
        <f>[1]РЕЕСТР!AA1031</f>
        <v>-</v>
      </c>
      <c r="V1031" s="18" t="str">
        <f>[1]РЕЕСТР!AB1031</f>
        <v>-</v>
      </c>
      <c r="W1031" s="15" t="str">
        <f>[1]РЕЕСТР!AC1031</f>
        <v>-</v>
      </c>
      <c r="X1031" s="13" t="str">
        <f>[1]РЕЕСТР!AD1031</f>
        <v>-</v>
      </c>
      <c r="Y1031" s="8" t="str">
        <f>[1]РЕЕСТР!AH1031</f>
        <v>ЮЛ - ДТСН «Движенец»</v>
      </c>
      <c r="Z1031" s="19" t="str">
        <f>[1]РЕЕСТР!AL1031</f>
        <v>члены ДТСН «Движенец»</v>
      </c>
    </row>
    <row r="1032" spans="2:26" ht="45" customHeight="1" x14ac:dyDescent="0.3">
      <c r="B1032" s="43">
        <f>[1]РЕЕСТР!B1032</f>
        <v>958</v>
      </c>
      <c r="C1032" s="44">
        <f>[1]РЕЕСТР!C1032</f>
        <v>44194</v>
      </c>
      <c r="D1032" s="51">
        <f>[1]РЕЕСТР!D1032</f>
        <v>44900</v>
      </c>
      <c r="E1032" s="16" t="str">
        <f>[1]РЕЕСТР!E1032</f>
        <v>ТСН СОНТ «Парус»</v>
      </c>
      <c r="F1032" s="52" t="str">
        <f>[1]РЕЕСТР!F1032</f>
        <v>в рамках проведения инвентаризации 2022 года
не установлен</v>
      </c>
      <c r="G1032" s="10" t="str">
        <f>[1]РЕЕСТР!G1032</f>
        <v>61.045720</v>
      </c>
      <c r="H1032" s="10" t="str">
        <f>[1]РЕЕСТР!H1032</f>
        <v>69.276891</v>
      </c>
      <c r="I1032" s="53" t="str">
        <f>[1]РЕЕСТР!I1032</f>
        <v>в рамках инвентаризации 2022 года
не определена</v>
      </c>
      <c r="J1032" s="9" t="str">
        <f>[1]РЕЕСТР!J1032</f>
        <v>открытый</v>
      </c>
      <c r="K1032" s="11" t="str">
        <f>[1]РЕЕСТР!K1032</f>
        <v>грунт</v>
      </c>
      <c r="L1032" s="10">
        <f>[1]РЕЕСТР!L1032</f>
        <v>6</v>
      </c>
      <c r="M1032" s="10" t="str">
        <f>[1]РЕЕСТР!M1032</f>
        <v>отсутсвует</v>
      </c>
      <c r="N1032" s="12" t="str">
        <f>[1]РЕЕСТР!N1032</f>
        <v>отсутсвует</v>
      </c>
      <c r="O1032" s="14">
        <f>[1]РЕЕСТР!O1032</f>
        <v>2</v>
      </c>
      <c r="P1032" s="15">
        <f>[1]РЕЕСТР!P1032</f>
        <v>1.1000000000000001</v>
      </c>
      <c r="Q1032" s="13" t="str">
        <f>[1]РЕЕСТР!Q1032</f>
        <v>пластик</v>
      </c>
      <c r="R1032" s="14" t="str">
        <f>[1]РЕЕСТР!U1032</f>
        <v>-</v>
      </c>
      <c r="S1032" s="15" t="str">
        <f>[1]РЕЕСТР!V1032</f>
        <v>-</v>
      </c>
      <c r="T1032" s="13" t="str">
        <f>[1]РЕЕСТР!W1032</f>
        <v>-</v>
      </c>
      <c r="U1032" s="17" t="str">
        <f>[1]РЕЕСТР!AA1032</f>
        <v>-</v>
      </c>
      <c r="V1032" s="18" t="str">
        <f>[1]РЕЕСТР!AB1032</f>
        <v>-</v>
      </c>
      <c r="W1032" s="15" t="str">
        <f>[1]РЕЕСТР!AC1032</f>
        <v>-</v>
      </c>
      <c r="X1032" s="13" t="str">
        <f>[1]РЕЕСТР!AD1032</f>
        <v>-</v>
      </c>
      <c r="Y1032" s="8" t="str">
        <f>[1]РЕЕСТР!AH1032</f>
        <v>ЮЛ - ТСН СОНТ «Парус»</v>
      </c>
      <c r="Z1032" s="19" t="str">
        <f>[1]РЕЕСТР!AL1032</f>
        <v xml:space="preserve"> члены ТСН СОНТ «Парус»</v>
      </c>
    </row>
    <row r="1033" spans="2:26" ht="45" customHeight="1" x14ac:dyDescent="0.3">
      <c r="B1033" s="43">
        <f>[1]РЕЕСТР!B1033</f>
        <v>959</v>
      </c>
      <c r="C1033" s="45">
        <f>[1]РЕЕСТР!C1033</f>
        <v>44194</v>
      </c>
      <c r="D1033" s="51">
        <f>[1]РЕЕСТР!D1033</f>
        <v>44900</v>
      </c>
      <c r="E1033" s="16" t="str">
        <f>[1]РЕЕСТР!E1033</f>
        <v>СОК «Витамин»</v>
      </c>
      <c r="F1033" s="52" t="str">
        <f>[1]РЕЕСТР!F1033</f>
        <v>в рамках проведения инвентаризации 2022 года
не установлен</v>
      </c>
      <c r="G1033" s="10" t="str">
        <f>[1]РЕЕСТР!G1033</f>
        <v xml:space="preserve">61.046832  </v>
      </c>
      <c r="H1033" s="10" t="str">
        <f>[1]РЕЕСТР!H1033</f>
        <v xml:space="preserve">69.311224 </v>
      </c>
      <c r="I1033" s="53" t="str">
        <f>[1]РЕЕСТР!I1033</f>
        <v>в рамках инвентаризации 2022 года
не определена</v>
      </c>
      <c r="J1033" s="9" t="str">
        <f>[1]РЕЕСТР!J1033</f>
        <v>открытый</v>
      </c>
      <c r="K1033" s="11" t="str">
        <f>[1]РЕЕСТР!K1033</f>
        <v>грунт</v>
      </c>
      <c r="L1033" s="10">
        <f>[1]РЕЕСТР!L1033</f>
        <v>6</v>
      </c>
      <c r="M1033" s="10" t="str">
        <f>[1]РЕЕСТР!M1033</f>
        <v>отсутсвует</v>
      </c>
      <c r="N1033" s="12" t="str">
        <f>[1]РЕЕСТР!N1033</f>
        <v>отсутсвует</v>
      </c>
      <c r="O1033" s="14">
        <f>[1]РЕЕСТР!O1033</f>
        <v>2</v>
      </c>
      <c r="P1033" s="15">
        <f>[1]РЕЕСТР!P1033</f>
        <v>1.1000000000000001</v>
      </c>
      <c r="Q1033" s="13" t="str">
        <f>[1]РЕЕСТР!Q1033</f>
        <v>пластик</v>
      </c>
      <c r="R1033" s="14" t="str">
        <f>[1]РЕЕСТР!U1033</f>
        <v>-</v>
      </c>
      <c r="S1033" s="15" t="str">
        <f>[1]РЕЕСТР!V1033</f>
        <v>-</v>
      </c>
      <c r="T1033" s="13" t="str">
        <f>[1]РЕЕСТР!W1033</f>
        <v>-</v>
      </c>
      <c r="U1033" s="17" t="str">
        <f>[1]РЕЕСТР!AA1033</f>
        <v>-</v>
      </c>
      <c r="V1033" s="18" t="str">
        <f>[1]РЕЕСТР!AB1033</f>
        <v>-</v>
      </c>
      <c r="W1033" s="15" t="str">
        <f>[1]РЕЕСТР!AC1033</f>
        <v>-</v>
      </c>
      <c r="X1033" s="13" t="str">
        <f>[1]РЕЕСТР!AD1033</f>
        <v>-</v>
      </c>
      <c r="Y1033" s="8" t="str">
        <f>[1]РЕЕСТР!AH1033</f>
        <v>ЮЛ - СОК «Витамин»</v>
      </c>
      <c r="Z1033" s="19" t="str">
        <f>[1]РЕЕСТР!AL1033</f>
        <v>члены СОК «Витамин»</v>
      </c>
    </row>
    <row r="1034" spans="2:26" ht="45" customHeight="1" x14ac:dyDescent="0.3">
      <c r="B1034" s="43">
        <f>[1]РЕЕСТР!B1034</f>
        <v>960</v>
      </c>
      <c r="C1034" s="44">
        <f>[1]РЕЕСТР!C1034</f>
        <v>44194</v>
      </c>
      <c r="D1034" s="51">
        <f>[1]РЕЕСТР!D1034</f>
        <v>44900</v>
      </c>
      <c r="E1034" s="16" t="str">
        <f>[1]РЕЕСТР!E1034</f>
        <v>СНТ "Родник"</v>
      </c>
      <c r="F1034" s="52" t="str">
        <f>[1]РЕЕСТР!F1034</f>
        <v>в рамках проведения инвентаризации 2022 года
не установлен</v>
      </c>
      <c r="G1034" s="10" t="str">
        <f>[1]РЕЕСТР!G1034</f>
        <v>61.038894</v>
      </c>
      <c r="H1034" s="10" t="str">
        <f>[1]РЕЕСТР!H1034</f>
        <v xml:space="preserve">69.150395 </v>
      </c>
      <c r="I1034" s="53" t="str">
        <f>[1]РЕЕСТР!I1034</f>
        <v>в рамках инвентаризации 2022 года
не определена</v>
      </c>
      <c r="J1034" s="9" t="str">
        <f>[1]РЕЕСТР!J1034</f>
        <v>открытый</v>
      </c>
      <c r="K1034" s="11" t="str">
        <f>[1]РЕЕСТР!K1034</f>
        <v>грунт</v>
      </c>
      <c r="L1034" s="10">
        <f>[1]РЕЕСТР!L1034</f>
        <v>6</v>
      </c>
      <c r="M1034" s="10" t="str">
        <f>[1]РЕЕСТР!M1034</f>
        <v>отсутсвует</v>
      </c>
      <c r="N1034" s="12" t="str">
        <f>[1]РЕЕСТР!N1034</f>
        <v>отсутсвует</v>
      </c>
      <c r="O1034" s="14">
        <f>[1]РЕЕСТР!O1034</f>
        <v>3</v>
      </c>
      <c r="P1034" s="15">
        <f>[1]РЕЕСТР!P1034</f>
        <v>1.1000000000000001</v>
      </c>
      <c r="Q1034" s="13" t="str">
        <f>[1]РЕЕСТР!Q1034</f>
        <v>пластик</v>
      </c>
      <c r="R1034" s="14" t="str">
        <f>[1]РЕЕСТР!U1034</f>
        <v>-</v>
      </c>
      <c r="S1034" s="15" t="str">
        <f>[1]РЕЕСТР!V1034</f>
        <v>-</v>
      </c>
      <c r="T1034" s="13" t="str">
        <f>[1]РЕЕСТР!W1034</f>
        <v>-</v>
      </c>
      <c r="U1034" s="17" t="str">
        <f>[1]РЕЕСТР!AA1034</f>
        <v>-</v>
      </c>
      <c r="V1034" s="18" t="str">
        <f>[1]РЕЕСТР!AB1034</f>
        <v>-</v>
      </c>
      <c r="W1034" s="15" t="str">
        <f>[1]РЕЕСТР!AC1034</f>
        <v>-</v>
      </c>
      <c r="X1034" s="13" t="str">
        <f>[1]РЕЕСТР!AD1034</f>
        <v>-</v>
      </c>
      <c r="Y1034" s="8" t="str">
        <f>[1]РЕЕСТР!AH1034</f>
        <v>ЮЛ - СОНТ «Виктория», ТСН "СНТ "Геолог", СНТ "Родник"</v>
      </c>
      <c r="Z1034" s="19" t="str">
        <f>[1]РЕЕСТР!AL1034</f>
        <v>члены СОНТ «Виктория», ТСН "СНТ "Геолог", СНТ "Родник"</v>
      </c>
    </row>
    <row r="1035" spans="2:26" ht="45" customHeight="1" x14ac:dyDescent="0.3">
      <c r="B1035" s="43">
        <f>[1]РЕЕСТР!B1035</f>
        <v>961</v>
      </c>
      <c r="C1035" s="44">
        <f>[1]РЕЕСТР!C1035</f>
        <v>44194</v>
      </c>
      <c r="D1035" s="51">
        <f>[1]РЕЕСТР!D1035</f>
        <v>44900</v>
      </c>
      <c r="E1035" s="16" t="str">
        <f>[1]РЕЕСТР!E1035</f>
        <v>ТСН "СНТ «Аграрник»"</v>
      </c>
      <c r="F1035" s="52" t="str">
        <f>[1]РЕЕСТР!F1035</f>
        <v>в рамках проведения инвентаризации 2022 года
не установлен</v>
      </c>
      <c r="G1035" s="10" t="str">
        <f>[1]РЕЕСТР!G1035</f>
        <v xml:space="preserve">61.048786 </v>
      </c>
      <c r="H1035" s="10" t="str">
        <f>[1]РЕЕСТР!H1035</f>
        <v>69.283286</v>
      </c>
      <c r="I1035" s="53" t="str">
        <f>[1]РЕЕСТР!I1035</f>
        <v>в рамках инвентаризации 2022 года
не определена</v>
      </c>
      <c r="J1035" s="9" t="str">
        <f>[1]РЕЕСТР!J1035</f>
        <v>открытый</v>
      </c>
      <c r="K1035" s="11" t="str">
        <f>[1]РЕЕСТР!K1035</f>
        <v>грунт</v>
      </c>
      <c r="L1035" s="10">
        <f>[1]РЕЕСТР!L1035</f>
        <v>6</v>
      </c>
      <c r="M1035" s="10" t="str">
        <f>[1]РЕЕСТР!M1035</f>
        <v>отсутсвует</v>
      </c>
      <c r="N1035" s="12" t="str">
        <f>[1]РЕЕСТР!N1035</f>
        <v>отсутсвует</v>
      </c>
      <c r="O1035" s="14">
        <f>[1]РЕЕСТР!O1035</f>
        <v>3</v>
      </c>
      <c r="P1035" s="15">
        <f>[1]РЕЕСТР!P1035</f>
        <v>1.1000000000000001</v>
      </c>
      <c r="Q1035" s="13" t="str">
        <f>[1]РЕЕСТР!Q1035</f>
        <v>пластик</v>
      </c>
      <c r="R1035" s="14" t="str">
        <f>[1]РЕЕСТР!U1035</f>
        <v>-</v>
      </c>
      <c r="S1035" s="15" t="str">
        <f>[1]РЕЕСТР!V1035</f>
        <v>-</v>
      </c>
      <c r="T1035" s="13" t="str">
        <f>[1]РЕЕСТР!W1035</f>
        <v>-</v>
      </c>
      <c r="U1035" s="17" t="str">
        <f>[1]РЕЕСТР!AA1035</f>
        <v>-</v>
      </c>
      <c r="V1035" s="18" t="str">
        <f>[1]РЕЕСТР!AB1035</f>
        <v>-</v>
      </c>
      <c r="W1035" s="15" t="str">
        <f>[1]РЕЕСТР!AC1035</f>
        <v>-</v>
      </c>
      <c r="X1035" s="13" t="str">
        <f>[1]РЕЕСТР!AD1035</f>
        <v>-</v>
      </c>
      <c r="Y1035" s="8" t="str">
        <f>[1]РЕЕСТР!AH1035</f>
        <v>ЮЛ - ТСН "СНТ «Аграрник»"</v>
      </c>
      <c r="Z1035" s="19" t="str">
        <f>[1]РЕЕСТР!AL1035</f>
        <v>члены ТСН "СНТ «Аграрник»"</v>
      </c>
    </row>
    <row r="1036" spans="2:26" ht="45" customHeight="1" x14ac:dyDescent="0.3">
      <c r="B1036" s="43">
        <f>[1]РЕЕСТР!B1036</f>
        <v>962</v>
      </c>
      <c r="C1036" s="44" t="str">
        <f>[1]РЕЕСТР!C1036</f>
        <v>запланмрована к размещению (установке)</v>
      </c>
      <c r="D1036" s="51">
        <f>[1]РЕЕСТР!D1036</f>
        <v>44900</v>
      </c>
      <c r="E1036" s="16" t="str">
        <f>[1]РЕЕСТР!E1036</f>
        <v>СНТ "Геотранс"</v>
      </c>
      <c r="F1036" s="52" t="str">
        <f>[1]РЕЕСТР!F1036</f>
        <v>в рамках проведения инвентаризации 2022 года
не установлен</v>
      </c>
      <c r="G1036" s="10" t="str">
        <f>[1]РЕЕСТР!G1036</f>
        <v>-</v>
      </c>
      <c r="H1036" s="10" t="str">
        <f>[1]РЕЕСТР!H1036</f>
        <v>-</v>
      </c>
      <c r="I1036" s="53" t="str">
        <f>[1]РЕЕСТР!I1036</f>
        <v>в рамках инвентаризации 2022 года
не определена</v>
      </c>
      <c r="J1036" s="9" t="str">
        <f>[1]РЕЕСТР!J1036</f>
        <v>-</v>
      </c>
      <c r="K1036" s="11" t="str">
        <f>[1]РЕЕСТР!K1036</f>
        <v>-</v>
      </c>
      <c r="L1036" s="10" t="str">
        <f>[1]РЕЕСТР!L1036</f>
        <v>-</v>
      </c>
      <c r="M1036" s="10" t="str">
        <f>[1]РЕЕСТР!M1036</f>
        <v>-</v>
      </c>
      <c r="N1036" s="12" t="str">
        <f>[1]РЕЕСТР!N1036</f>
        <v>-</v>
      </c>
      <c r="O1036" s="14" t="str">
        <f>[1]РЕЕСТР!O1036</f>
        <v>-</v>
      </c>
      <c r="P1036" s="15" t="str">
        <f>[1]РЕЕСТР!P1036</f>
        <v>-</v>
      </c>
      <c r="Q1036" s="13" t="str">
        <f>[1]РЕЕСТР!Q1036</f>
        <v>-</v>
      </c>
      <c r="R1036" s="14" t="str">
        <f>[1]РЕЕСТР!U1036</f>
        <v>-</v>
      </c>
      <c r="S1036" s="15" t="str">
        <f>[1]РЕЕСТР!V1036</f>
        <v>-</v>
      </c>
      <c r="T1036" s="13" t="str">
        <f>[1]РЕЕСТР!W1036</f>
        <v>-</v>
      </c>
      <c r="U1036" s="17" t="str">
        <f>[1]РЕЕСТР!AA1036</f>
        <v>-</v>
      </c>
      <c r="V1036" s="18" t="str">
        <f>[1]РЕЕСТР!AB1036</f>
        <v>-</v>
      </c>
      <c r="W1036" s="15" t="str">
        <f>[1]РЕЕСТР!AC1036</f>
        <v>-</v>
      </c>
      <c r="X1036" s="13" t="str">
        <f>[1]РЕЕСТР!AD1036</f>
        <v>-</v>
      </c>
      <c r="Y1036" s="8" t="str">
        <f>[1]РЕЕСТР!AH1036</f>
        <v>-</v>
      </c>
      <c r="Z1036" s="19" t="str">
        <f>[1]РЕЕСТР!AL1036</f>
        <v>участники СНТ "Геотранс"</v>
      </c>
    </row>
    <row r="1037" spans="2:26" ht="45" customHeight="1" x14ac:dyDescent="0.3">
      <c r="B1037" s="43">
        <f>[1]РЕЕСТР!B1037</f>
        <v>963</v>
      </c>
      <c r="C1037" s="45">
        <f>[1]РЕЕСТР!C1037</f>
        <v>44194</v>
      </c>
      <c r="D1037" s="51">
        <f>[1]РЕЕСТР!D1037</f>
        <v>44900</v>
      </c>
      <c r="E1037" s="16" t="str">
        <f>[1]РЕЕСТР!E1037</f>
        <v>ТСН СОТ «Надежда»</v>
      </c>
      <c r="F1037" s="52" t="str">
        <f>[1]РЕЕСТР!F1037</f>
        <v>в рамках проведения инвентаризации 2022 года
не установлен</v>
      </c>
      <c r="G1037" s="10" t="str">
        <f>[1]РЕЕСТР!G1037</f>
        <v>61.036214</v>
      </c>
      <c r="H1037" s="10" t="str">
        <f>[1]РЕЕСТР!H1037</f>
        <v>69.047169</v>
      </c>
      <c r="I1037" s="53" t="str">
        <f>[1]РЕЕСТР!I1037</f>
        <v>в рамках инвентаризации 2022 года
не определена</v>
      </c>
      <c r="J1037" s="9" t="str">
        <f>[1]РЕЕСТР!J1037</f>
        <v>открытый</v>
      </c>
      <c r="K1037" s="11" t="str">
        <f>[1]РЕЕСТР!K1037</f>
        <v>грунт</v>
      </c>
      <c r="L1037" s="10">
        <f>[1]РЕЕСТР!L1037</f>
        <v>6</v>
      </c>
      <c r="M1037" s="10" t="str">
        <f>[1]РЕЕСТР!M1037</f>
        <v>отсутсвует</v>
      </c>
      <c r="N1037" s="12" t="str">
        <f>[1]РЕЕСТР!N1037</f>
        <v>отсутсвует</v>
      </c>
      <c r="O1037" s="14">
        <f>[1]РЕЕСТР!O1037</f>
        <v>3</v>
      </c>
      <c r="P1037" s="15">
        <f>[1]РЕЕСТР!P1037</f>
        <v>1.1000000000000001</v>
      </c>
      <c r="Q1037" s="13" t="str">
        <f>[1]РЕЕСТР!Q1037</f>
        <v>пластик</v>
      </c>
      <c r="R1037" s="14" t="str">
        <f>[1]РЕЕСТР!U1037</f>
        <v>-</v>
      </c>
      <c r="S1037" s="15" t="str">
        <f>[1]РЕЕСТР!V1037</f>
        <v>-</v>
      </c>
      <c r="T1037" s="13" t="str">
        <f>[1]РЕЕСТР!W1037</f>
        <v>-</v>
      </c>
      <c r="U1037" s="17" t="str">
        <f>[1]РЕЕСТР!AA1037</f>
        <v>-</v>
      </c>
      <c r="V1037" s="18" t="str">
        <f>[1]РЕЕСТР!AB1037</f>
        <v>-</v>
      </c>
      <c r="W1037" s="15" t="str">
        <f>[1]РЕЕСТР!AC1037</f>
        <v>-</v>
      </c>
      <c r="X1037" s="13" t="str">
        <f>[1]РЕЕСТР!AD1037</f>
        <v>-</v>
      </c>
      <c r="Y1037" s="8" t="str">
        <f>[1]РЕЕСТР!AH1037</f>
        <v>ЮЛ - ТСН "СНТ «Надежда»", ТСН "СНТ "Урожай"</v>
      </c>
      <c r="Z1037" s="19" t="str">
        <f>[1]РЕЕСТР!AL1037</f>
        <v>члены ТСН "СНТ «Надежда»", ТСН "СНТ "Урожай"</v>
      </c>
    </row>
    <row r="1038" spans="2:26" ht="45" customHeight="1" x14ac:dyDescent="0.3">
      <c r="B1038" s="43">
        <f>[1]РЕЕСТР!B1038</f>
        <v>964</v>
      </c>
      <c r="C1038" s="45">
        <f>[1]РЕЕСТР!C1038</f>
        <v>44194</v>
      </c>
      <c r="D1038" s="51">
        <f>[1]РЕЕСТР!D1038</f>
        <v>44900</v>
      </c>
      <c r="E1038" s="16" t="str">
        <f>[1]РЕЕСТР!E1038</f>
        <v>СОТ «Электрон»</v>
      </c>
      <c r="F1038" s="52" t="str">
        <f>[1]РЕЕСТР!F1038</f>
        <v>в рамках проведения инвентаризации 2022 года
не установлен</v>
      </c>
      <c r="G1038" s="10" t="str">
        <f>[1]РЕЕСТР!G1038</f>
        <v>61.041371</v>
      </c>
      <c r="H1038" s="10" t="str">
        <f>[1]РЕЕСТР!H1038</f>
        <v>69.082767</v>
      </c>
      <c r="I1038" s="53" t="str">
        <f>[1]РЕЕСТР!I1038</f>
        <v>в рамках инвентаризации 2022 года
не определена</v>
      </c>
      <c r="J1038" s="9" t="str">
        <f>[1]РЕЕСТР!J1038</f>
        <v>открытый</v>
      </c>
      <c r="K1038" s="11" t="str">
        <f>[1]РЕЕСТР!K1038</f>
        <v>грунт</v>
      </c>
      <c r="L1038" s="10">
        <f>[1]РЕЕСТР!L1038</f>
        <v>4</v>
      </c>
      <c r="M1038" s="10" t="str">
        <f>[1]РЕЕСТР!M1038</f>
        <v>отсутсвует</v>
      </c>
      <c r="N1038" s="12" t="str">
        <f>[1]РЕЕСТР!N1038</f>
        <v>отсутсвует</v>
      </c>
      <c r="O1038" s="14">
        <f>[1]РЕЕСТР!O1038</f>
        <v>2</v>
      </c>
      <c r="P1038" s="15">
        <f>[1]РЕЕСТР!P1038</f>
        <v>1.1000000000000001</v>
      </c>
      <c r="Q1038" s="13" t="str">
        <f>[1]РЕЕСТР!Q1038</f>
        <v>пластик</v>
      </c>
      <c r="R1038" s="14" t="str">
        <f>[1]РЕЕСТР!U1038</f>
        <v>-</v>
      </c>
      <c r="S1038" s="15" t="str">
        <f>[1]РЕЕСТР!V1038</f>
        <v>-</v>
      </c>
      <c r="T1038" s="13" t="str">
        <f>[1]РЕЕСТР!W1038</f>
        <v>-</v>
      </c>
      <c r="U1038" s="17" t="str">
        <f>[1]РЕЕСТР!AA1038</f>
        <v>-</v>
      </c>
      <c r="V1038" s="18" t="str">
        <f>[1]РЕЕСТР!AB1038</f>
        <v>-</v>
      </c>
      <c r="W1038" s="15" t="str">
        <f>[1]РЕЕСТР!AC1038</f>
        <v>-</v>
      </c>
      <c r="X1038" s="13" t="str">
        <f>[1]РЕЕСТР!AD1038</f>
        <v>-</v>
      </c>
      <c r="Y1038" s="8" t="str">
        <f>[1]РЕЕСТР!AH1038</f>
        <v>ЮЛ - СОТ "Электрон", СОТ "Связист-2"</v>
      </c>
      <c r="Z1038" s="19" t="str">
        <f>[1]РЕЕСТР!AL1038</f>
        <v>члены СОТ "Электрон", СОТ "Связист-2"</v>
      </c>
    </row>
    <row r="1039" spans="2:26" ht="45" customHeight="1" x14ac:dyDescent="0.3">
      <c r="B1039" s="43">
        <f>[1]РЕЕСТР!B1039</f>
        <v>965</v>
      </c>
      <c r="C1039" s="44" t="str">
        <f>[1]РЕЕСТР!C1039</f>
        <v>запланмрована к размещению (установке)</v>
      </c>
      <c r="D1039" s="51">
        <f>[1]РЕЕСТР!D1039</f>
        <v>44900</v>
      </c>
      <c r="E1039" s="16" t="str">
        <f>[1]РЕЕСТР!E1039</f>
        <v>ТСН СОНТ "Виктория-2"</v>
      </c>
      <c r="F1039" s="52" t="str">
        <f>[1]РЕЕСТР!F1039</f>
        <v>в рамках проведения инвентаризации 2022 года
не установлен</v>
      </c>
      <c r="G1039" s="10" t="str">
        <f>[1]РЕЕСТР!G1039</f>
        <v>-</v>
      </c>
      <c r="H1039" s="10" t="str">
        <f>[1]РЕЕСТР!H1039</f>
        <v>-</v>
      </c>
      <c r="I1039" s="53" t="str">
        <f>[1]РЕЕСТР!I1039</f>
        <v>в рамках инвентаризации 2022 года
не определена</v>
      </c>
      <c r="J1039" s="9" t="str">
        <f>[1]РЕЕСТР!J1039</f>
        <v>-</v>
      </c>
      <c r="K1039" s="11" t="str">
        <f>[1]РЕЕСТР!K1039</f>
        <v>-</v>
      </c>
      <c r="L1039" s="10" t="str">
        <f>[1]РЕЕСТР!L1039</f>
        <v>-</v>
      </c>
      <c r="M1039" s="10" t="str">
        <f>[1]РЕЕСТР!M1039</f>
        <v>-</v>
      </c>
      <c r="N1039" s="12" t="str">
        <f>[1]РЕЕСТР!N1039</f>
        <v>-</v>
      </c>
      <c r="O1039" s="14" t="str">
        <f>[1]РЕЕСТР!O1039</f>
        <v>-</v>
      </c>
      <c r="P1039" s="15" t="str">
        <f>[1]РЕЕСТР!P1039</f>
        <v>-</v>
      </c>
      <c r="Q1039" s="13" t="str">
        <f>[1]РЕЕСТР!Q1039</f>
        <v>-</v>
      </c>
      <c r="R1039" s="14" t="str">
        <f>[1]РЕЕСТР!U1039</f>
        <v>-</v>
      </c>
      <c r="S1039" s="15" t="str">
        <f>[1]РЕЕСТР!V1039</f>
        <v>-</v>
      </c>
      <c r="T1039" s="13" t="str">
        <f>[1]РЕЕСТР!W1039</f>
        <v>-</v>
      </c>
      <c r="U1039" s="17" t="str">
        <f>[1]РЕЕСТР!AA1039</f>
        <v>-</v>
      </c>
      <c r="V1039" s="18" t="str">
        <f>[1]РЕЕСТР!AB1039</f>
        <v>-</v>
      </c>
      <c r="W1039" s="15" t="str">
        <f>[1]РЕЕСТР!AC1039</f>
        <v>-</v>
      </c>
      <c r="X1039" s="13" t="str">
        <f>[1]РЕЕСТР!AD1039</f>
        <v>-</v>
      </c>
      <c r="Y1039" s="8" t="str">
        <f>[1]РЕЕСТР!AH1039</f>
        <v>-</v>
      </c>
      <c r="Z1039" s="19" t="str">
        <f>[1]РЕЕСТР!AL1039</f>
        <v>участники ТСН СОНТ "Виктория-2"</v>
      </c>
    </row>
    <row r="1040" spans="2:26" ht="45" customHeight="1" x14ac:dyDescent="0.3">
      <c r="B1040" s="43">
        <f>[1]РЕЕСТР!B1040</f>
        <v>966</v>
      </c>
      <c r="C1040" s="44">
        <f>[1]РЕЕСТР!C1040</f>
        <v>44194</v>
      </c>
      <c r="D1040" s="51">
        <f>[1]РЕЕСТР!D1040</f>
        <v>44900</v>
      </c>
      <c r="E1040" s="16" t="str">
        <f>[1]РЕЕСТР!E1040</f>
        <v>ТСН "СНТ «Геофизик»"</v>
      </c>
      <c r="F1040" s="52" t="str">
        <f>[1]РЕЕСТР!F1040</f>
        <v>в рамках проведения инвентаризации 2022 года
не установлен</v>
      </c>
      <c r="G1040" s="10" t="str">
        <f>[1]РЕЕСТР!G1040</f>
        <v xml:space="preserve">61.053165 </v>
      </c>
      <c r="H1040" s="10" t="str">
        <f>[1]РЕЕСТР!H1040</f>
        <v>69.260203</v>
      </c>
      <c r="I1040" s="53" t="str">
        <f>[1]РЕЕСТР!I1040</f>
        <v>в рамках инвентаризации 2022 года
не определена</v>
      </c>
      <c r="J1040" s="9" t="str">
        <f>[1]РЕЕСТР!J1040</f>
        <v>открытый</v>
      </c>
      <c r="K1040" s="11" t="str">
        <f>[1]РЕЕСТР!K1040</f>
        <v>грунт</v>
      </c>
      <c r="L1040" s="10">
        <f>[1]РЕЕСТР!L1040</f>
        <v>8</v>
      </c>
      <c r="M1040" s="10" t="str">
        <f>[1]РЕЕСТР!M1040</f>
        <v>отсутсвует</v>
      </c>
      <c r="N1040" s="12" t="str">
        <f>[1]РЕЕСТР!N1040</f>
        <v>отсуствует</v>
      </c>
      <c r="O1040" s="14">
        <f>[1]РЕЕСТР!O1040</f>
        <v>4</v>
      </c>
      <c r="P1040" s="15">
        <f>[1]РЕЕСТР!P1040</f>
        <v>1.1000000000000001</v>
      </c>
      <c r="Q1040" s="13" t="str">
        <f>[1]РЕЕСТР!Q1040</f>
        <v>пластик</v>
      </c>
      <c r="R1040" s="14" t="str">
        <f>[1]РЕЕСТР!U1040</f>
        <v>-</v>
      </c>
      <c r="S1040" s="15" t="str">
        <f>[1]РЕЕСТР!V1040</f>
        <v>-</v>
      </c>
      <c r="T1040" s="13" t="str">
        <f>[1]РЕЕСТР!W1040</f>
        <v>-</v>
      </c>
      <c r="U1040" s="17" t="str">
        <f>[1]РЕЕСТР!AA1040</f>
        <v>-</v>
      </c>
      <c r="V1040" s="18" t="str">
        <f>[1]РЕЕСТР!AB1040</f>
        <v>-</v>
      </c>
      <c r="W1040" s="15" t="str">
        <f>[1]РЕЕСТР!AC1040</f>
        <v>-</v>
      </c>
      <c r="X1040" s="13" t="str">
        <f>[1]РЕЕСТР!AD1040</f>
        <v>-</v>
      </c>
      <c r="Y1040" s="8" t="str">
        <f>[1]РЕЕСТР!AH1040</f>
        <v>ЮЛ - ТСН "СНТ "Геофизик"</v>
      </c>
      <c r="Z1040" s="19" t="str">
        <f>[1]РЕЕСТР!AL1040</f>
        <v>члены ТСН "СНТ "Геофизик"</v>
      </c>
    </row>
    <row r="1041" spans="2:26" ht="45" customHeight="1" x14ac:dyDescent="0.3">
      <c r="B1041" s="43">
        <f>[1]РЕЕСТР!B1041</f>
        <v>967</v>
      </c>
      <c r="C1041" s="44">
        <f>[1]РЕЕСТР!C1041</f>
        <v>44194</v>
      </c>
      <c r="D1041" s="51">
        <f>[1]РЕЕСТР!D1041</f>
        <v>44900</v>
      </c>
      <c r="E1041" s="16" t="str">
        <f>[1]РЕЕСТР!E1041</f>
        <v>ТСН "СНТ "«Кооператор»"</v>
      </c>
      <c r="F1041" s="52" t="str">
        <f>[1]РЕЕСТР!F1041</f>
        <v>в рамках проведения инвентаризации 2022 года
не установлен</v>
      </c>
      <c r="G1041" s="10" t="str">
        <f>[1]РЕЕСТР!G1041</f>
        <v xml:space="preserve">61.043371 </v>
      </c>
      <c r="H1041" s="10" t="str">
        <f>[1]РЕЕСТР!H1041</f>
        <v>69.098438</v>
      </c>
      <c r="I1041" s="53" t="str">
        <f>[1]РЕЕСТР!I1041</f>
        <v>в рамках инвентаризации 2022 года
не определена</v>
      </c>
      <c r="J1041" s="9" t="str">
        <f>[1]РЕЕСТР!J1041</f>
        <v>открытый</v>
      </c>
      <c r="K1041" s="11" t="str">
        <f>[1]РЕЕСТР!K1041</f>
        <v>грунт</v>
      </c>
      <c r="L1041" s="10">
        <f>[1]РЕЕСТР!L1041</f>
        <v>4</v>
      </c>
      <c r="M1041" s="10" t="str">
        <f>[1]РЕЕСТР!M1041</f>
        <v>отсутсвует</v>
      </c>
      <c r="N1041" s="12" t="str">
        <f>[1]РЕЕСТР!N1041</f>
        <v>отсуствует</v>
      </c>
      <c r="O1041" s="14">
        <f>[1]РЕЕСТР!O1041</f>
        <v>2</v>
      </c>
      <c r="P1041" s="15">
        <f>[1]РЕЕСТР!P1041</f>
        <v>1.1000000000000001</v>
      </c>
      <c r="Q1041" s="13" t="str">
        <f>[1]РЕЕСТР!Q1041</f>
        <v>пластик</v>
      </c>
      <c r="R1041" s="14" t="str">
        <f>[1]РЕЕСТР!U1041</f>
        <v>-</v>
      </c>
      <c r="S1041" s="15" t="str">
        <f>[1]РЕЕСТР!V1041</f>
        <v>-</v>
      </c>
      <c r="T1041" s="13" t="str">
        <f>[1]РЕЕСТР!W1041</f>
        <v>-</v>
      </c>
      <c r="U1041" s="17" t="str">
        <f>[1]РЕЕСТР!AA1041</f>
        <v>-</v>
      </c>
      <c r="V1041" s="18" t="str">
        <f>[1]РЕЕСТР!AB1041</f>
        <v>-</v>
      </c>
      <c r="W1041" s="15" t="str">
        <f>[1]РЕЕСТР!AC1041</f>
        <v>-</v>
      </c>
      <c r="X1041" s="13" t="str">
        <f>[1]РЕЕСТР!AD1041</f>
        <v>-</v>
      </c>
      <c r="Y1041" s="8" t="str">
        <f>[1]РЕЕСТР!AH1041</f>
        <v>ЮЛ - ТСН СНТ  «Кооператор»</v>
      </c>
      <c r="Z1041" s="19" t="str">
        <f>[1]РЕЕСТР!AL1041</f>
        <v>члены ТСН "СНТ «Кооператор»"</v>
      </c>
    </row>
    <row r="1042" spans="2:26" ht="45" customHeight="1" x14ac:dyDescent="0.3">
      <c r="B1042" s="43">
        <f>[1]РЕЕСТР!B1042</f>
        <v>968</v>
      </c>
      <c r="C1042" s="45">
        <f>[1]РЕЕСТР!C1042</f>
        <v>44194</v>
      </c>
      <c r="D1042" s="51">
        <f>[1]РЕЕСТР!D1042</f>
        <v>44900</v>
      </c>
      <c r="E1042" s="16" t="str">
        <f>[1]РЕЕСТР!E1042</f>
        <v>СОК «Стрижкино»</v>
      </c>
      <c r="F1042" s="52" t="str">
        <f>[1]РЕЕСТР!F1042</f>
        <v>в рамках проведения инвентаризации 2022 года
не установлен</v>
      </c>
      <c r="G1042" s="10" t="str">
        <f>[1]РЕЕСТР!G1042</f>
        <v>61.044082</v>
      </c>
      <c r="H1042" s="10" t="str">
        <f>[1]РЕЕСТР!H1042</f>
        <v>69.106673</v>
      </c>
      <c r="I1042" s="53" t="str">
        <f>[1]РЕЕСТР!I1042</f>
        <v>в рамках инвентаризации 2022 года
не определена</v>
      </c>
      <c r="J1042" s="9" t="str">
        <f>[1]РЕЕСТР!J1042</f>
        <v>открытый</v>
      </c>
      <c r="K1042" s="11" t="str">
        <f>[1]РЕЕСТР!K1042</f>
        <v>грунт</v>
      </c>
      <c r="L1042" s="10">
        <f>[1]РЕЕСТР!L1042</f>
        <v>2</v>
      </c>
      <c r="M1042" s="10" t="str">
        <f>[1]РЕЕСТР!M1042</f>
        <v>отсутсвует</v>
      </c>
      <c r="N1042" s="12" t="str">
        <f>[1]РЕЕСТР!N1042</f>
        <v>отсуствует</v>
      </c>
      <c r="O1042" s="14">
        <f>[1]РЕЕСТР!O1042</f>
        <v>1</v>
      </c>
      <c r="P1042" s="15">
        <f>[1]РЕЕСТР!P1042</f>
        <v>1.1000000000000001</v>
      </c>
      <c r="Q1042" s="13" t="str">
        <f>[1]РЕЕСТР!Q1042</f>
        <v>пластик</v>
      </c>
      <c r="R1042" s="14" t="str">
        <f>[1]РЕЕСТР!U1042</f>
        <v>-</v>
      </c>
      <c r="S1042" s="15" t="str">
        <f>[1]РЕЕСТР!V1042</f>
        <v>-</v>
      </c>
      <c r="T1042" s="13" t="str">
        <f>[1]РЕЕСТР!W1042</f>
        <v>-</v>
      </c>
      <c r="U1042" s="17" t="str">
        <f>[1]РЕЕСТР!AA1042</f>
        <v>-</v>
      </c>
      <c r="V1042" s="18" t="str">
        <f>[1]РЕЕСТР!AB1042</f>
        <v>-</v>
      </c>
      <c r="W1042" s="15" t="str">
        <f>[1]РЕЕСТР!AC1042</f>
        <v>-</v>
      </c>
      <c r="X1042" s="13" t="str">
        <f>[1]РЕЕСТР!AD1042</f>
        <v>-</v>
      </c>
      <c r="Y1042" s="8" t="str">
        <f>[1]РЕЕСТР!AH1042</f>
        <v>ЮЛ - СОК «Стрижкино»</v>
      </c>
      <c r="Z1042" s="19" t="str">
        <f>[1]РЕЕСТР!AL1042</f>
        <v>члены СОК "Стрижкино"</v>
      </c>
    </row>
    <row r="1043" spans="2:26" ht="45" customHeight="1" x14ac:dyDescent="0.3">
      <c r="B1043" s="43">
        <f>[1]РЕЕСТР!B1043</f>
        <v>969</v>
      </c>
      <c r="C1043" s="44" t="str">
        <f>[1]РЕЕСТР!C1043</f>
        <v>запланмрована к размещению (установке)</v>
      </c>
      <c r="D1043" s="51">
        <f>[1]РЕЕСТР!D1043</f>
        <v>44900</v>
      </c>
      <c r="E1043" s="16" t="str">
        <f>[1]РЕЕСТР!E1043</f>
        <v>СОТ "Связист-2"</v>
      </c>
      <c r="F1043" s="52" t="str">
        <f>[1]РЕЕСТР!F1043</f>
        <v>в рамках проведения инвентаризации 2022 года
не установлен</v>
      </c>
      <c r="G1043" s="10" t="str">
        <f>[1]РЕЕСТР!G1043</f>
        <v>-</v>
      </c>
      <c r="H1043" s="10" t="str">
        <f>[1]РЕЕСТР!H1043</f>
        <v>-</v>
      </c>
      <c r="I1043" s="53" t="str">
        <f>[1]РЕЕСТР!I1043</f>
        <v>в рамках инвентаризации 2022 года
не определена</v>
      </c>
      <c r="J1043" s="9" t="str">
        <f>[1]РЕЕСТР!J1043</f>
        <v>-</v>
      </c>
      <c r="K1043" s="11" t="str">
        <f>[1]РЕЕСТР!K1043</f>
        <v>-</v>
      </c>
      <c r="L1043" s="10" t="str">
        <f>[1]РЕЕСТР!L1043</f>
        <v>-</v>
      </c>
      <c r="M1043" s="10" t="str">
        <f>[1]РЕЕСТР!M1043</f>
        <v>-</v>
      </c>
      <c r="N1043" s="12" t="str">
        <f>[1]РЕЕСТР!N1043</f>
        <v>-</v>
      </c>
      <c r="O1043" s="14" t="str">
        <f>[1]РЕЕСТР!O1043</f>
        <v>-</v>
      </c>
      <c r="P1043" s="15" t="str">
        <f>[1]РЕЕСТР!P1043</f>
        <v>-</v>
      </c>
      <c r="Q1043" s="13" t="str">
        <f>[1]РЕЕСТР!Q1043</f>
        <v>-</v>
      </c>
      <c r="R1043" s="14" t="str">
        <f>[1]РЕЕСТР!U1043</f>
        <v>-</v>
      </c>
      <c r="S1043" s="15" t="str">
        <f>[1]РЕЕСТР!V1043</f>
        <v>-</v>
      </c>
      <c r="T1043" s="13" t="str">
        <f>[1]РЕЕСТР!W1043</f>
        <v>-</v>
      </c>
      <c r="U1043" s="17" t="str">
        <f>[1]РЕЕСТР!AA1043</f>
        <v>-</v>
      </c>
      <c r="V1043" s="18" t="str">
        <f>[1]РЕЕСТР!AB1043</f>
        <v>-</v>
      </c>
      <c r="W1043" s="15" t="str">
        <f>[1]РЕЕСТР!AC1043</f>
        <v>-</v>
      </c>
      <c r="X1043" s="13" t="str">
        <f>[1]РЕЕСТР!AD1043</f>
        <v>-</v>
      </c>
      <c r="Y1043" s="8" t="str">
        <f>[1]РЕЕСТР!AH1043</f>
        <v>-</v>
      </c>
      <c r="Z1043" s="19" t="str">
        <f>[1]РЕЕСТР!AL1043</f>
        <v>участники СОТ "Связист-2"</v>
      </c>
    </row>
    <row r="1044" spans="2:26" ht="45" customHeight="1" x14ac:dyDescent="0.3">
      <c r="B1044" s="43">
        <f>[1]РЕЕСТР!B1044</f>
        <v>970</v>
      </c>
      <c r="C1044" s="44" t="str">
        <f>[1]РЕЕСТР!C1044</f>
        <v>запланмрована к размещению (установке)</v>
      </c>
      <c r="D1044" s="51">
        <f>[1]РЕЕСТР!D1044</f>
        <v>44900</v>
      </c>
      <c r="E1044" s="16" t="str">
        <f>[1]РЕЕСТР!E1044</f>
        <v>ТСН СНТ "Урожай"</v>
      </c>
      <c r="F1044" s="52" t="str">
        <f>[1]РЕЕСТР!F1044</f>
        <v>в рамках проведения инвентаризации 2022 года
не установлен</v>
      </c>
      <c r="G1044" s="10" t="str">
        <f>[1]РЕЕСТР!G1044</f>
        <v>-</v>
      </c>
      <c r="H1044" s="10" t="str">
        <f>[1]РЕЕСТР!H1044</f>
        <v>-</v>
      </c>
      <c r="I1044" s="53" t="str">
        <f>[1]РЕЕСТР!I1044</f>
        <v>в рамках инвентаризации 2022 года
не определена</v>
      </c>
      <c r="J1044" s="9" t="str">
        <f>[1]РЕЕСТР!J1044</f>
        <v>-</v>
      </c>
      <c r="K1044" s="11" t="str">
        <f>[1]РЕЕСТР!K1044</f>
        <v>-</v>
      </c>
      <c r="L1044" s="10" t="str">
        <f>[1]РЕЕСТР!L1044</f>
        <v>-</v>
      </c>
      <c r="M1044" s="10" t="str">
        <f>[1]РЕЕСТР!M1044</f>
        <v>-</v>
      </c>
      <c r="N1044" s="12" t="str">
        <f>[1]РЕЕСТР!N1044</f>
        <v>-</v>
      </c>
      <c r="O1044" s="14" t="str">
        <f>[1]РЕЕСТР!O1044</f>
        <v>-</v>
      </c>
      <c r="P1044" s="15" t="str">
        <f>[1]РЕЕСТР!P1044</f>
        <v>-</v>
      </c>
      <c r="Q1044" s="13" t="str">
        <f>[1]РЕЕСТР!Q1044</f>
        <v>-</v>
      </c>
      <c r="R1044" s="14" t="str">
        <f>[1]РЕЕСТР!U1044</f>
        <v>-</v>
      </c>
      <c r="S1044" s="15" t="str">
        <f>[1]РЕЕСТР!V1044</f>
        <v>-</v>
      </c>
      <c r="T1044" s="13" t="str">
        <f>[1]РЕЕСТР!W1044</f>
        <v>-</v>
      </c>
      <c r="U1044" s="17" t="str">
        <f>[1]РЕЕСТР!AA1044</f>
        <v>-</v>
      </c>
      <c r="V1044" s="18" t="str">
        <f>[1]РЕЕСТР!AB1044</f>
        <v>-</v>
      </c>
      <c r="W1044" s="15" t="str">
        <f>[1]РЕЕСТР!AC1044</f>
        <v>-</v>
      </c>
      <c r="X1044" s="13" t="str">
        <f>[1]РЕЕСТР!AD1044</f>
        <v>-</v>
      </c>
      <c r="Y1044" s="8" t="str">
        <f>[1]РЕЕСТР!AH1044</f>
        <v>-</v>
      </c>
      <c r="Z1044" s="19" t="str">
        <f>[1]РЕЕСТР!AL1044</f>
        <v>участники ТСН СНТ "Урожай"</v>
      </c>
    </row>
    <row r="1045" spans="2:26" ht="45" customHeight="1" x14ac:dyDescent="0.3">
      <c r="B1045" s="43">
        <f>[1]РЕЕСТР!B1045</f>
        <v>971</v>
      </c>
      <c r="C1045" s="45">
        <f>[1]РЕЕСТР!C1045</f>
        <v>44194</v>
      </c>
      <c r="D1045" s="51">
        <f>[1]РЕЕСТР!D1045</f>
        <v>44900</v>
      </c>
      <c r="E1045" s="16" t="str">
        <f>[1]РЕЕСТР!E1045</f>
        <v>СОТ «Югра»</v>
      </c>
      <c r="F1045" s="52" t="str">
        <f>[1]РЕЕСТР!F1045</f>
        <v>в рамках проведения инвентаризации 2022 года
не установлен</v>
      </c>
      <c r="G1045" s="10" t="str">
        <f>[1]РЕЕСТР!G1045</f>
        <v>61.035926</v>
      </c>
      <c r="H1045" s="10" t="str">
        <f>[1]РЕЕСТР!H1045</f>
        <v>69.047886</v>
      </c>
      <c r="I1045" s="53" t="str">
        <f>[1]РЕЕСТР!I1045</f>
        <v>в рамках инвентаризации 2022 года
не определена</v>
      </c>
      <c r="J1045" s="9" t="str">
        <f>[1]РЕЕСТР!J1045</f>
        <v>открытый</v>
      </c>
      <c r="K1045" s="11" t="str">
        <f>[1]РЕЕСТР!K1045</f>
        <v>грунт</v>
      </c>
      <c r="L1045" s="10">
        <f>[1]РЕЕСТР!L1045</f>
        <v>4</v>
      </c>
      <c r="M1045" s="10" t="str">
        <f>[1]РЕЕСТР!M1045</f>
        <v>отсутсвует</v>
      </c>
      <c r="N1045" s="12" t="str">
        <f>[1]РЕЕСТР!N1045</f>
        <v>отсутсвует</v>
      </c>
      <c r="O1045" s="14">
        <f>[1]РЕЕСТР!O1045</f>
        <v>1</v>
      </c>
      <c r="P1045" s="15">
        <f>[1]РЕЕСТР!P1045</f>
        <v>1.1000000000000001</v>
      </c>
      <c r="Q1045" s="13" t="str">
        <f>[1]РЕЕСТР!Q1045</f>
        <v>пластик</v>
      </c>
      <c r="R1045" s="14" t="str">
        <f>[1]РЕЕСТР!U1045</f>
        <v>-</v>
      </c>
      <c r="S1045" s="15" t="str">
        <f>[1]РЕЕСТР!V1045</f>
        <v>-</v>
      </c>
      <c r="T1045" s="13" t="str">
        <f>[1]РЕЕСТР!W1045</f>
        <v>-</v>
      </c>
      <c r="U1045" s="17" t="str">
        <f>[1]РЕЕСТР!AA1045</f>
        <v>-</v>
      </c>
      <c r="V1045" s="18" t="str">
        <f>[1]РЕЕСТР!AB1045</f>
        <v>-</v>
      </c>
      <c r="W1045" s="15" t="str">
        <f>[1]РЕЕСТР!AC1045</f>
        <v>-</v>
      </c>
      <c r="X1045" s="13" t="str">
        <f>[1]РЕЕСТР!AD1045</f>
        <v>-</v>
      </c>
      <c r="Y1045" s="8" t="str">
        <f>[1]РЕЕСТР!AH1045</f>
        <v>ЮЛ - СОТ «Югра»</v>
      </c>
      <c r="Z1045" s="19" t="str">
        <f>[1]РЕЕСТР!AL1045</f>
        <v xml:space="preserve"> члены СОТ «Югра»</v>
      </c>
    </row>
    <row r="1046" spans="2:26" ht="45" customHeight="1" x14ac:dyDescent="0.3">
      <c r="B1046" s="43">
        <f>[1]РЕЕСТР!B1046</f>
        <v>972</v>
      </c>
      <c r="C1046" s="44">
        <f>[1]РЕЕСТР!C1046</f>
        <v>44194</v>
      </c>
      <c r="D1046" s="51">
        <f>[1]РЕЕСТР!D1046</f>
        <v>44900</v>
      </c>
      <c r="E1046" s="16" t="str">
        <f>[1]РЕЕСТР!E1046</f>
        <v>СОТ «Учитель»</v>
      </c>
      <c r="F1046" s="52" t="str">
        <f>[1]РЕЕСТР!F1046</f>
        <v>в рамках проведения инвентаризации 2022 года
не установлен</v>
      </c>
      <c r="G1046" s="10" t="str">
        <f>[1]РЕЕСТР!G1046</f>
        <v>61.031218</v>
      </c>
      <c r="H1046" s="10" t="str">
        <f>[1]РЕЕСТР!H1046</f>
        <v>69.043895</v>
      </c>
      <c r="I1046" s="53" t="str">
        <f>[1]РЕЕСТР!I1046</f>
        <v>в рамках инвентаризации 2022 года
не определена</v>
      </c>
      <c r="J1046" s="9" t="str">
        <f>[1]РЕЕСТР!J1046</f>
        <v>открытый</v>
      </c>
      <c r="K1046" s="11" t="str">
        <f>[1]РЕЕСТР!K1046</f>
        <v>грунт</v>
      </c>
      <c r="L1046" s="10">
        <f>[1]РЕЕСТР!L1046</f>
        <v>4</v>
      </c>
      <c r="M1046" s="10" t="str">
        <f>[1]РЕЕСТР!M1046</f>
        <v>отсутсвует</v>
      </c>
      <c r="N1046" s="12" t="str">
        <f>[1]РЕЕСТР!N1046</f>
        <v>отсутсвует</v>
      </c>
      <c r="O1046" s="14">
        <f>[1]РЕЕСТР!O1046</f>
        <v>1</v>
      </c>
      <c r="P1046" s="15">
        <f>[1]РЕЕСТР!P1046</f>
        <v>1.1000000000000001</v>
      </c>
      <c r="Q1046" s="13" t="str">
        <f>[1]РЕЕСТР!Q1046</f>
        <v>пластик</v>
      </c>
      <c r="R1046" s="14" t="str">
        <f>[1]РЕЕСТР!U1046</f>
        <v>-</v>
      </c>
      <c r="S1046" s="15" t="str">
        <f>[1]РЕЕСТР!V1046</f>
        <v>-</v>
      </c>
      <c r="T1046" s="13" t="str">
        <f>[1]РЕЕСТР!W1046</f>
        <v>-</v>
      </c>
      <c r="U1046" s="17" t="str">
        <f>[1]РЕЕСТР!AA1046</f>
        <v>-</v>
      </c>
      <c r="V1046" s="18" t="str">
        <f>[1]РЕЕСТР!AB1046</f>
        <v>-</v>
      </c>
      <c r="W1046" s="15" t="str">
        <f>[1]РЕЕСТР!AC1046</f>
        <v>-</v>
      </c>
      <c r="X1046" s="13" t="str">
        <f>[1]РЕЕСТР!AD1046</f>
        <v>-</v>
      </c>
      <c r="Y1046" s="8" t="str">
        <f>[1]РЕЕСТР!AH1046</f>
        <v>ЮЛ - СОТ «Учитель»</v>
      </c>
      <c r="Z1046" s="19" t="str">
        <f>[1]РЕЕСТР!AL1046</f>
        <v>члены СОТ «Учитель»</v>
      </c>
    </row>
    <row r="1047" spans="2:26" ht="47.25" customHeight="1" x14ac:dyDescent="0.3">
      <c r="B1047" s="43">
        <f>[1]РЕЕСТР!B1047</f>
        <v>973</v>
      </c>
      <c r="C1047" s="45">
        <f>[1]РЕЕСТР!C1047</f>
        <v>44194</v>
      </c>
      <c r="D1047" s="51">
        <f>[1]РЕЕСТР!D1047</f>
        <v>44900</v>
      </c>
      <c r="E1047" s="16" t="str">
        <f>[1]РЕЕСТР!E1047</f>
        <v>СОТ «Авиатор»</v>
      </c>
      <c r="F1047" s="52" t="str">
        <f>[1]РЕЕСТР!F1047</f>
        <v>в рамках проведения инвентаризации 2022 года
не установлен</v>
      </c>
      <c r="G1047" s="10" t="str">
        <f>[1]РЕЕСТР!G1047</f>
        <v>61.031781</v>
      </c>
      <c r="H1047" s="10" t="str">
        <f>[1]РЕЕСТР!H1047</f>
        <v>69.140017</v>
      </c>
      <c r="I1047" s="53" t="str">
        <f>[1]РЕЕСТР!I1047</f>
        <v>в рамках инвентаризации 2022 года
не определена</v>
      </c>
      <c r="J1047" s="9" t="str">
        <f>[1]РЕЕСТР!J1047</f>
        <v>открытый</v>
      </c>
      <c r="K1047" s="11" t="str">
        <f>[1]РЕЕСТР!K1047</f>
        <v>грунт</v>
      </c>
      <c r="L1047" s="10">
        <f>[1]РЕЕСТР!L1047</f>
        <v>6</v>
      </c>
      <c r="M1047" s="10" t="str">
        <f>[1]РЕЕСТР!M1047</f>
        <v>отсутсвует</v>
      </c>
      <c r="N1047" s="12" t="str">
        <f>[1]РЕЕСТР!N1047</f>
        <v>отсутсвует</v>
      </c>
      <c r="O1047" s="14">
        <f>[1]РЕЕСТР!O1047</f>
        <v>3</v>
      </c>
      <c r="P1047" s="15">
        <f>[1]РЕЕСТР!P1047</f>
        <v>1.1000000000000001</v>
      </c>
      <c r="Q1047" s="13" t="str">
        <f>[1]РЕЕСТР!Q1047</f>
        <v>пластик</v>
      </c>
      <c r="R1047" s="14" t="str">
        <f>[1]РЕЕСТР!U1047</f>
        <v>-</v>
      </c>
      <c r="S1047" s="15" t="str">
        <f>[1]РЕЕСТР!V1047</f>
        <v>-</v>
      </c>
      <c r="T1047" s="13" t="str">
        <f>[1]РЕЕСТР!W1047</f>
        <v>-</v>
      </c>
      <c r="U1047" s="17" t="str">
        <f>[1]РЕЕСТР!AA1047</f>
        <v>-</v>
      </c>
      <c r="V1047" s="18" t="str">
        <f>[1]РЕЕСТР!AB1047</f>
        <v>-</v>
      </c>
      <c r="W1047" s="15" t="str">
        <f>[1]РЕЕСТР!AC1047</f>
        <v>-</v>
      </c>
      <c r="X1047" s="13" t="str">
        <f>[1]РЕЕСТР!AD1047</f>
        <v>-</v>
      </c>
      <c r="Y1047" s="8" t="str">
        <f>[1]РЕЕСТР!AH1047</f>
        <v>ЮЛ - СНТ "Авиатор", СОК "Полёт"</v>
      </c>
      <c r="Z1047" s="19" t="str">
        <f>[1]РЕЕСТР!AL1047</f>
        <v>члены СНТ "Авиатор", СОК "Полёт"</v>
      </c>
    </row>
    <row r="1048" spans="2:26" ht="45" customHeight="1" x14ac:dyDescent="0.3">
      <c r="B1048" s="43">
        <f>[1]РЕЕСТР!B1048</f>
        <v>974</v>
      </c>
      <c r="C1048" s="45" t="str">
        <f>[1]РЕЕСТР!C1048</f>
        <v>запланмрована к размещению (установке)</v>
      </c>
      <c r="D1048" s="51">
        <f>[1]РЕЕСТР!D1048</f>
        <v>44900</v>
      </c>
      <c r="E1048" s="16" t="str">
        <f>[1]РЕЕСТР!E1048</f>
        <v>СОК "Полёт"</v>
      </c>
      <c r="F1048" s="52" t="str">
        <f>[1]РЕЕСТР!F1048</f>
        <v>в рамках проведения инвентаризации 2022 года
не установлен</v>
      </c>
      <c r="G1048" s="10" t="str">
        <f>[1]РЕЕСТР!G1048</f>
        <v>-</v>
      </c>
      <c r="H1048" s="10" t="str">
        <f>[1]РЕЕСТР!H1048</f>
        <v>-</v>
      </c>
      <c r="I1048" s="53" t="str">
        <f>[1]РЕЕСТР!I1048</f>
        <v>в рамках инвентаризации 2022 года
не определена</v>
      </c>
      <c r="J1048" s="9" t="str">
        <f>[1]РЕЕСТР!J1048</f>
        <v>-</v>
      </c>
      <c r="K1048" s="11" t="str">
        <f>[1]РЕЕСТР!K1048</f>
        <v>-</v>
      </c>
      <c r="L1048" s="10" t="str">
        <f>[1]РЕЕСТР!L1048</f>
        <v>-</v>
      </c>
      <c r="M1048" s="10" t="str">
        <f>[1]РЕЕСТР!M1048</f>
        <v>-</v>
      </c>
      <c r="N1048" s="12" t="str">
        <f>[1]РЕЕСТР!N1048</f>
        <v>-</v>
      </c>
      <c r="O1048" s="14" t="str">
        <f>[1]РЕЕСТР!O1048</f>
        <v>-</v>
      </c>
      <c r="P1048" s="15" t="str">
        <f>[1]РЕЕСТР!P1048</f>
        <v>-</v>
      </c>
      <c r="Q1048" s="13" t="str">
        <f>[1]РЕЕСТР!Q1048</f>
        <v>-</v>
      </c>
      <c r="R1048" s="14" t="str">
        <f>[1]РЕЕСТР!U1048</f>
        <v>-</v>
      </c>
      <c r="S1048" s="15" t="str">
        <f>[1]РЕЕСТР!V1048</f>
        <v>-</v>
      </c>
      <c r="T1048" s="13" t="str">
        <f>[1]РЕЕСТР!W1048</f>
        <v>-</v>
      </c>
      <c r="U1048" s="17" t="str">
        <f>[1]РЕЕСТР!AA1048</f>
        <v>-</v>
      </c>
      <c r="V1048" s="18" t="str">
        <f>[1]РЕЕСТР!AB1048</f>
        <v>-</v>
      </c>
      <c r="W1048" s="15" t="str">
        <f>[1]РЕЕСТР!AC1048</f>
        <v>-</v>
      </c>
      <c r="X1048" s="13" t="str">
        <f>[1]РЕЕСТР!AD1048</f>
        <v>-</v>
      </c>
      <c r="Y1048" s="8" t="str">
        <f>[1]РЕЕСТР!AH1048</f>
        <v>-</v>
      </c>
      <c r="Z1048" s="19" t="str">
        <f>[1]РЕЕСТР!AL1048</f>
        <v>участники СОК "Полёт"</v>
      </c>
    </row>
    <row r="1049" spans="2:26" ht="45" customHeight="1" x14ac:dyDescent="0.3">
      <c r="B1049" s="43">
        <f>[1]РЕЕСТР!B1049</f>
        <v>975</v>
      </c>
      <c r="C1049" s="45">
        <f>[1]РЕЕСТР!C1049</f>
        <v>44595</v>
      </c>
      <c r="D1049" s="51">
        <f>[1]РЕЕСТР!D1049</f>
        <v>44900</v>
      </c>
      <c r="E1049" s="16" t="str">
        <f>[1]РЕЕСТР!E1049</f>
        <v>Анны Коньковой 16</v>
      </c>
      <c r="F1049" s="52" t="str">
        <f>[1]РЕЕСТР!F1049</f>
        <v>в рамках проведения инвентаризации 2022 года
не установлен</v>
      </c>
      <c r="G1049" s="10" t="str">
        <f>[1]РЕЕСТР!G1049</f>
        <v>60.9705</v>
      </c>
      <c r="H1049" s="10" t="str">
        <f>[1]РЕЕСТР!H1049</f>
        <v>69.0178</v>
      </c>
      <c r="I1049" s="53" t="str">
        <f>[1]РЕЕСТР!I1049</f>
        <v>в рамках инвентаризации 2022 года
не определена</v>
      </c>
      <c r="J1049" s="9" t="str">
        <f>[1]РЕЕСТР!J1049</f>
        <v>открытый</v>
      </c>
      <c r="K1049" s="11" t="str">
        <f>[1]РЕЕСТР!K1049</f>
        <v>асфальт</v>
      </c>
      <c r="L1049" s="10">
        <f>[1]РЕЕСТР!L1049</f>
        <v>12</v>
      </c>
      <c r="M1049" s="10" t="str">
        <f>[1]РЕЕСТР!M1049</f>
        <v>отсутсвует</v>
      </c>
      <c r="N1049" s="12" t="str">
        <f>[1]РЕЕСТР!N1049</f>
        <v>отсутсвует</v>
      </c>
      <c r="O1049" s="14">
        <f>[1]РЕЕСТР!O1049</f>
        <v>1</v>
      </c>
      <c r="P1049" s="15">
        <f>[1]РЕЕСТР!P1049</f>
        <v>3</v>
      </c>
      <c r="Q1049" s="13" t="str">
        <f>[1]РЕЕСТР!Q1049</f>
        <v>пластик</v>
      </c>
      <c r="R1049" s="14" t="str">
        <f>[1]РЕЕСТР!U1049</f>
        <v>-</v>
      </c>
      <c r="S1049" s="15" t="str">
        <f>[1]РЕЕСТР!V1049</f>
        <v>-</v>
      </c>
      <c r="T1049" s="13" t="str">
        <f>[1]РЕЕСТР!W1049</f>
        <v>-</v>
      </c>
      <c r="U1049" s="17" t="str">
        <f>[1]РЕЕСТР!AA1049</f>
        <v>-</v>
      </c>
      <c r="V1049" s="18" t="str">
        <f>[1]РЕЕСТР!AB1049</f>
        <v>-</v>
      </c>
      <c r="W1049" s="15" t="str">
        <f>[1]РЕЕСТР!AC1049</f>
        <v>-</v>
      </c>
      <c r="X1049" s="13" t="str">
        <f>[1]РЕЕСТР!AD1049</f>
        <v>-</v>
      </c>
      <c r="Y1049" s="8" t="str">
        <f>[1]РЕЕСТР!AH1049</f>
        <v>СП МКД</v>
      </c>
      <c r="Z1049" s="19" t="str">
        <f>[1]РЕЕСТР!AL1049</f>
        <v>МКД ул. Анны Коньковой 16</v>
      </c>
    </row>
    <row r="1050" spans="2:26" ht="45" customHeight="1" x14ac:dyDescent="0.3">
      <c r="B1050" s="43">
        <f>[1]РЕЕСТР!B1050</f>
        <v>975</v>
      </c>
      <c r="C1050" s="44">
        <f>[1]РЕЕСТР!C1050</f>
        <v>44595</v>
      </c>
      <c r="D1050" s="51">
        <f>[1]РЕЕСТР!D1050</f>
        <v>44900</v>
      </c>
      <c r="E1050" s="16" t="str">
        <f>[1]РЕЕСТР!E1050</f>
        <v>Анны Коньковой 16</v>
      </c>
      <c r="F1050" s="52" t="str">
        <f>[1]РЕЕСТР!F1050</f>
        <v>в рамках проведения инвентаризации 2022 года
не установлен</v>
      </c>
      <c r="G1050" s="10" t="str">
        <f>[1]РЕЕСТР!G1050</f>
        <v>60.9705</v>
      </c>
      <c r="H1050" s="10" t="str">
        <f>[1]РЕЕСТР!H1050</f>
        <v>69.0178</v>
      </c>
      <c r="I1050" s="53" t="str">
        <f>[1]РЕЕСТР!I1050</f>
        <v>в рамках инвентаризации 2022 года
не определена</v>
      </c>
      <c r="J1050" s="9" t="str">
        <f>[1]РЕЕСТР!J1050</f>
        <v>открытый</v>
      </c>
      <c r="K1050" s="11" t="str">
        <f>[1]РЕЕСТР!K1050</f>
        <v>асфальт</v>
      </c>
      <c r="L1050" s="10">
        <f>[1]РЕЕСТР!L1050</f>
        <v>12</v>
      </c>
      <c r="M1050" s="10" t="str">
        <f>[1]РЕЕСТР!M1050</f>
        <v>отсутсвует</v>
      </c>
      <c r="N1050" s="12" t="str">
        <f>[1]РЕЕСТР!N1050</f>
        <v>отсутсвует</v>
      </c>
      <c r="O1050" s="14">
        <f>[1]РЕЕСТР!O1050</f>
        <v>2</v>
      </c>
      <c r="P1050" s="15">
        <f>[1]РЕЕСТР!P1050</f>
        <v>1.1000000000000001</v>
      </c>
      <c r="Q1050" s="13" t="str">
        <f>[1]РЕЕСТР!Q1050</f>
        <v>пластик</v>
      </c>
      <c r="R1050" s="14" t="str">
        <f>[1]РЕЕСТР!U1050</f>
        <v>-</v>
      </c>
      <c r="S1050" s="15" t="str">
        <f>[1]РЕЕСТР!V1050</f>
        <v>-</v>
      </c>
      <c r="T1050" s="13" t="str">
        <f>[1]РЕЕСТР!W1050</f>
        <v>-</v>
      </c>
      <c r="U1050" s="17" t="str">
        <f>[1]РЕЕСТР!AA1050</f>
        <v>-</v>
      </c>
      <c r="V1050" s="18" t="str">
        <f>[1]РЕЕСТР!AB1050</f>
        <v>-</v>
      </c>
      <c r="W1050" s="15" t="str">
        <f>[1]РЕЕСТР!AC1050</f>
        <v>-</v>
      </c>
      <c r="X1050" s="13" t="str">
        <f>[1]РЕЕСТР!AD1050</f>
        <v>-</v>
      </c>
      <c r="Y1050" s="8" t="str">
        <f>[1]РЕЕСТР!AH1050</f>
        <v>СП МКД</v>
      </c>
      <c r="Z1050" s="19" t="str">
        <f>[1]РЕЕСТР!AL1050</f>
        <v>МКД ул. Анны Коньковой 16</v>
      </c>
    </row>
    <row r="1051" spans="2:26" ht="45" customHeight="1" x14ac:dyDescent="0.3">
      <c r="B1051" s="43">
        <f>[1]РЕЕСТР!B1051</f>
        <v>976</v>
      </c>
      <c r="C1051" s="44" t="str">
        <f>[1]РЕЕСТР!C1051</f>
        <v>запланмрована к размещению (установке)</v>
      </c>
      <c r="D1051" s="51">
        <f>[1]РЕЕСТР!D1051</f>
        <v>44900</v>
      </c>
      <c r="E1051" s="16" t="str">
        <f>[1]РЕЕСТР!E1051</f>
        <v>ТСН СНТ "Геолог"</v>
      </c>
      <c r="F1051" s="52" t="str">
        <f>[1]РЕЕСТР!F1051</f>
        <v>в рамках проведения инвентаризации 2022 года
не установлен</v>
      </c>
      <c r="G1051" s="10" t="str">
        <f>[1]РЕЕСТР!G1051</f>
        <v>-</v>
      </c>
      <c r="H1051" s="10" t="str">
        <f>[1]РЕЕСТР!H1051</f>
        <v>-</v>
      </c>
      <c r="I1051" s="53" t="str">
        <f>[1]РЕЕСТР!I1051</f>
        <v>в рамках инвентаризации 2022 года
не определена</v>
      </c>
      <c r="J1051" s="9" t="str">
        <f>[1]РЕЕСТР!J1051</f>
        <v>-</v>
      </c>
      <c r="K1051" s="11" t="str">
        <f>[1]РЕЕСТР!K1051</f>
        <v>-</v>
      </c>
      <c r="L1051" s="10" t="str">
        <f>[1]РЕЕСТР!L1051</f>
        <v>-</v>
      </c>
      <c r="M1051" s="10" t="str">
        <f>[1]РЕЕСТР!M1051</f>
        <v>-</v>
      </c>
      <c r="N1051" s="12" t="str">
        <f>[1]РЕЕСТР!N1051</f>
        <v>-</v>
      </c>
      <c r="O1051" s="14" t="str">
        <f>[1]РЕЕСТР!O1051</f>
        <v>-</v>
      </c>
      <c r="P1051" s="15" t="str">
        <f>[1]РЕЕСТР!P1051</f>
        <v>-</v>
      </c>
      <c r="Q1051" s="13" t="str">
        <f>[1]РЕЕСТР!Q1051</f>
        <v>-</v>
      </c>
      <c r="R1051" s="14" t="str">
        <f>[1]РЕЕСТР!U1051</f>
        <v>-</v>
      </c>
      <c r="S1051" s="15" t="str">
        <f>[1]РЕЕСТР!V1051</f>
        <v>-</v>
      </c>
      <c r="T1051" s="13" t="str">
        <f>[1]РЕЕСТР!W1051</f>
        <v>-</v>
      </c>
      <c r="U1051" s="17" t="str">
        <f>[1]РЕЕСТР!AA1051</f>
        <v>-</v>
      </c>
      <c r="V1051" s="18" t="str">
        <f>[1]РЕЕСТР!AB1051</f>
        <v>-</v>
      </c>
      <c r="W1051" s="15" t="str">
        <f>[1]РЕЕСТР!AC1051</f>
        <v>-</v>
      </c>
      <c r="X1051" s="13" t="str">
        <f>[1]РЕЕСТР!AD1051</f>
        <v>-</v>
      </c>
      <c r="Y1051" s="8" t="str">
        <f>[1]РЕЕСТР!AH1051</f>
        <v>-</v>
      </c>
      <c r="Z1051" s="19" t="str">
        <f>[1]РЕЕСТР!AL1051</f>
        <v>участники ТСН СНТ "Геолог"</v>
      </c>
    </row>
    <row r="1052" spans="2:26" ht="45" customHeight="1" x14ac:dyDescent="0.3">
      <c r="B1052" s="43">
        <f>[1]РЕЕСТР!B1052</f>
        <v>977</v>
      </c>
      <c r="C1052" s="44">
        <f>[1]РЕЕСТР!C1052</f>
        <v>44194</v>
      </c>
      <c r="D1052" s="51">
        <f>[1]РЕЕСТР!D1052</f>
        <v>44900</v>
      </c>
      <c r="E1052" s="16" t="str">
        <f>[1]РЕЕСТР!E1052</f>
        <v>СОНТ «Кедр»</v>
      </c>
      <c r="F1052" s="52" t="str">
        <f>[1]РЕЕСТР!F1052</f>
        <v>в рамках проведения инвентаризации 2022 года
не установлен</v>
      </c>
      <c r="G1052" s="10" t="str">
        <f>[1]РЕЕСТР!G1052</f>
        <v>61.052274</v>
      </c>
      <c r="H1052" s="10" t="str">
        <f>[1]РЕЕСТР!H1052</f>
        <v>69.267762</v>
      </c>
      <c r="I1052" s="53" t="str">
        <f>[1]РЕЕСТР!I1052</f>
        <v>в рамках инвентаризации 2022 года
не определена</v>
      </c>
      <c r="J1052" s="9" t="str">
        <f>[1]РЕЕСТР!J1052</f>
        <v>открытый</v>
      </c>
      <c r="K1052" s="11" t="str">
        <f>[1]РЕЕСТР!K1052</f>
        <v>грунт</v>
      </c>
      <c r="L1052" s="10">
        <f>[1]РЕЕСТР!L1052</f>
        <v>12</v>
      </c>
      <c r="M1052" s="10" t="str">
        <f>[1]РЕЕСТР!M1052</f>
        <v>отсутсвует</v>
      </c>
      <c r="N1052" s="12" t="str">
        <f>[1]РЕЕСТР!N1052</f>
        <v>отсутсвует</v>
      </c>
      <c r="O1052" s="14">
        <f>[1]РЕЕСТР!O1052</f>
        <v>6</v>
      </c>
      <c r="P1052" s="15">
        <f>[1]РЕЕСТР!P1052</f>
        <v>1.1000000000000001</v>
      </c>
      <c r="Q1052" s="13" t="str">
        <f>[1]РЕЕСТР!Q1052</f>
        <v>пластик</v>
      </c>
      <c r="R1052" s="14">
        <f>[1]РЕЕСТР!U1052</f>
        <v>1</v>
      </c>
      <c r="S1052" s="15">
        <f>[1]РЕЕСТР!V1052</f>
        <v>8</v>
      </c>
      <c r="T1052" s="13" t="str">
        <f>[1]РЕЕСТР!W1052</f>
        <v>бункер-накопитель</v>
      </c>
      <c r="U1052" s="17" t="str">
        <f>[1]РЕЕСТР!AA1052</f>
        <v>-</v>
      </c>
      <c r="V1052" s="18" t="str">
        <f>[1]РЕЕСТР!AB1052</f>
        <v>-</v>
      </c>
      <c r="W1052" s="15" t="str">
        <f>[1]РЕЕСТР!AC1052</f>
        <v>-</v>
      </c>
      <c r="X1052" s="13" t="str">
        <f>[1]РЕЕСТР!AD1052</f>
        <v>-</v>
      </c>
      <c r="Y1052" s="8" t="str">
        <f>[1]РЕЕСТР!AH1052</f>
        <v>ЮЛ - СНТ "Кедр", СОК "Лесной", ТСН "СОК "Садовый", СОК "Лесной-2"</v>
      </c>
      <c r="Z1052" s="19" t="str">
        <f>[1]РЕЕСТР!AL1052</f>
        <v xml:space="preserve"> члены СНТ "Кедр", СОК "Лесной", ТСН "СОК "Садовый", СОК "Лесной-2"</v>
      </c>
    </row>
    <row r="1053" spans="2:26" ht="45" customHeight="1" x14ac:dyDescent="0.3">
      <c r="B1053" s="43">
        <f>[1]РЕЕСТР!B1053</f>
        <v>978</v>
      </c>
      <c r="C1053" s="44" t="str">
        <f>[1]РЕЕСТР!C1053</f>
        <v>запланмрована к размещению (установке)</v>
      </c>
      <c r="D1053" s="51">
        <f>[1]РЕЕСТР!D1053</f>
        <v>44900</v>
      </c>
      <c r="E1053" s="16" t="str">
        <f>[1]РЕЕСТР!E1053</f>
        <v>СОК "Лесной"</v>
      </c>
      <c r="F1053" s="52" t="str">
        <f>[1]РЕЕСТР!F1053</f>
        <v>в рамках проведения инвентаризации 2022 года
не установлен</v>
      </c>
      <c r="G1053" s="10" t="str">
        <f>[1]РЕЕСТР!G1053</f>
        <v>-</v>
      </c>
      <c r="H1053" s="10" t="str">
        <f>[1]РЕЕСТР!H1053</f>
        <v>-</v>
      </c>
      <c r="I1053" s="53" t="str">
        <f>[1]РЕЕСТР!I1053</f>
        <v>в рамках инвентаризации 2022 года
не определена</v>
      </c>
      <c r="J1053" s="9" t="str">
        <f>[1]РЕЕСТР!J1053</f>
        <v>-</v>
      </c>
      <c r="K1053" s="11" t="str">
        <f>[1]РЕЕСТР!K1053</f>
        <v>-</v>
      </c>
      <c r="L1053" s="10" t="str">
        <f>[1]РЕЕСТР!L1053</f>
        <v>-</v>
      </c>
      <c r="M1053" s="10" t="str">
        <f>[1]РЕЕСТР!M1053</f>
        <v>-</v>
      </c>
      <c r="N1053" s="12" t="str">
        <f>[1]РЕЕСТР!N1053</f>
        <v>-</v>
      </c>
      <c r="O1053" s="14" t="str">
        <f>[1]РЕЕСТР!O1053</f>
        <v>-</v>
      </c>
      <c r="P1053" s="15" t="str">
        <f>[1]РЕЕСТР!P1053</f>
        <v>-</v>
      </c>
      <c r="Q1053" s="13" t="str">
        <f>[1]РЕЕСТР!Q1053</f>
        <v>-</v>
      </c>
      <c r="R1053" s="14" t="str">
        <f>[1]РЕЕСТР!U1053</f>
        <v>-</v>
      </c>
      <c r="S1053" s="15" t="str">
        <f>[1]РЕЕСТР!V1053</f>
        <v>-</v>
      </c>
      <c r="T1053" s="13" t="str">
        <f>[1]РЕЕСТР!W1053</f>
        <v>-</v>
      </c>
      <c r="U1053" s="17" t="str">
        <f>[1]РЕЕСТР!AA1053</f>
        <v>-</v>
      </c>
      <c r="V1053" s="18" t="str">
        <f>[1]РЕЕСТР!AB1053</f>
        <v>-</v>
      </c>
      <c r="W1053" s="15" t="str">
        <f>[1]РЕЕСТР!AC1053</f>
        <v>-</v>
      </c>
      <c r="X1053" s="13" t="str">
        <f>[1]РЕЕСТР!AD1053</f>
        <v>-</v>
      </c>
      <c r="Y1053" s="8" t="str">
        <f>[1]РЕЕСТР!AH1053</f>
        <v>-</v>
      </c>
      <c r="Z1053" s="19" t="str">
        <f>[1]РЕЕСТР!AL1053</f>
        <v>участники СОК "Лесной"</v>
      </c>
    </row>
    <row r="1054" spans="2:26" ht="78.75" customHeight="1" x14ac:dyDescent="0.3">
      <c r="B1054" s="43">
        <f>[1]РЕЕСТР!B1054</f>
        <v>979</v>
      </c>
      <c r="C1054" s="45" t="str">
        <f>[1]РЕЕСТР!C1054</f>
        <v>запланмрована к размещению (установке)</v>
      </c>
      <c r="D1054" s="51">
        <f>[1]РЕЕСТР!D1054</f>
        <v>44900</v>
      </c>
      <c r="E1054" s="16" t="str">
        <f>[1]РЕЕСТР!E1054</f>
        <v>СОК "Лесной-2"</v>
      </c>
      <c r="F1054" s="52" t="str">
        <f>[1]РЕЕСТР!F1054</f>
        <v>в рамках проведения инвентаризации 2022 года
не установлен</v>
      </c>
      <c r="G1054" s="10" t="str">
        <f>[1]РЕЕСТР!G1054</f>
        <v>-</v>
      </c>
      <c r="H1054" s="10" t="str">
        <f>[1]РЕЕСТР!H1054</f>
        <v>-</v>
      </c>
      <c r="I1054" s="53" t="str">
        <f>[1]РЕЕСТР!I1054</f>
        <v>в рамках инвентаризации 2022 года
не определена</v>
      </c>
      <c r="J1054" s="9" t="str">
        <f>[1]РЕЕСТР!J1054</f>
        <v>-</v>
      </c>
      <c r="K1054" s="11" t="str">
        <f>[1]РЕЕСТР!K1054</f>
        <v>-</v>
      </c>
      <c r="L1054" s="10" t="str">
        <f>[1]РЕЕСТР!L1054</f>
        <v>-</v>
      </c>
      <c r="M1054" s="10" t="str">
        <f>[1]РЕЕСТР!M1054</f>
        <v>-</v>
      </c>
      <c r="N1054" s="12" t="str">
        <f>[1]РЕЕСТР!N1054</f>
        <v>-</v>
      </c>
      <c r="O1054" s="14" t="str">
        <f>[1]РЕЕСТР!O1054</f>
        <v>-</v>
      </c>
      <c r="P1054" s="15" t="str">
        <f>[1]РЕЕСТР!P1054</f>
        <v>-</v>
      </c>
      <c r="Q1054" s="13" t="str">
        <f>[1]РЕЕСТР!Q1054</f>
        <v>-</v>
      </c>
      <c r="R1054" s="14" t="str">
        <f>[1]РЕЕСТР!U1054</f>
        <v>-</v>
      </c>
      <c r="S1054" s="15" t="str">
        <f>[1]РЕЕСТР!V1054</f>
        <v>-</v>
      </c>
      <c r="T1054" s="13" t="str">
        <f>[1]РЕЕСТР!W1054</f>
        <v>-</v>
      </c>
      <c r="U1054" s="17" t="str">
        <f>[1]РЕЕСТР!AA1054</f>
        <v>-</v>
      </c>
      <c r="V1054" s="18" t="str">
        <f>[1]РЕЕСТР!AB1054</f>
        <v>-</v>
      </c>
      <c r="W1054" s="15" t="str">
        <f>[1]РЕЕСТР!AC1054</f>
        <v>-</v>
      </c>
      <c r="X1054" s="13" t="str">
        <f>[1]РЕЕСТР!AD1054</f>
        <v>-</v>
      </c>
      <c r="Y1054" s="8" t="str">
        <f>[1]РЕЕСТР!AH1054</f>
        <v>-</v>
      </c>
      <c r="Z1054" s="19" t="str">
        <f>[1]РЕЕСТР!AL1054</f>
        <v>участники СОК "Лесной-2"</v>
      </c>
    </row>
    <row r="1055" spans="2:26" ht="45" customHeight="1" x14ac:dyDescent="0.3">
      <c r="B1055" s="43">
        <f>[1]РЕЕСТР!B1055</f>
        <v>980</v>
      </c>
      <c r="C1055" s="45" t="str">
        <f>[1]РЕЕСТР!C1055</f>
        <v>запланмрована к размещению (установке)</v>
      </c>
      <c r="D1055" s="51">
        <f>[1]РЕЕСТР!D1055</f>
        <v>44900</v>
      </c>
      <c r="E1055" s="16" t="str">
        <f>[1]РЕЕСТР!E1055</f>
        <v>ТСН "СОК "Садовый"</v>
      </c>
      <c r="F1055" s="52" t="str">
        <f>[1]РЕЕСТР!F1055</f>
        <v>в рамках проведения инвентаризации 2022 года
не установлен</v>
      </c>
      <c r="G1055" s="10" t="str">
        <f>[1]РЕЕСТР!G1055</f>
        <v>-</v>
      </c>
      <c r="H1055" s="10" t="str">
        <f>[1]РЕЕСТР!H1055</f>
        <v>-</v>
      </c>
      <c r="I1055" s="53" t="str">
        <f>[1]РЕЕСТР!I1055</f>
        <v>в рамках инвентаризации 2022 года
не определена</v>
      </c>
      <c r="J1055" s="9" t="str">
        <f>[1]РЕЕСТР!J1055</f>
        <v>-</v>
      </c>
      <c r="K1055" s="11" t="str">
        <f>[1]РЕЕСТР!K1055</f>
        <v>-</v>
      </c>
      <c r="L1055" s="10" t="str">
        <f>[1]РЕЕСТР!L1055</f>
        <v>-</v>
      </c>
      <c r="M1055" s="10" t="str">
        <f>[1]РЕЕСТР!M1055</f>
        <v>-</v>
      </c>
      <c r="N1055" s="12" t="str">
        <f>[1]РЕЕСТР!N1055</f>
        <v>-</v>
      </c>
      <c r="O1055" s="14" t="str">
        <f>[1]РЕЕСТР!O1055</f>
        <v>-</v>
      </c>
      <c r="P1055" s="15" t="str">
        <f>[1]РЕЕСТР!P1055</f>
        <v>-</v>
      </c>
      <c r="Q1055" s="13" t="str">
        <f>[1]РЕЕСТР!Q1055</f>
        <v>-</v>
      </c>
      <c r="R1055" s="14" t="str">
        <f>[1]РЕЕСТР!U1055</f>
        <v>-</v>
      </c>
      <c r="S1055" s="15" t="str">
        <f>[1]РЕЕСТР!V1055</f>
        <v>-</v>
      </c>
      <c r="T1055" s="13" t="str">
        <f>[1]РЕЕСТР!W1055</f>
        <v>-</v>
      </c>
      <c r="U1055" s="17" t="str">
        <f>[1]РЕЕСТР!AA1055</f>
        <v>-</v>
      </c>
      <c r="V1055" s="18" t="str">
        <f>[1]РЕЕСТР!AB1055</f>
        <v>-</v>
      </c>
      <c r="W1055" s="15" t="str">
        <f>[1]РЕЕСТР!AC1055</f>
        <v>-</v>
      </c>
      <c r="X1055" s="13" t="str">
        <f>[1]РЕЕСТР!AD1055</f>
        <v>-</v>
      </c>
      <c r="Y1055" s="8" t="str">
        <f>[1]РЕЕСТР!AH1055</f>
        <v>-</v>
      </c>
      <c r="Z1055" s="19" t="str">
        <f>[1]РЕЕСТР!AL1055</f>
        <v>участники ТСН "СОК "Садовый"</v>
      </c>
    </row>
    <row r="1056" spans="2:26" ht="45" customHeight="1" x14ac:dyDescent="0.3">
      <c r="B1056" s="43">
        <f>[1]РЕЕСТР!B1056</f>
        <v>981</v>
      </c>
      <c r="C1056" s="45">
        <f>[1]РЕЕСТР!C1056</f>
        <v>44194</v>
      </c>
      <c r="D1056" s="51">
        <f>[1]РЕЕСТР!D1056</f>
        <v>44900</v>
      </c>
      <c r="E1056" s="16" t="str">
        <f>[1]РЕЕСТР!E1056</f>
        <v>СОК «Строитель»</v>
      </c>
      <c r="F1056" s="52" t="str">
        <f>[1]РЕЕСТР!F1056</f>
        <v>в рамках проведения инвентаризации 2022 года
не установлен</v>
      </c>
      <c r="G1056" s="10" t="str">
        <f>[1]РЕЕСТР!G1056</f>
        <v xml:space="preserve">61.048433 </v>
      </c>
      <c r="H1056" s="10" t="str">
        <f>[1]РЕЕСТР!H1056</f>
        <v>69.296572</v>
      </c>
      <c r="I1056" s="53" t="str">
        <f>[1]РЕЕСТР!I1056</f>
        <v>в рамках инвентаризации 2022 года
не определена</v>
      </c>
      <c r="J1056" s="9" t="str">
        <f>[1]РЕЕСТР!J1056</f>
        <v>открытый</v>
      </c>
      <c r="K1056" s="11" t="str">
        <f>[1]РЕЕСТР!K1056</f>
        <v>грунт</v>
      </c>
      <c r="L1056" s="10">
        <f>[1]РЕЕСТР!L1056</f>
        <v>6</v>
      </c>
      <c r="M1056" s="10" t="str">
        <f>[1]РЕЕСТР!M1056</f>
        <v>отсутсвует</v>
      </c>
      <c r="N1056" s="12" t="str">
        <f>[1]РЕЕСТР!N1056</f>
        <v>отсутсвует</v>
      </c>
      <c r="O1056" s="14">
        <f>[1]РЕЕСТР!O1056</f>
        <v>3</v>
      </c>
      <c r="P1056" s="15">
        <f>[1]РЕЕСТР!P1056</f>
        <v>1.1000000000000001</v>
      </c>
      <c r="Q1056" s="13" t="str">
        <f>[1]РЕЕСТР!Q1056</f>
        <v>пластик</v>
      </c>
      <c r="R1056" s="14" t="str">
        <f>[1]РЕЕСТР!U1056</f>
        <v>-</v>
      </c>
      <c r="S1056" s="15" t="str">
        <f>[1]РЕЕСТР!V1056</f>
        <v>-</v>
      </c>
      <c r="T1056" s="13" t="str">
        <f>[1]РЕЕСТР!W1056</f>
        <v>-</v>
      </c>
      <c r="U1056" s="17" t="str">
        <f>[1]РЕЕСТР!AA1056</f>
        <v>-</v>
      </c>
      <c r="V1056" s="18" t="str">
        <f>[1]РЕЕСТР!AB1056</f>
        <v>-</v>
      </c>
      <c r="W1056" s="15" t="str">
        <f>[1]РЕЕСТР!AC1056</f>
        <v>-</v>
      </c>
      <c r="X1056" s="13" t="str">
        <f>[1]РЕЕСТР!AD1056</f>
        <v>-</v>
      </c>
      <c r="Y1056" s="8" t="str">
        <f>[1]РЕЕСТР!AH1056</f>
        <v>ЮЛ - СОК «Строитель»</v>
      </c>
      <c r="Z1056" s="19" t="str">
        <f>[1]РЕЕСТР!AL1056</f>
        <v>члены СОК «Строитель»</v>
      </c>
    </row>
    <row r="1057" spans="2:26" ht="45" customHeight="1" x14ac:dyDescent="0.3">
      <c r="B1057" s="43">
        <f>[1]РЕЕСТР!B1057</f>
        <v>982</v>
      </c>
      <c r="C1057" s="45">
        <f>[1]РЕЕСТР!C1057</f>
        <v>44194</v>
      </c>
      <c r="D1057" s="51">
        <f>[1]РЕЕСТР!D1057</f>
        <v>44900</v>
      </c>
      <c r="E1057" s="16" t="str">
        <f>[1]РЕЕСТР!E1057</f>
        <v>СОК «Рябинушка»</v>
      </c>
      <c r="F1057" s="52" t="str">
        <f>[1]РЕЕСТР!F1057</f>
        <v>в рамках проведения инвентаризации 2022 года
не установлен</v>
      </c>
      <c r="G1057" s="10" t="str">
        <f>[1]РЕЕСТР!G1057</f>
        <v>61.048537</v>
      </c>
      <c r="H1057" s="10" t="str">
        <f>[1]РЕЕСТР!H1057</f>
        <v>69.303289</v>
      </c>
      <c r="I1057" s="53" t="str">
        <f>[1]РЕЕСТР!I1057</f>
        <v>в рамках инвентаризации 2022 года
не определена</v>
      </c>
      <c r="J1057" s="9" t="str">
        <f>[1]РЕЕСТР!J1057</f>
        <v>открытый</v>
      </c>
      <c r="K1057" s="11" t="str">
        <f>[1]РЕЕСТР!K1057</f>
        <v>грунт</v>
      </c>
      <c r="L1057" s="10">
        <f>[1]РЕЕСТР!L1057</f>
        <v>4</v>
      </c>
      <c r="M1057" s="10" t="str">
        <f>[1]РЕЕСТР!M1057</f>
        <v>отсутсвует</v>
      </c>
      <c r="N1057" s="12" t="str">
        <f>[1]РЕЕСТР!N1057</f>
        <v>отсутсвует</v>
      </c>
      <c r="O1057" s="14">
        <f>[1]РЕЕСТР!O1057</f>
        <v>1</v>
      </c>
      <c r="P1057" s="15">
        <f>[1]РЕЕСТР!P1057</f>
        <v>1.1000000000000001</v>
      </c>
      <c r="Q1057" s="13" t="str">
        <f>[1]РЕЕСТР!Q1057</f>
        <v>пластик</v>
      </c>
      <c r="R1057" s="14" t="str">
        <f>[1]РЕЕСТР!U1057</f>
        <v>-</v>
      </c>
      <c r="S1057" s="15" t="str">
        <f>[1]РЕЕСТР!V1057</f>
        <v>-</v>
      </c>
      <c r="T1057" s="13" t="str">
        <f>[1]РЕЕСТР!W1057</f>
        <v>-</v>
      </c>
      <c r="U1057" s="17" t="str">
        <f>[1]РЕЕСТР!AA1057</f>
        <v>-</v>
      </c>
      <c r="V1057" s="18" t="str">
        <f>[1]РЕЕСТР!AB1057</f>
        <v>-</v>
      </c>
      <c r="W1057" s="15" t="str">
        <f>[1]РЕЕСТР!AC1057</f>
        <v>-</v>
      </c>
      <c r="X1057" s="13" t="str">
        <f>[1]РЕЕСТР!AD1057</f>
        <v>-</v>
      </c>
      <c r="Y1057" s="8" t="str">
        <f>[1]РЕЕСТР!AH1057</f>
        <v>ЮЛ - СОК «Рябинушка»</v>
      </c>
      <c r="Z1057" s="19" t="str">
        <f>[1]РЕЕСТР!AL1057</f>
        <v>члены СОК «Рябинушка»</v>
      </c>
    </row>
    <row r="1058" spans="2:26" ht="45" customHeight="1" x14ac:dyDescent="0.3">
      <c r="B1058" s="43">
        <f>[1]РЕЕСТР!B1058</f>
        <v>983</v>
      </c>
      <c r="C1058" s="45">
        <f>[1]РЕЕСТР!C1058</f>
        <v>44194</v>
      </c>
      <c r="D1058" s="51">
        <f>[1]РЕЕСТР!D1058</f>
        <v>44900</v>
      </c>
      <c r="E1058" s="16" t="str">
        <f>[1]РЕЕСТР!E1058</f>
        <v>ДНТ «Разведчик»</v>
      </c>
      <c r="F1058" s="52" t="str">
        <f>[1]РЕЕСТР!F1058</f>
        <v>в рамках проведения инвентаризации 2022 года
не установлен</v>
      </c>
      <c r="G1058" s="10" t="str">
        <f>[1]РЕЕСТР!G1058</f>
        <v xml:space="preserve">61.044862 </v>
      </c>
      <c r="H1058" s="10" t="str">
        <f>[1]РЕЕСТР!H1058</f>
        <v>69.315484</v>
      </c>
      <c r="I1058" s="53" t="str">
        <f>[1]РЕЕСТР!I1058</f>
        <v>в рамках инвентаризации 2022 года
не определена</v>
      </c>
      <c r="J1058" s="9" t="str">
        <f>[1]РЕЕСТР!J1058</f>
        <v>открытый</v>
      </c>
      <c r="K1058" s="11" t="str">
        <f>[1]РЕЕСТР!K1058</f>
        <v>грунт</v>
      </c>
      <c r="L1058" s="10">
        <f>[1]РЕЕСТР!L1058</f>
        <v>6</v>
      </c>
      <c r="M1058" s="10" t="str">
        <f>[1]РЕЕСТР!M1058</f>
        <v>отсутсвует</v>
      </c>
      <c r="N1058" s="12" t="str">
        <f>[1]РЕЕСТР!N1058</f>
        <v>отсутсвует</v>
      </c>
      <c r="O1058" s="14">
        <f>[1]РЕЕСТР!O1058</f>
        <v>3</v>
      </c>
      <c r="P1058" s="15">
        <f>[1]РЕЕСТР!P1058</f>
        <v>1.1000000000000001</v>
      </c>
      <c r="Q1058" s="13" t="str">
        <f>[1]РЕЕСТР!Q1058</f>
        <v>пластик</v>
      </c>
      <c r="R1058" s="14" t="str">
        <f>[1]РЕЕСТР!U1058</f>
        <v>-</v>
      </c>
      <c r="S1058" s="15" t="str">
        <f>[1]РЕЕСТР!V1058</f>
        <v>-</v>
      </c>
      <c r="T1058" s="13" t="str">
        <f>[1]РЕЕСТР!W1058</f>
        <v>-</v>
      </c>
      <c r="U1058" s="17" t="str">
        <f>[1]РЕЕСТР!AA1058</f>
        <v>-</v>
      </c>
      <c r="V1058" s="18" t="str">
        <f>[1]РЕЕСТР!AB1058</f>
        <v>-</v>
      </c>
      <c r="W1058" s="15" t="str">
        <f>[1]РЕЕСТР!AC1058</f>
        <v>-</v>
      </c>
      <c r="X1058" s="13" t="str">
        <f>[1]РЕЕСТР!AD1058</f>
        <v>-</v>
      </c>
      <c r="Y1058" s="8" t="str">
        <f>[1]РЕЕСТР!AH1058</f>
        <v>ЮЛ - ДНТ «Разведчик»</v>
      </c>
      <c r="Z1058" s="19" t="str">
        <f>[1]РЕЕСТР!AL1058</f>
        <v>члены ДНТ «Разведчик»</v>
      </c>
    </row>
    <row r="1059" spans="2:26" ht="45" customHeight="1" x14ac:dyDescent="0.3">
      <c r="B1059" s="43">
        <f>[1]РЕЕСТР!B1059</f>
        <v>984</v>
      </c>
      <c r="C1059" s="45">
        <f>[1]РЕЕСТР!C1059</f>
        <v>44194</v>
      </c>
      <c r="D1059" s="51">
        <f>[1]РЕЕСТР!D1059</f>
        <v>44900</v>
      </c>
      <c r="E1059" s="16" t="str">
        <f>[1]РЕЕСТР!E1059</f>
        <v>СОНТ «Кузя»</v>
      </c>
      <c r="F1059" s="52" t="str">
        <f>[1]РЕЕСТР!F1059</f>
        <v>в рамках проведения инвентаризации 2022 года
не установлен</v>
      </c>
      <c r="G1059" s="10" t="str">
        <f>[1]РЕЕСТР!G1059</f>
        <v>61.034448</v>
      </c>
      <c r="H1059" s="10" t="str">
        <f>[1]РЕЕСТР!H1059</f>
        <v>69.323987</v>
      </c>
      <c r="I1059" s="53" t="str">
        <f>[1]РЕЕСТР!I1059</f>
        <v>в рамках инвентаризации 2022 года
не определена</v>
      </c>
      <c r="J1059" s="9" t="str">
        <f>[1]РЕЕСТР!J1059</f>
        <v>открытый</v>
      </c>
      <c r="K1059" s="11" t="str">
        <f>[1]РЕЕСТР!K1059</f>
        <v>грунт</v>
      </c>
      <c r="L1059" s="10">
        <f>[1]РЕЕСТР!L1059</f>
        <v>4</v>
      </c>
      <c r="M1059" s="10" t="str">
        <f>[1]РЕЕСТР!M1059</f>
        <v>отсутсвует</v>
      </c>
      <c r="N1059" s="12" t="str">
        <f>[1]РЕЕСТР!N1059</f>
        <v>отсутсвует</v>
      </c>
      <c r="O1059" s="14">
        <f>[1]РЕЕСТР!O1059</f>
        <v>1</v>
      </c>
      <c r="P1059" s="15">
        <f>[1]РЕЕСТР!P1059</f>
        <v>1.1000000000000001</v>
      </c>
      <c r="Q1059" s="13" t="str">
        <f>[1]РЕЕСТР!Q1059</f>
        <v>пластик</v>
      </c>
      <c r="R1059" s="14" t="str">
        <f>[1]РЕЕСТР!U1059</f>
        <v>-</v>
      </c>
      <c r="S1059" s="15" t="str">
        <f>[1]РЕЕСТР!V1059</f>
        <v>-</v>
      </c>
      <c r="T1059" s="13" t="str">
        <f>[1]РЕЕСТР!W1059</f>
        <v>-</v>
      </c>
      <c r="U1059" s="17" t="str">
        <f>[1]РЕЕСТР!AA1059</f>
        <v>-</v>
      </c>
      <c r="V1059" s="18" t="str">
        <f>[1]РЕЕСТР!AB1059</f>
        <v>-</v>
      </c>
      <c r="W1059" s="15" t="str">
        <f>[1]РЕЕСТР!AC1059</f>
        <v>-</v>
      </c>
      <c r="X1059" s="13" t="str">
        <f>[1]РЕЕСТР!AD1059</f>
        <v>-</v>
      </c>
      <c r="Y1059" s="8" t="str">
        <f>[1]РЕЕСТР!AH1059</f>
        <v>ЮЛ - ТСН СОНТ «Кузя», ТСН СОНТ «Дорожник-2», СОТ "Эколог, СОТ "Лимпопо", ТСН СОНТ «Белка», ТСН СНТ «Дорожник»</v>
      </c>
      <c r="Z1059" s="19" t="str">
        <f>[1]РЕЕСТР!AL1059</f>
        <v>члены ТСН СОНТ «Кузя», ТСН СОНТ «Дорожник-2», СОТ "Эколог, СОТ "Лимпопо", ТСН СОНТ «Белка», ТСН СНТ «Дорожник»</v>
      </c>
    </row>
    <row r="1060" spans="2:26" ht="45" customHeight="1" x14ac:dyDescent="0.3">
      <c r="B1060" s="43">
        <f>[1]РЕЕСТР!B1060</f>
        <v>985</v>
      </c>
      <c r="C1060" s="45" t="str">
        <f>[1]РЕЕСТР!C1060</f>
        <v>запланмрована к размещению (установке)</v>
      </c>
      <c r="D1060" s="51">
        <f>[1]РЕЕСТР!D1060</f>
        <v>44900</v>
      </c>
      <c r="E1060" s="16" t="str">
        <f>[1]РЕЕСТР!E1060</f>
        <v>ТСН СОНТ "Дорожник-2</v>
      </c>
      <c r="F1060" s="52" t="str">
        <f>[1]РЕЕСТР!F1060</f>
        <v>в рамках проведения инвентаризации 2022 года
не установлен</v>
      </c>
      <c r="G1060" s="10" t="str">
        <f>[1]РЕЕСТР!G1060</f>
        <v>-</v>
      </c>
      <c r="H1060" s="10" t="str">
        <f>[1]РЕЕСТР!H1060</f>
        <v>-</v>
      </c>
      <c r="I1060" s="53" t="str">
        <f>[1]РЕЕСТР!I1060</f>
        <v>в рамках инвентаризации 2022 года
не определена</v>
      </c>
      <c r="J1060" s="9" t="str">
        <f>[1]РЕЕСТР!J1060</f>
        <v>-</v>
      </c>
      <c r="K1060" s="11" t="str">
        <f>[1]РЕЕСТР!K1060</f>
        <v>-</v>
      </c>
      <c r="L1060" s="10" t="str">
        <f>[1]РЕЕСТР!L1060</f>
        <v>-</v>
      </c>
      <c r="M1060" s="10" t="str">
        <f>[1]РЕЕСТР!M1060</f>
        <v>-</v>
      </c>
      <c r="N1060" s="12" t="str">
        <f>[1]РЕЕСТР!N1060</f>
        <v>-</v>
      </c>
      <c r="O1060" s="14" t="str">
        <f>[1]РЕЕСТР!O1060</f>
        <v>-</v>
      </c>
      <c r="P1060" s="15" t="str">
        <f>[1]РЕЕСТР!P1060</f>
        <v>-</v>
      </c>
      <c r="Q1060" s="13" t="str">
        <f>[1]РЕЕСТР!Q1060</f>
        <v>-</v>
      </c>
      <c r="R1060" s="14" t="str">
        <f>[1]РЕЕСТР!U1060</f>
        <v>-</v>
      </c>
      <c r="S1060" s="15" t="str">
        <f>[1]РЕЕСТР!V1060</f>
        <v>-</v>
      </c>
      <c r="T1060" s="13" t="str">
        <f>[1]РЕЕСТР!W1060</f>
        <v>-</v>
      </c>
      <c r="U1060" s="17" t="str">
        <f>[1]РЕЕСТР!AA1060</f>
        <v>-</v>
      </c>
      <c r="V1060" s="18" t="str">
        <f>[1]РЕЕСТР!AB1060</f>
        <v>-</v>
      </c>
      <c r="W1060" s="15" t="str">
        <f>[1]РЕЕСТР!AC1060</f>
        <v>-</v>
      </c>
      <c r="X1060" s="13" t="str">
        <f>[1]РЕЕСТР!AD1060</f>
        <v>-</v>
      </c>
      <c r="Y1060" s="8" t="str">
        <f>[1]РЕЕСТР!AH1060</f>
        <v>-</v>
      </c>
      <c r="Z1060" s="19" t="str">
        <f>[1]РЕЕСТР!AL1060</f>
        <v>участники ТСН СОНТ "Дорожник-2</v>
      </c>
    </row>
    <row r="1061" spans="2:26" ht="45" customHeight="1" x14ac:dyDescent="0.3">
      <c r="B1061" s="43">
        <f>[1]РЕЕСТР!B1061</f>
        <v>986</v>
      </c>
      <c r="C1061" s="45" t="str">
        <f>[1]РЕЕСТР!C1061</f>
        <v>запланмрована к размещению (установке)</v>
      </c>
      <c r="D1061" s="51">
        <f>[1]РЕЕСТР!D1061</f>
        <v>44900</v>
      </c>
      <c r="E1061" s="16" t="str">
        <f>[1]РЕЕСТР!E1061</f>
        <v>СОТ "Эколог"</v>
      </c>
      <c r="F1061" s="52" t="str">
        <f>[1]РЕЕСТР!F1061</f>
        <v>в рамках проведения инвентаризации 2022 года
не установлен</v>
      </c>
      <c r="G1061" s="10" t="str">
        <f>[1]РЕЕСТР!G1061</f>
        <v>-</v>
      </c>
      <c r="H1061" s="10" t="str">
        <f>[1]РЕЕСТР!H1061</f>
        <v>-</v>
      </c>
      <c r="I1061" s="53" t="str">
        <f>[1]РЕЕСТР!I1061</f>
        <v>в рамках инвентаризации 2022 года
не определена</v>
      </c>
      <c r="J1061" s="9" t="str">
        <f>[1]РЕЕСТР!J1061</f>
        <v>-</v>
      </c>
      <c r="K1061" s="11" t="str">
        <f>[1]РЕЕСТР!K1061</f>
        <v>-</v>
      </c>
      <c r="L1061" s="10" t="str">
        <f>[1]РЕЕСТР!L1061</f>
        <v>-</v>
      </c>
      <c r="M1061" s="10" t="str">
        <f>[1]РЕЕСТР!M1061</f>
        <v>-</v>
      </c>
      <c r="N1061" s="12" t="str">
        <f>[1]РЕЕСТР!N1061</f>
        <v>-</v>
      </c>
      <c r="O1061" s="14" t="str">
        <f>[1]РЕЕСТР!O1061</f>
        <v>-</v>
      </c>
      <c r="P1061" s="15" t="str">
        <f>[1]РЕЕСТР!P1061</f>
        <v>-</v>
      </c>
      <c r="Q1061" s="13" t="str">
        <f>[1]РЕЕСТР!Q1061</f>
        <v>-</v>
      </c>
      <c r="R1061" s="14" t="str">
        <f>[1]РЕЕСТР!U1061</f>
        <v>-</v>
      </c>
      <c r="S1061" s="15" t="str">
        <f>[1]РЕЕСТР!V1061</f>
        <v>-</v>
      </c>
      <c r="T1061" s="13" t="str">
        <f>[1]РЕЕСТР!W1061</f>
        <v>-</v>
      </c>
      <c r="U1061" s="17" t="str">
        <f>[1]РЕЕСТР!AA1061</f>
        <v>-</v>
      </c>
      <c r="V1061" s="18" t="str">
        <f>[1]РЕЕСТР!AB1061</f>
        <v>-</v>
      </c>
      <c r="W1061" s="15" t="str">
        <f>[1]РЕЕСТР!AC1061</f>
        <v>-</v>
      </c>
      <c r="X1061" s="13" t="str">
        <f>[1]РЕЕСТР!AD1061</f>
        <v>-</v>
      </c>
      <c r="Y1061" s="8" t="str">
        <f>[1]РЕЕСТР!AH1061</f>
        <v>-</v>
      </c>
      <c r="Z1061" s="19" t="str">
        <f>[1]РЕЕСТР!AL1061</f>
        <v>участники СОТ "Эколог"</v>
      </c>
    </row>
    <row r="1062" spans="2:26" ht="45" customHeight="1" x14ac:dyDescent="0.3">
      <c r="B1062" s="43">
        <f>[1]РЕЕСТР!B1062</f>
        <v>987</v>
      </c>
      <c r="C1062" s="45" t="str">
        <f>[1]РЕЕСТР!C1062</f>
        <v>запланмрована к размещению (установке)</v>
      </c>
      <c r="D1062" s="51">
        <f>[1]РЕЕСТР!D1062</f>
        <v>44900</v>
      </c>
      <c r="E1062" s="16" t="str">
        <f>[1]РЕЕСТР!E1062</f>
        <v>СОТ "Лимпопо"</v>
      </c>
      <c r="F1062" s="52" t="str">
        <f>[1]РЕЕСТР!F1062</f>
        <v>в рамках проведения инвентаризации 2022 года
не установлен</v>
      </c>
      <c r="G1062" s="10" t="str">
        <f>[1]РЕЕСТР!G1062</f>
        <v>-</v>
      </c>
      <c r="H1062" s="10" t="str">
        <f>[1]РЕЕСТР!H1062</f>
        <v>-</v>
      </c>
      <c r="I1062" s="53" t="str">
        <f>[1]РЕЕСТР!I1062</f>
        <v>в рамках инвентаризации 2022 года
не определена</v>
      </c>
      <c r="J1062" s="9" t="str">
        <f>[1]РЕЕСТР!J1062</f>
        <v>-</v>
      </c>
      <c r="K1062" s="11" t="str">
        <f>[1]РЕЕСТР!K1062</f>
        <v>-</v>
      </c>
      <c r="L1062" s="10" t="str">
        <f>[1]РЕЕСТР!L1062</f>
        <v>-</v>
      </c>
      <c r="M1062" s="10" t="str">
        <f>[1]РЕЕСТР!M1062</f>
        <v>-</v>
      </c>
      <c r="N1062" s="12" t="str">
        <f>[1]РЕЕСТР!N1062</f>
        <v>-</v>
      </c>
      <c r="O1062" s="14" t="str">
        <f>[1]РЕЕСТР!O1062</f>
        <v>-</v>
      </c>
      <c r="P1062" s="15" t="str">
        <f>[1]РЕЕСТР!P1062</f>
        <v>-</v>
      </c>
      <c r="Q1062" s="13" t="str">
        <f>[1]РЕЕСТР!Q1062</f>
        <v>-</v>
      </c>
      <c r="R1062" s="14" t="str">
        <f>[1]РЕЕСТР!U1062</f>
        <v>-</v>
      </c>
      <c r="S1062" s="15" t="str">
        <f>[1]РЕЕСТР!V1062</f>
        <v>-</v>
      </c>
      <c r="T1062" s="13" t="str">
        <f>[1]РЕЕСТР!W1062</f>
        <v>-</v>
      </c>
      <c r="U1062" s="17" t="str">
        <f>[1]РЕЕСТР!AA1062</f>
        <v>-</v>
      </c>
      <c r="V1062" s="18" t="str">
        <f>[1]РЕЕСТР!AB1062</f>
        <v>-</v>
      </c>
      <c r="W1062" s="15" t="str">
        <f>[1]РЕЕСТР!AC1062</f>
        <v>-</v>
      </c>
      <c r="X1062" s="13" t="str">
        <f>[1]РЕЕСТР!AD1062</f>
        <v>-</v>
      </c>
      <c r="Y1062" s="8" t="str">
        <f>[1]РЕЕСТР!AH1062</f>
        <v>-</v>
      </c>
      <c r="Z1062" s="19" t="str">
        <f>[1]РЕЕСТР!AL1062</f>
        <v>участники СОТ "Лимпопо"</v>
      </c>
    </row>
    <row r="1063" spans="2:26" ht="45" customHeight="1" x14ac:dyDescent="0.3">
      <c r="B1063" s="43">
        <f>[1]РЕЕСТР!B1063</f>
        <v>988</v>
      </c>
      <c r="C1063" s="44" t="str">
        <f>[1]РЕЕСТР!C1063</f>
        <v>запланмрована к размещению (установке)</v>
      </c>
      <c r="D1063" s="51">
        <f>[1]РЕЕСТР!D1063</f>
        <v>44900</v>
      </c>
      <c r="E1063" s="16" t="str">
        <f>[1]РЕЕСТР!E1063</f>
        <v>ТСН СНТ "Дорожник"</v>
      </c>
      <c r="F1063" s="52" t="str">
        <f>[1]РЕЕСТР!F1063</f>
        <v>в рамках проведения инвентаризации 2022 года
не установлен</v>
      </c>
      <c r="G1063" s="10" t="str">
        <f>[1]РЕЕСТР!G1063</f>
        <v>-</v>
      </c>
      <c r="H1063" s="10" t="str">
        <f>[1]РЕЕСТР!H1063</f>
        <v>-</v>
      </c>
      <c r="I1063" s="53" t="str">
        <f>[1]РЕЕСТР!I1063</f>
        <v>в рамках инвентаризации 2022 года
не определена</v>
      </c>
      <c r="J1063" s="9" t="str">
        <f>[1]РЕЕСТР!J1063</f>
        <v>-</v>
      </c>
      <c r="K1063" s="11" t="str">
        <f>[1]РЕЕСТР!K1063</f>
        <v>-</v>
      </c>
      <c r="L1063" s="10" t="str">
        <f>[1]РЕЕСТР!L1063</f>
        <v>-</v>
      </c>
      <c r="M1063" s="10" t="str">
        <f>[1]РЕЕСТР!M1063</f>
        <v>-</v>
      </c>
      <c r="N1063" s="12" t="str">
        <f>[1]РЕЕСТР!N1063</f>
        <v>-</v>
      </c>
      <c r="O1063" s="14" t="str">
        <f>[1]РЕЕСТР!O1063</f>
        <v>-</v>
      </c>
      <c r="P1063" s="15" t="str">
        <f>[1]РЕЕСТР!P1063</f>
        <v>-</v>
      </c>
      <c r="Q1063" s="13" t="str">
        <f>[1]РЕЕСТР!Q1063</f>
        <v>-</v>
      </c>
      <c r="R1063" s="14" t="str">
        <f>[1]РЕЕСТР!U1063</f>
        <v>-</v>
      </c>
      <c r="S1063" s="15" t="str">
        <f>[1]РЕЕСТР!V1063</f>
        <v>-</v>
      </c>
      <c r="T1063" s="13" t="str">
        <f>[1]РЕЕСТР!W1063</f>
        <v>-</v>
      </c>
      <c r="U1063" s="17" t="str">
        <f>[1]РЕЕСТР!AA1063</f>
        <v>-</v>
      </c>
      <c r="V1063" s="18" t="str">
        <f>[1]РЕЕСТР!AB1063</f>
        <v>-</v>
      </c>
      <c r="W1063" s="15" t="str">
        <f>[1]РЕЕСТР!AC1063</f>
        <v>-</v>
      </c>
      <c r="X1063" s="13" t="str">
        <f>[1]РЕЕСТР!AD1063</f>
        <v>-</v>
      </c>
      <c r="Y1063" s="8" t="str">
        <f>[1]РЕЕСТР!AH1063</f>
        <v>-</v>
      </c>
      <c r="Z1063" s="19" t="str">
        <f>[1]РЕЕСТР!AL1063</f>
        <v>участники ТСН СНТ "Дорожник"</v>
      </c>
    </row>
    <row r="1064" spans="2:26" ht="45" customHeight="1" x14ac:dyDescent="0.3">
      <c r="B1064" s="43">
        <f>[1]РЕЕСТР!B1064</f>
        <v>989</v>
      </c>
      <c r="C1064" s="44" t="str">
        <f>[1]РЕЕСТР!C1064</f>
        <v>запланмрована к размещению (установке)</v>
      </c>
      <c r="D1064" s="51">
        <f>[1]РЕЕСТР!D1064</f>
        <v>44900</v>
      </c>
      <c r="E1064" s="16" t="str">
        <f>[1]РЕЕСТР!E1064</f>
        <v>ТСН СОНТ "Белка"</v>
      </c>
      <c r="F1064" s="52" t="str">
        <f>[1]РЕЕСТР!F1064</f>
        <v>в рамках проведения инвентаризации 2022 года
не установлен</v>
      </c>
      <c r="G1064" s="10" t="str">
        <f>[1]РЕЕСТР!G1064</f>
        <v>-</v>
      </c>
      <c r="H1064" s="10" t="str">
        <f>[1]РЕЕСТР!H1064</f>
        <v>-</v>
      </c>
      <c r="I1064" s="53" t="str">
        <f>[1]РЕЕСТР!I1064</f>
        <v>в рамках инвентаризации 2022 года
не определена</v>
      </c>
      <c r="J1064" s="9" t="str">
        <f>[1]РЕЕСТР!J1064</f>
        <v>-</v>
      </c>
      <c r="K1064" s="11" t="str">
        <f>[1]РЕЕСТР!K1064</f>
        <v>-</v>
      </c>
      <c r="L1064" s="10" t="str">
        <f>[1]РЕЕСТР!L1064</f>
        <v>-</v>
      </c>
      <c r="M1064" s="10" t="str">
        <f>[1]РЕЕСТР!M1064</f>
        <v>-</v>
      </c>
      <c r="N1064" s="12" t="str">
        <f>[1]РЕЕСТР!N1064</f>
        <v>-</v>
      </c>
      <c r="O1064" s="14" t="str">
        <f>[1]РЕЕСТР!O1064</f>
        <v>-</v>
      </c>
      <c r="P1064" s="15" t="str">
        <f>[1]РЕЕСТР!P1064</f>
        <v>-</v>
      </c>
      <c r="Q1064" s="13" t="str">
        <f>[1]РЕЕСТР!Q1064</f>
        <v>-</v>
      </c>
      <c r="R1064" s="14" t="str">
        <f>[1]РЕЕСТР!U1064</f>
        <v>-</v>
      </c>
      <c r="S1064" s="15" t="str">
        <f>[1]РЕЕСТР!V1064</f>
        <v>-</v>
      </c>
      <c r="T1064" s="13" t="str">
        <f>[1]РЕЕСТР!W1064</f>
        <v>-</v>
      </c>
      <c r="U1064" s="17" t="str">
        <f>[1]РЕЕСТР!AA1064</f>
        <v>-</v>
      </c>
      <c r="V1064" s="18" t="str">
        <f>[1]РЕЕСТР!AB1064</f>
        <v>-</v>
      </c>
      <c r="W1064" s="15" t="str">
        <f>[1]РЕЕСТР!AC1064</f>
        <v>-</v>
      </c>
      <c r="X1064" s="13" t="str">
        <f>[1]РЕЕСТР!AD1064</f>
        <v>-</v>
      </c>
      <c r="Y1064" s="8" t="str">
        <f>[1]РЕЕСТР!AH1064</f>
        <v>-</v>
      </c>
      <c r="Z1064" s="19" t="str">
        <f>[1]РЕЕСТР!AL1064</f>
        <v>участники ТСН СОНТ "Белка"</v>
      </c>
    </row>
    <row r="1065" spans="2:26" ht="45" customHeight="1" x14ac:dyDescent="0.3">
      <c r="B1065" s="43">
        <f>[1]РЕЕСТР!B1065</f>
        <v>990</v>
      </c>
      <c r="C1065" s="44" t="str">
        <f>[1]РЕЕСТР!C1065</f>
        <v>запланмрована к размещению (установке)</v>
      </c>
      <c r="D1065" s="51">
        <f>[1]РЕЕСТР!D1065</f>
        <v>44900</v>
      </c>
      <c r="E1065" s="16" t="str">
        <f>[1]РЕЕСТР!E1065</f>
        <v>ТСН СНТ "Дорожник-3"</v>
      </c>
      <c r="F1065" s="52" t="str">
        <f>[1]РЕЕСТР!F1065</f>
        <v>в рамках проведения инвентаризации 2022 года
не установлен</v>
      </c>
      <c r="G1065" s="10" t="str">
        <f>[1]РЕЕСТР!G1065</f>
        <v>-</v>
      </c>
      <c r="H1065" s="10" t="str">
        <f>[1]РЕЕСТР!H1065</f>
        <v>-</v>
      </c>
      <c r="I1065" s="53" t="str">
        <f>[1]РЕЕСТР!I1065</f>
        <v>в рамках инвентаризации 2022 года
не определена</v>
      </c>
      <c r="J1065" s="9" t="str">
        <f>[1]РЕЕСТР!J1065</f>
        <v>-</v>
      </c>
      <c r="K1065" s="11" t="str">
        <f>[1]РЕЕСТР!K1065</f>
        <v>-</v>
      </c>
      <c r="L1065" s="10" t="str">
        <f>[1]РЕЕСТР!L1065</f>
        <v>-</v>
      </c>
      <c r="M1065" s="10" t="str">
        <f>[1]РЕЕСТР!M1065</f>
        <v>-</v>
      </c>
      <c r="N1065" s="12" t="str">
        <f>[1]РЕЕСТР!N1065</f>
        <v>-</v>
      </c>
      <c r="O1065" s="14" t="str">
        <f>[1]РЕЕСТР!O1065</f>
        <v>-</v>
      </c>
      <c r="P1065" s="15" t="str">
        <f>[1]РЕЕСТР!P1065</f>
        <v>-</v>
      </c>
      <c r="Q1065" s="13" t="str">
        <f>[1]РЕЕСТР!Q1065</f>
        <v>-</v>
      </c>
      <c r="R1065" s="14" t="str">
        <f>[1]РЕЕСТР!U1065</f>
        <v>-</v>
      </c>
      <c r="S1065" s="15" t="str">
        <f>[1]РЕЕСТР!V1065</f>
        <v>-</v>
      </c>
      <c r="T1065" s="13" t="str">
        <f>[1]РЕЕСТР!W1065</f>
        <v>-</v>
      </c>
      <c r="U1065" s="17" t="str">
        <f>[1]РЕЕСТР!AA1065</f>
        <v>-</v>
      </c>
      <c r="V1065" s="18" t="str">
        <f>[1]РЕЕСТР!AB1065</f>
        <v>-</v>
      </c>
      <c r="W1065" s="15" t="str">
        <f>[1]РЕЕСТР!AC1065</f>
        <v>-</v>
      </c>
      <c r="X1065" s="13" t="str">
        <f>[1]РЕЕСТР!AD1065</f>
        <v>-</v>
      </c>
      <c r="Y1065" s="8" t="str">
        <f>[1]РЕЕСТР!AH1065</f>
        <v>-</v>
      </c>
      <c r="Z1065" s="19" t="str">
        <f>[1]РЕЕСТР!AL1065</f>
        <v>участники ТСН СНТ "Дорожник-3"</v>
      </c>
    </row>
    <row r="1066" spans="2:26" ht="45" customHeight="1" x14ac:dyDescent="0.3">
      <c r="B1066" s="43">
        <f>[1]РЕЕСТР!B1066</f>
        <v>991</v>
      </c>
      <c r="C1066" s="45" t="str">
        <f>[1]РЕЕСТР!C1066</f>
        <v>запланмрована к размещению (установке)</v>
      </c>
      <c r="D1066" s="51">
        <f>[1]РЕЕСТР!D1066</f>
        <v>44900</v>
      </c>
      <c r="E1066" s="16" t="str">
        <f>[1]РЕЕСТР!E1066</f>
        <v>ТСН СНТ "УПТВСиИС №2"</v>
      </c>
      <c r="F1066" s="52" t="str">
        <f>[1]РЕЕСТР!F1066</f>
        <v>в рамках проведения инвентаризации 2022 года
не установлен</v>
      </c>
      <c r="G1066" s="10" t="str">
        <f>[1]РЕЕСТР!G1066</f>
        <v>-</v>
      </c>
      <c r="H1066" s="10" t="str">
        <f>[1]РЕЕСТР!H1066</f>
        <v>-</v>
      </c>
      <c r="I1066" s="53" t="str">
        <f>[1]РЕЕСТР!I1066</f>
        <v>в рамках инвентаризации 2022 года
не определена</v>
      </c>
      <c r="J1066" s="9" t="str">
        <f>[1]РЕЕСТР!J1066</f>
        <v>-</v>
      </c>
      <c r="K1066" s="11" t="str">
        <f>[1]РЕЕСТР!K1066</f>
        <v>-</v>
      </c>
      <c r="L1066" s="10" t="str">
        <f>[1]РЕЕСТР!L1066</f>
        <v>-</v>
      </c>
      <c r="M1066" s="10" t="str">
        <f>[1]РЕЕСТР!M1066</f>
        <v>-</v>
      </c>
      <c r="N1066" s="12" t="str">
        <f>[1]РЕЕСТР!N1066</f>
        <v>-</v>
      </c>
      <c r="O1066" s="14" t="str">
        <f>[1]РЕЕСТР!O1066</f>
        <v>-</v>
      </c>
      <c r="P1066" s="15" t="str">
        <f>[1]РЕЕСТР!P1066</f>
        <v>-</v>
      </c>
      <c r="Q1066" s="13" t="str">
        <f>[1]РЕЕСТР!Q1066</f>
        <v>-</v>
      </c>
      <c r="R1066" s="14" t="str">
        <f>[1]РЕЕСТР!U1066</f>
        <v>-</v>
      </c>
      <c r="S1066" s="15" t="str">
        <f>[1]РЕЕСТР!V1066</f>
        <v>-</v>
      </c>
      <c r="T1066" s="13" t="str">
        <f>[1]РЕЕСТР!W1066</f>
        <v>-</v>
      </c>
      <c r="U1066" s="17" t="str">
        <f>[1]РЕЕСТР!AA1066</f>
        <v>-</v>
      </c>
      <c r="V1066" s="18" t="str">
        <f>[1]РЕЕСТР!AB1066</f>
        <v>-</v>
      </c>
      <c r="W1066" s="15" t="str">
        <f>[1]РЕЕСТР!AC1066</f>
        <v>-</v>
      </c>
      <c r="X1066" s="13" t="str">
        <f>[1]РЕЕСТР!AD1066</f>
        <v>-</v>
      </c>
      <c r="Y1066" s="8" t="str">
        <f>[1]РЕЕСТР!AH1066</f>
        <v>-</v>
      </c>
      <c r="Z1066" s="19" t="str">
        <f>[1]РЕЕСТР!AL1066</f>
        <v>участники ТСН СНТ "УПТВСиИС №2"</v>
      </c>
    </row>
    <row r="1067" spans="2:26" ht="45" customHeight="1" x14ac:dyDescent="0.3">
      <c r="B1067" s="43">
        <f>[1]РЕЕСТР!B1067</f>
        <v>992</v>
      </c>
      <c r="C1067" s="45" t="str">
        <f>[1]РЕЕСТР!C1067</f>
        <v>запланмрована к размещению (установке)</v>
      </c>
      <c r="D1067" s="51">
        <f>[1]РЕЕСТР!D1067</f>
        <v>44900</v>
      </c>
      <c r="E1067" s="16" t="str">
        <f>[1]РЕЕСТР!E1067</f>
        <v>ТСН СНТ "Ясная поляна"</v>
      </c>
      <c r="F1067" s="52" t="str">
        <f>[1]РЕЕСТР!F1067</f>
        <v>в рамках проведения инвентаризации 2022 года
не установлен</v>
      </c>
      <c r="G1067" s="10" t="str">
        <f>[1]РЕЕСТР!G1067</f>
        <v>-</v>
      </c>
      <c r="H1067" s="10" t="str">
        <f>[1]РЕЕСТР!H1067</f>
        <v>-</v>
      </c>
      <c r="I1067" s="53" t="str">
        <f>[1]РЕЕСТР!I1067</f>
        <v>в рамках инвентаризации 2022 года
не определена</v>
      </c>
      <c r="J1067" s="9" t="str">
        <f>[1]РЕЕСТР!J1067</f>
        <v>-</v>
      </c>
      <c r="K1067" s="11" t="str">
        <f>[1]РЕЕСТР!K1067</f>
        <v>-</v>
      </c>
      <c r="L1067" s="10" t="str">
        <f>[1]РЕЕСТР!L1067</f>
        <v>-</v>
      </c>
      <c r="M1067" s="10" t="str">
        <f>[1]РЕЕСТР!M1067</f>
        <v>-</v>
      </c>
      <c r="N1067" s="12" t="str">
        <f>[1]РЕЕСТР!N1067</f>
        <v>-</v>
      </c>
      <c r="O1067" s="14" t="str">
        <f>[1]РЕЕСТР!O1067</f>
        <v>-</v>
      </c>
      <c r="P1067" s="15" t="str">
        <f>[1]РЕЕСТР!P1067</f>
        <v>-</v>
      </c>
      <c r="Q1067" s="13" t="str">
        <f>[1]РЕЕСТР!Q1067</f>
        <v>-</v>
      </c>
      <c r="R1067" s="14" t="str">
        <f>[1]РЕЕСТР!U1067</f>
        <v>-</v>
      </c>
      <c r="S1067" s="15" t="str">
        <f>[1]РЕЕСТР!V1067</f>
        <v>-</v>
      </c>
      <c r="T1067" s="13" t="str">
        <f>[1]РЕЕСТР!W1067</f>
        <v>-</v>
      </c>
      <c r="U1067" s="17" t="str">
        <f>[1]РЕЕСТР!AA1067</f>
        <v>-</v>
      </c>
      <c r="V1067" s="18" t="str">
        <f>[1]РЕЕСТР!AB1067</f>
        <v>-</v>
      </c>
      <c r="W1067" s="15" t="str">
        <f>[1]РЕЕСТР!AC1067</f>
        <v>-</v>
      </c>
      <c r="X1067" s="13" t="str">
        <f>[1]РЕЕСТР!AD1067</f>
        <v>-</v>
      </c>
      <c r="Y1067" s="8" t="str">
        <f>[1]РЕЕСТР!AH1067</f>
        <v>-</v>
      </c>
      <c r="Z1067" s="19" t="str">
        <f>[1]РЕЕСТР!AL1067</f>
        <v>участники ТСН СНТ "Ясная поляна"</v>
      </c>
    </row>
    <row r="1068" spans="2:26" ht="45" customHeight="1" x14ac:dyDescent="0.3">
      <c r="B1068" s="43">
        <f>[1]РЕЕСТР!B1068</f>
        <v>993</v>
      </c>
      <c r="C1068" s="45" t="str">
        <f>[1]РЕЕСТР!C1068</f>
        <v>запланмрована к размещению (установке)</v>
      </c>
      <c r="D1068" s="51">
        <f>[1]РЕЕСТР!D1068</f>
        <v>44900</v>
      </c>
      <c r="E1068" s="16" t="str">
        <f>[1]РЕЕСТР!E1068</f>
        <v>ТСН СОНТ "Бытовик"</v>
      </c>
      <c r="F1068" s="52" t="str">
        <f>[1]РЕЕСТР!F1068</f>
        <v>в рамках проведения инвентаризации 2022 года
не установлен</v>
      </c>
      <c r="G1068" s="10" t="str">
        <f>[1]РЕЕСТР!G1068</f>
        <v>-</v>
      </c>
      <c r="H1068" s="10" t="str">
        <f>[1]РЕЕСТР!H1068</f>
        <v>-</v>
      </c>
      <c r="I1068" s="53" t="str">
        <f>[1]РЕЕСТР!I1068</f>
        <v>в рамках инвентаризации 2022 года
не определена</v>
      </c>
      <c r="J1068" s="9" t="str">
        <f>[1]РЕЕСТР!J1068</f>
        <v>-</v>
      </c>
      <c r="K1068" s="11" t="str">
        <f>[1]РЕЕСТР!K1068</f>
        <v>-</v>
      </c>
      <c r="L1068" s="10" t="str">
        <f>[1]РЕЕСТР!L1068</f>
        <v>-</v>
      </c>
      <c r="M1068" s="10" t="str">
        <f>[1]РЕЕСТР!M1068</f>
        <v>-</v>
      </c>
      <c r="N1068" s="12" t="str">
        <f>[1]РЕЕСТР!N1068</f>
        <v>-</v>
      </c>
      <c r="O1068" s="14" t="str">
        <f>[1]РЕЕСТР!O1068</f>
        <v>-</v>
      </c>
      <c r="P1068" s="15" t="str">
        <f>[1]РЕЕСТР!P1068</f>
        <v>-</v>
      </c>
      <c r="Q1068" s="13" t="str">
        <f>[1]РЕЕСТР!Q1068</f>
        <v>-</v>
      </c>
      <c r="R1068" s="14" t="str">
        <f>[1]РЕЕСТР!U1068</f>
        <v>-</v>
      </c>
      <c r="S1068" s="15" t="str">
        <f>[1]РЕЕСТР!V1068</f>
        <v>-</v>
      </c>
      <c r="T1068" s="13" t="str">
        <f>[1]РЕЕСТР!W1068</f>
        <v>-</v>
      </c>
      <c r="U1068" s="17" t="str">
        <f>[1]РЕЕСТР!AA1068</f>
        <v>-</v>
      </c>
      <c r="V1068" s="18" t="str">
        <f>[1]РЕЕСТР!AB1068</f>
        <v>-</v>
      </c>
      <c r="W1068" s="15" t="str">
        <f>[1]РЕЕСТР!AC1068</f>
        <v>-</v>
      </c>
      <c r="X1068" s="13" t="str">
        <f>[1]РЕЕСТР!AD1068</f>
        <v>-</v>
      </c>
      <c r="Y1068" s="8" t="str">
        <f>[1]РЕЕСТР!AH1068</f>
        <v>-</v>
      </c>
      <c r="Z1068" s="19" t="str">
        <f>[1]РЕЕСТР!AL1068</f>
        <v>участники ТСН СОНТ "Бытовик"</v>
      </c>
    </row>
    <row r="1069" spans="2:26" ht="45" customHeight="1" x14ac:dyDescent="0.3">
      <c r="B1069" s="43">
        <f>[1]РЕЕСТР!B1069</f>
        <v>994</v>
      </c>
      <c r="C1069" s="45">
        <f>[1]РЕЕСТР!C1069</f>
        <v>44194</v>
      </c>
      <c r="D1069" s="51">
        <f>[1]РЕЕСТР!D1069</f>
        <v>44900</v>
      </c>
      <c r="E1069" s="16" t="str">
        <f>[1]РЕЕСТР!E1069</f>
        <v>СОНТ «Фиалка»</v>
      </c>
      <c r="F1069" s="52" t="str">
        <f>[1]РЕЕСТР!F1069</f>
        <v>в рамках проведения инвентаризации 2022 года
не установлен</v>
      </c>
      <c r="G1069" s="10" t="str">
        <f>[1]РЕЕСТР!G1069</f>
        <v xml:space="preserve">61.019636 </v>
      </c>
      <c r="H1069" s="10" t="str">
        <f>[1]РЕЕСТР!H1069</f>
        <v>69.358490</v>
      </c>
      <c r="I1069" s="53" t="str">
        <f>[1]РЕЕСТР!I1069</f>
        <v>в рамках инвентаризации 2022 года
не определена</v>
      </c>
      <c r="J1069" s="9" t="str">
        <f>[1]РЕЕСТР!J1069</f>
        <v>открытый</v>
      </c>
      <c r="K1069" s="11" t="str">
        <f>[1]РЕЕСТР!K1069</f>
        <v>грунт</v>
      </c>
      <c r="L1069" s="10">
        <f>[1]РЕЕСТР!L1069</f>
        <v>4</v>
      </c>
      <c r="M1069" s="10" t="str">
        <f>[1]РЕЕСТР!M1069</f>
        <v>отсутсвует</v>
      </c>
      <c r="N1069" s="12" t="str">
        <f>[1]РЕЕСТР!N1069</f>
        <v>отсутсвует</v>
      </c>
      <c r="O1069" s="14">
        <f>[1]РЕЕСТР!O1069</f>
        <v>1</v>
      </c>
      <c r="P1069" s="15">
        <f>[1]РЕЕСТР!P1069</f>
        <v>1.1000000000000001</v>
      </c>
      <c r="Q1069" s="13" t="str">
        <f>[1]РЕЕСТР!Q1069</f>
        <v>пластик</v>
      </c>
      <c r="R1069" s="14" t="str">
        <f>[1]РЕЕСТР!U1069</f>
        <v>-</v>
      </c>
      <c r="S1069" s="15" t="str">
        <f>[1]РЕЕСТР!V1069</f>
        <v>-</v>
      </c>
      <c r="T1069" s="13" t="str">
        <f>[1]РЕЕСТР!W1069</f>
        <v>-</v>
      </c>
      <c r="U1069" s="17" t="str">
        <f>[1]РЕЕСТР!AA1069</f>
        <v>-</v>
      </c>
      <c r="V1069" s="18" t="str">
        <f>[1]РЕЕСТР!AB1069</f>
        <v>-</v>
      </c>
      <c r="W1069" s="15" t="str">
        <f>[1]РЕЕСТР!AC1069</f>
        <v>-</v>
      </c>
      <c r="X1069" s="13" t="str">
        <f>[1]РЕЕСТР!AD1069</f>
        <v>-</v>
      </c>
      <c r="Y1069" s="8" t="str">
        <f>[1]РЕЕСТР!AH1069</f>
        <v>ЮЛ - ТСН СНТ «Фиалка»</v>
      </c>
      <c r="Z1069" s="19" t="str">
        <f>[1]РЕЕСТР!AL1069</f>
        <v>члены ТСН СНТ «Фиалка»</v>
      </c>
    </row>
    <row r="1070" spans="2:26" ht="45" customHeight="1" x14ac:dyDescent="0.3">
      <c r="B1070" s="43">
        <f>[1]РЕЕСТР!B1070</f>
        <v>995</v>
      </c>
      <c r="C1070" s="45">
        <f>[1]РЕЕСТР!C1070</f>
        <v>44194</v>
      </c>
      <c r="D1070" s="51">
        <f>[1]РЕЕСТР!D1070</f>
        <v>44900</v>
      </c>
      <c r="E1070" s="16" t="str">
        <f>[1]РЕЕСТР!E1070</f>
        <v>СОНТ «Приозерный»</v>
      </c>
      <c r="F1070" s="52" t="str">
        <f>[1]РЕЕСТР!F1070</f>
        <v>в рамках проведения инвентаризации 2022 года
не установлен</v>
      </c>
      <c r="G1070" s="10" t="str">
        <f>[1]РЕЕСТР!G1070</f>
        <v xml:space="preserve">61.012321 </v>
      </c>
      <c r="H1070" s="10" t="str">
        <f>[1]РЕЕСТР!H1070</f>
        <v>69.388275</v>
      </c>
      <c r="I1070" s="53" t="str">
        <f>[1]РЕЕСТР!I1070</f>
        <v>в рамках инвентаризации 2022 года
не определена</v>
      </c>
      <c r="J1070" s="9" t="str">
        <f>[1]РЕЕСТР!J1070</f>
        <v>открытый</v>
      </c>
      <c r="K1070" s="11" t="str">
        <f>[1]РЕЕСТР!K1070</f>
        <v>грунт</v>
      </c>
      <c r="L1070" s="10">
        <f>[1]РЕЕСТР!L1070</f>
        <v>4</v>
      </c>
      <c r="M1070" s="10" t="str">
        <f>[1]РЕЕСТР!M1070</f>
        <v>отсутсвует</v>
      </c>
      <c r="N1070" s="12" t="str">
        <f>[1]РЕЕСТР!N1070</f>
        <v>отсутсвует</v>
      </c>
      <c r="O1070" s="14">
        <f>[1]РЕЕСТР!O1070</f>
        <v>1</v>
      </c>
      <c r="P1070" s="15">
        <f>[1]РЕЕСТР!P1070</f>
        <v>1.1000000000000001</v>
      </c>
      <c r="Q1070" s="13" t="str">
        <f>[1]РЕЕСТР!Q1070</f>
        <v>пластик</v>
      </c>
      <c r="R1070" s="14" t="str">
        <f>[1]РЕЕСТР!U1070</f>
        <v>-</v>
      </c>
      <c r="S1070" s="15" t="str">
        <f>[1]РЕЕСТР!V1070</f>
        <v>-</v>
      </c>
      <c r="T1070" s="13" t="str">
        <f>[1]РЕЕСТР!W1070</f>
        <v>-</v>
      </c>
      <c r="U1070" s="17" t="str">
        <f>[1]РЕЕСТР!AA1070</f>
        <v>-</v>
      </c>
      <c r="V1070" s="18" t="str">
        <f>[1]РЕЕСТР!AB1070</f>
        <v>-</v>
      </c>
      <c r="W1070" s="15" t="str">
        <f>[1]РЕЕСТР!AC1070</f>
        <v>-</v>
      </c>
      <c r="X1070" s="13" t="str">
        <f>[1]РЕЕСТР!AD1070</f>
        <v>-</v>
      </c>
      <c r="Y1070" s="8" t="str">
        <f>[1]РЕЕСТР!AH1070</f>
        <v>ЮЛ - СНТ СН «Приозерный»</v>
      </c>
      <c r="Z1070" s="19" t="str">
        <f>[1]РЕЕСТР!AL1070</f>
        <v>члены СНТ СН «Приозерный»</v>
      </c>
    </row>
    <row r="1071" spans="2:26" ht="45" customHeight="1" x14ac:dyDescent="0.3">
      <c r="B1071" s="43">
        <f>[1]РЕЕСТР!B1071</f>
        <v>996</v>
      </c>
      <c r="C1071" s="44">
        <f>[1]РЕЕСТР!C1071</f>
        <v>44194</v>
      </c>
      <c r="D1071" s="51">
        <f>[1]РЕЕСТР!D1071</f>
        <v>44900</v>
      </c>
      <c r="E1071" s="16" t="str">
        <f>[1]РЕЕСТР!E1071</f>
        <v>ТСН СОНТ «Мир»</v>
      </c>
      <c r="F1071" s="52" t="str">
        <f>[1]РЕЕСТР!F1071</f>
        <v>в рамках проведения инвентаризации 2022 года
не установлен</v>
      </c>
      <c r="G1071" s="10" t="str">
        <f>[1]РЕЕСТР!G1071</f>
        <v>61.010950</v>
      </c>
      <c r="H1071" s="10" t="str">
        <f>[1]РЕЕСТР!H1071</f>
        <v>69.411847</v>
      </c>
      <c r="I1071" s="53" t="str">
        <f>[1]РЕЕСТР!I1071</f>
        <v>в рамках инвентаризации 2022 года
не определена</v>
      </c>
      <c r="J1071" s="9" t="str">
        <f>[1]РЕЕСТР!J1071</f>
        <v>открытый</v>
      </c>
      <c r="K1071" s="11" t="str">
        <f>[1]РЕЕСТР!K1071</f>
        <v>грунт</v>
      </c>
      <c r="L1071" s="10">
        <f>[1]РЕЕСТР!L1071</f>
        <v>8</v>
      </c>
      <c r="M1071" s="10" t="str">
        <f>[1]РЕЕСТР!M1071</f>
        <v>отсутсвует</v>
      </c>
      <c r="N1071" s="12" t="str">
        <f>[1]РЕЕСТР!N1071</f>
        <v>отсутсвует</v>
      </c>
      <c r="O1071" s="14">
        <f>[1]РЕЕСТР!O1071</f>
        <v>2</v>
      </c>
      <c r="P1071" s="15">
        <f>[1]РЕЕСТР!P1071</f>
        <v>1.1000000000000001</v>
      </c>
      <c r="Q1071" s="13" t="str">
        <f>[1]РЕЕСТР!Q1071</f>
        <v>пластик</v>
      </c>
      <c r="R1071" s="14" t="str">
        <f>[1]РЕЕСТР!U1071</f>
        <v>-</v>
      </c>
      <c r="S1071" s="15" t="str">
        <f>[1]РЕЕСТР!V1071</f>
        <v>-</v>
      </c>
      <c r="T1071" s="13" t="str">
        <f>[1]РЕЕСТР!W1071</f>
        <v>-</v>
      </c>
      <c r="U1071" s="17" t="str">
        <f>[1]РЕЕСТР!AA1071</f>
        <v>-</v>
      </c>
      <c r="V1071" s="18" t="str">
        <f>[1]РЕЕСТР!AB1071</f>
        <v>-</v>
      </c>
      <c r="W1071" s="15" t="str">
        <f>[1]РЕЕСТР!AC1071</f>
        <v>-</v>
      </c>
      <c r="X1071" s="13" t="str">
        <f>[1]РЕЕСТР!AD1071</f>
        <v>-</v>
      </c>
      <c r="Y1071" s="8" t="str">
        <f>[1]РЕЕСТР!AH1071</f>
        <v>ЮЛ - ТСН СОНТ «Мир»</v>
      </c>
      <c r="Z1071" s="19" t="str">
        <f>[1]РЕЕСТР!AL1071</f>
        <v>члены ТСН СОНТ «Мир»</v>
      </c>
    </row>
    <row r="1072" spans="2:26" ht="45" customHeight="1" x14ac:dyDescent="0.3">
      <c r="B1072" s="43">
        <f>[1]РЕЕСТР!B1072</f>
        <v>997</v>
      </c>
      <c r="C1072" s="45" t="str">
        <f>[1]РЕЕСТР!C1072</f>
        <v>запланмрована к размещению (установке)</v>
      </c>
      <c r="D1072" s="51">
        <f>[1]РЕЕСТР!D1072</f>
        <v>44900</v>
      </c>
      <c r="E1072" s="16" t="str">
        <f>[1]РЕЕСТР!E1072</f>
        <v>СОТ "Стоматолог"</v>
      </c>
      <c r="F1072" s="52" t="str">
        <f>[1]РЕЕСТР!F1072</f>
        <v>в рамках проведения инвентаризации 2022 года
не установлен</v>
      </c>
      <c r="G1072" s="10" t="str">
        <f>[1]РЕЕСТР!G1072</f>
        <v>-</v>
      </c>
      <c r="H1072" s="10" t="str">
        <f>[1]РЕЕСТР!H1072</f>
        <v>-</v>
      </c>
      <c r="I1072" s="53" t="str">
        <f>[1]РЕЕСТР!I1072</f>
        <v>в рамках инвентаризации 2022 года
не определена</v>
      </c>
      <c r="J1072" s="9" t="str">
        <f>[1]РЕЕСТР!J1072</f>
        <v>-</v>
      </c>
      <c r="K1072" s="11" t="str">
        <f>[1]РЕЕСТР!K1072</f>
        <v>-</v>
      </c>
      <c r="L1072" s="10" t="str">
        <f>[1]РЕЕСТР!L1072</f>
        <v>-</v>
      </c>
      <c r="M1072" s="10" t="str">
        <f>[1]РЕЕСТР!M1072</f>
        <v>-</v>
      </c>
      <c r="N1072" s="12" t="str">
        <f>[1]РЕЕСТР!N1072</f>
        <v>-</v>
      </c>
      <c r="O1072" s="14" t="str">
        <f>[1]РЕЕСТР!O1072</f>
        <v>-</v>
      </c>
      <c r="P1072" s="15" t="str">
        <f>[1]РЕЕСТР!P1072</f>
        <v>-</v>
      </c>
      <c r="Q1072" s="13" t="str">
        <f>[1]РЕЕСТР!Q1072</f>
        <v>-</v>
      </c>
      <c r="R1072" s="14" t="str">
        <f>[1]РЕЕСТР!U1072</f>
        <v>-</v>
      </c>
      <c r="S1072" s="15" t="str">
        <f>[1]РЕЕСТР!V1072</f>
        <v>-</v>
      </c>
      <c r="T1072" s="13" t="str">
        <f>[1]РЕЕСТР!W1072</f>
        <v>-</v>
      </c>
      <c r="U1072" s="17" t="str">
        <f>[1]РЕЕСТР!AA1072</f>
        <v>-</v>
      </c>
      <c r="V1072" s="18" t="str">
        <f>[1]РЕЕСТР!AB1072</f>
        <v>-</v>
      </c>
      <c r="W1072" s="15" t="str">
        <f>[1]РЕЕСТР!AC1072</f>
        <v>-</v>
      </c>
      <c r="X1072" s="13" t="str">
        <f>[1]РЕЕСТР!AD1072</f>
        <v>-</v>
      </c>
      <c r="Y1072" s="8" t="str">
        <f>[1]РЕЕСТР!AH1072</f>
        <v>-</v>
      </c>
      <c r="Z1072" s="19" t="str">
        <f>[1]РЕЕСТР!AL1072</f>
        <v>участники СОТ "Стоматолог"</v>
      </c>
    </row>
    <row r="1073" spans="2:26" ht="45" customHeight="1" x14ac:dyDescent="0.3">
      <c r="B1073" s="43">
        <f>[1]РЕЕСТР!B1073</f>
        <v>998</v>
      </c>
      <c r="C1073" s="45" t="str">
        <f>[1]РЕЕСТР!C1073</f>
        <v>запланмрована к размещению (установке)</v>
      </c>
      <c r="D1073" s="51">
        <f>[1]РЕЕСТР!D1073</f>
        <v>44900</v>
      </c>
      <c r="E1073" s="16" t="str">
        <f>[1]РЕЕСТР!E1073</f>
        <v>СОК "Тайга"</v>
      </c>
      <c r="F1073" s="52" t="str">
        <f>[1]РЕЕСТР!F1073</f>
        <v>в рамках проведения инвентаризации 2022 года
не установлен</v>
      </c>
      <c r="G1073" s="10" t="str">
        <f>[1]РЕЕСТР!G1073</f>
        <v>-</v>
      </c>
      <c r="H1073" s="10" t="str">
        <f>[1]РЕЕСТР!H1073</f>
        <v>-</v>
      </c>
      <c r="I1073" s="53" t="str">
        <f>[1]РЕЕСТР!I1073</f>
        <v>в рамках инвентаризации 2022 года
не определена</v>
      </c>
      <c r="J1073" s="9" t="str">
        <f>[1]РЕЕСТР!J1073</f>
        <v>-</v>
      </c>
      <c r="K1073" s="11" t="str">
        <f>[1]РЕЕСТР!K1073</f>
        <v>-</v>
      </c>
      <c r="L1073" s="10" t="str">
        <f>[1]РЕЕСТР!L1073</f>
        <v>-</v>
      </c>
      <c r="M1073" s="10" t="str">
        <f>[1]РЕЕСТР!M1073</f>
        <v>-</v>
      </c>
      <c r="N1073" s="12" t="str">
        <f>[1]РЕЕСТР!N1073</f>
        <v>-</v>
      </c>
      <c r="O1073" s="14" t="str">
        <f>[1]РЕЕСТР!O1073</f>
        <v>-</v>
      </c>
      <c r="P1073" s="15" t="str">
        <f>[1]РЕЕСТР!P1073</f>
        <v>-</v>
      </c>
      <c r="Q1073" s="13" t="str">
        <f>[1]РЕЕСТР!Q1073</f>
        <v>-</v>
      </c>
      <c r="R1073" s="14" t="str">
        <f>[1]РЕЕСТР!U1073</f>
        <v>-</v>
      </c>
      <c r="S1073" s="15" t="str">
        <f>[1]РЕЕСТР!V1073</f>
        <v>-</v>
      </c>
      <c r="T1073" s="13" t="str">
        <f>[1]РЕЕСТР!W1073</f>
        <v>-</v>
      </c>
      <c r="U1073" s="17" t="str">
        <f>[1]РЕЕСТР!AA1073</f>
        <v>-</v>
      </c>
      <c r="V1073" s="18" t="str">
        <f>[1]РЕЕСТР!AB1073</f>
        <v>-</v>
      </c>
      <c r="W1073" s="15" t="str">
        <f>[1]РЕЕСТР!AC1073</f>
        <v>-</v>
      </c>
      <c r="X1073" s="13" t="str">
        <f>[1]РЕЕСТР!AD1073</f>
        <v>-</v>
      </c>
      <c r="Y1073" s="8" t="str">
        <f>[1]РЕЕСТР!AH1073</f>
        <v>-</v>
      </c>
      <c r="Z1073" s="19" t="str">
        <f>[1]РЕЕСТР!AL1073</f>
        <v>участники СОК "Тайга"</v>
      </c>
    </row>
    <row r="1074" spans="2:26" ht="45" customHeight="1" x14ac:dyDescent="0.3">
      <c r="B1074" s="43">
        <f>[1]РЕЕСТР!B1074</f>
        <v>999</v>
      </c>
      <c r="C1074" s="45" t="str">
        <f>[1]РЕЕСТР!C1074</f>
        <v>запланмрована к размещению (установке)</v>
      </c>
      <c r="D1074" s="51">
        <f>[1]РЕЕСТР!D1074</f>
        <v>44900</v>
      </c>
      <c r="E1074" s="16" t="str">
        <f>[1]РЕЕСТР!E1074</f>
        <v>СНТ "Экспресс"</v>
      </c>
      <c r="F1074" s="52" t="str">
        <f>[1]РЕЕСТР!F1074</f>
        <v>в рамках проведения инвентаризации 2022 года
не установлен</v>
      </c>
      <c r="G1074" s="10" t="str">
        <f>[1]РЕЕСТР!G1074</f>
        <v>-</v>
      </c>
      <c r="H1074" s="10" t="str">
        <f>[1]РЕЕСТР!H1074</f>
        <v>-</v>
      </c>
      <c r="I1074" s="53" t="str">
        <f>[1]РЕЕСТР!I1074</f>
        <v>в рамках инвентаризации 2022 года
не определена</v>
      </c>
      <c r="J1074" s="9" t="str">
        <f>[1]РЕЕСТР!J1074</f>
        <v>-</v>
      </c>
      <c r="K1074" s="11" t="str">
        <f>[1]РЕЕСТР!K1074</f>
        <v>-</v>
      </c>
      <c r="L1074" s="10" t="str">
        <f>[1]РЕЕСТР!L1074</f>
        <v>-</v>
      </c>
      <c r="M1074" s="10" t="str">
        <f>[1]РЕЕСТР!M1074</f>
        <v>-</v>
      </c>
      <c r="N1074" s="12" t="str">
        <f>[1]РЕЕСТР!N1074</f>
        <v>-</v>
      </c>
      <c r="O1074" s="14" t="str">
        <f>[1]РЕЕСТР!O1074</f>
        <v>-</v>
      </c>
      <c r="P1074" s="15" t="str">
        <f>[1]РЕЕСТР!P1074</f>
        <v>-</v>
      </c>
      <c r="Q1074" s="13" t="str">
        <f>[1]РЕЕСТР!Q1074</f>
        <v>-</v>
      </c>
      <c r="R1074" s="14" t="str">
        <f>[1]РЕЕСТР!U1074</f>
        <v>-</v>
      </c>
      <c r="S1074" s="15" t="str">
        <f>[1]РЕЕСТР!V1074</f>
        <v>-</v>
      </c>
      <c r="T1074" s="13" t="str">
        <f>[1]РЕЕСТР!W1074</f>
        <v>-</v>
      </c>
      <c r="U1074" s="17" t="str">
        <f>[1]РЕЕСТР!AA1074</f>
        <v>-</v>
      </c>
      <c r="V1074" s="18" t="str">
        <f>[1]РЕЕСТР!AB1074</f>
        <v>-</v>
      </c>
      <c r="W1074" s="15" t="str">
        <f>[1]РЕЕСТР!AC1074</f>
        <v>-</v>
      </c>
      <c r="X1074" s="13" t="str">
        <f>[1]РЕЕСТР!AD1074</f>
        <v>-</v>
      </c>
      <c r="Y1074" s="8" t="str">
        <f>[1]РЕЕСТР!AH1074</f>
        <v>-</v>
      </c>
      <c r="Z1074" s="19" t="str">
        <f>[1]РЕЕСТР!AL1074</f>
        <v>участники СНТ "Экспресс"</v>
      </c>
    </row>
    <row r="1075" spans="2:26" ht="45" customHeight="1" x14ac:dyDescent="0.3">
      <c r="B1075" s="43">
        <f>[1]РЕЕСТР!B1075</f>
        <v>1000</v>
      </c>
      <c r="C1075" s="45" t="str">
        <f>[1]РЕЕСТР!C1075</f>
        <v>запланмрована к размещению (установке)</v>
      </c>
      <c r="D1075" s="51">
        <f>[1]РЕЕСТР!D1075</f>
        <v>44900</v>
      </c>
      <c r="E1075" s="16" t="str">
        <f>[1]РЕЕСТР!E1075</f>
        <v>ТСН "Здоровье"</v>
      </c>
      <c r="F1075" s="52" t="str">
        <f>[1]РЕЕСТР!F1075</f>
        <v>в рамках проведения инвентаризации 2022 года
не установлен</v>
      </c>
      <c r="G1075" s="10" t="str">
        <f>[1]РЕЕСТР!G1075</f>
        <v>-</v>
      </c>
      <c r="H1075" s="10" t="str">
        <f>[1]РЕЕСТР!H1075</f>
        <v>-</v>
      </c>
      <c r="I1075" s="53" t="str">
        <f>[1]РЕЕСТР!I1075</f>
        <v>в рамках инвентаризации 2022 года
не определена</v>
      </c>
      <c r="J1075" s="9" t="str">
        <f>[1]РЕЕСТР!J1075</f>
        <v>-</v>
      </c>
      <c r="K1075" s="11" t="str">
        <f>[1]РЕЕСТР!K1075</f>
        <v>-</v>
      </c>
      <c r="L1075" s="10" t="str">
        <f>[1]РЕЕСТР!L1075</f>
        <v>-</v>
      </c>
      <c r="M1075" s="10" t="str">
        <f>[1]РЕЕСТР!M1075</f>
        <v>-</v>
      </c>
      <c r="N1075" s="12" t="str">
        <f>[1]РЕЕСТР!N1075</f>
        <v>-</v>
      </c>
      <c r="O1075" s="14" t="str">
        <f>[1]РЕЕСТР!O1075</f>
        <v>-</v>
      </c>
      <c r="P1075" s="15" t="str">
        <f>[1]РЕЕСТР!P1075</f>
        <v>-</v>
      </c>
      <c r="Q1075" s="13" t="str">
        <f>[1]РЕЕСТР!Q1075</f>
        <v>-</v>
      </c>
      <c r="R1075" s="14" t="str">
        <f>[1]РЕЕСТР!U1075</f>
        <v>-</v>
      </c>
      <c r="S1075" s="15" t="str">
        <f>[1]РЕЕСТР!V1075</f>
        <v>-</v>
      </c>
      <c r="T1075" s="13" t="str">
        <f>[1]РЕЕСТР!W1075</f>
        <v>-</v>
      </c>
      <c r="U1075" s="17" t="str">
        <f>[1]РЕЕСТР!AA1075</f>
        <v>-</v>
      </c>
      <c r="V1075" s="18" t="str">
        <f>[1]РЕЕСТР!AB1075</f>
        <v>-</v>
      </c>
      <c r="W1075" s="15" t="str">
        <f>[1]РЕЕСТР!AC1075</f>
        <v>-</v>
      </c>
      <c r="X1075" s="13" t="str">
        <f>[1]РЕЕСТР!AD1075</f>
        <v>-</v>
      </c>
      <c r="Y1075" s="8" t="str">
        <f>[1]РЕЕСТР!AH1075</f>
        <v>-</v>
      </c>
      <c r="Z1075" s="19" t="str">
        <f>[1]РЕЕСТР!AL1075</f>
        <v>участники ТСН "Здоровье"</v>
      </c>
    </row>
    <row r="1076" spans="2:26" ht="45" customHeight="1" x14ac:dyDescent="0.3">
      <c r="B1076" s="43">
        <f>[1]РЕЕСТР!B1076</f>
        <v>1001</v>
      </c>
      <c r="C1076" s="45" t="str">
        <f>[1]РЕЕСТР!C1076</f>
        <v>запланмрована к размещению (установке)</v>
      </c>
      <c r="D1076" s="51">
        <f>[1]РЕЕСТР!D1076</f>
        <v>44900</v>
      </c>
      <c r="E1076" s="16" t="str">
        <f>[1]РЕЕСТР!E1076</f>
        <v>ТСН СОНТ "Медик - 1, 2"</v>
      </c>
      <c r="F1076" s="52" t="str">
        <f>[1]РЕЕСТР!F1076</f>
        <v>в рамках проведения инвентаризации 2022 года
не установлен</v>
      </c>
      <c r="G1076" s="10" t="str">
        <f>[1]РЕЕСТР!G1076</f>
        <v>-</v>
      </c>
      <c r="H1076" s="10" t="str">
        <f>[1]РЕЕСТР!H1076</f>
        <v>-</v>
      </c>
      <c r="I1076" s="53" t="str">
        <f>[1]РЕЕСТР!I1076</f>
        <v>в рамках инвентаризации 2022 года
не определена</v>
      </c>
      <c r="J1076" s="9" t="str">
        <f>[1]РЕЕСТР!J1076</f>
        <v>-</v>
      </c>
      <c r="K1076" s="11" t="str">
        <f>[1]РЕЕСТР!K1076</f>
        <v>-</v>
      </c>
      <c r="L1076" s="10" t="str">
        <f>[1]РЕЕСТР!L1076</f>
        <v>-</v>
      </c>
      <c r="M1076" s="10" t="str">
        <f>[1]РЕЕСТР!M1076</f>
        <v>-</v>
      </c>
      <c r="N1076" s="12" t="str">
        <f>[1]РЕЕСТР!N1076</f>
        <v>-</v>
      </c>
      <c r="O1076" s="14" t="str">
        <f>[1]РЕЕСТР!O1076</f>
        <v>-</v>
      </c>
      <c r="P1076" s="15" t="str">
        <f>[1]РЕЕСТР!P1076</f>
        <v>-</v>
      </c>
      <c r="Q1076" s="13" t="str">
        <f>[1]РЕЕСТР!Q1076</f>
        <v>-</v>
      </c>
      <c r="R1076" s="14" t="str">
        <f>[1]РЕЕСТР!U1076</f>
        <v>-</v>
      </c>
      <c r="S1076" s="15" t="str">
        <f>[1]РЕЕСТР!V1076</f>
        <v>-</v>
      </c>
      <c r="T1076" s="13" t="str">
        <f>[1]РЕЕСТР!W1076</f>
        <v>-</v>
      </c>
      <c r="U1076" s="17" t="str">
        <f>[1]РЕЕСТР!AA1076</f>
        <v>-</v>
      </c>
      <c r="V1076" s="18" t="str">
        <f>[1]РЕЕСТР!AB1076</f>
        <v>-</v>
      </c>
      <c r="W1076" s="15" t="str">
        <f>[1]РЕЕСТР!AC1076</f>
        <v>-</v>
      </c>
      <c r="X1076" s="13" t="str">
        <f>[1]РЕЕСТР!AD1076</f>
        <v>-</v>
      </c>
      <c r="Y1076" s="8" t="str">
        <f>[1]РЕЕСТР!AH1076</f>
        <v>-</v>
      </c>
      <c r="Z1076" s="19" t="str">
        <f>[1]РЕЕСТР!AL1076</f>
        <v>участники ТСН СОНТ "Медик - 1, 2"</v>
      </c>
    </row>
    <row r="1077" spans="2:26" ht="45" customHeight="1" x14ac:dyDescent="0.3">
      <c r="B1077" s="43">
        <f>[1]РЕЕСТР!B1077</f>
        <v>1002</v>
      </c>
      <c r="C1077" s="45">
        <f>[1]РЕЕСТР!C1077</f>
        <v>44194</v>
      </c>
      <c r="D1077" s="51">
        <f>[1]РЕЕСТР!D1077</f>
        <v>44900</v>
      </c>
      <c r="E1077" s="16" t="str">
        <f>[1]РЕЕСТР!E1077</f>
        <v>ТСН СОНТ "Тайга-2"</v>
      </c>
      <c r="F1077" s="52" t="str">
        <f>[1]РЕЕСТР!F1077</f>
        <v>в рамках проведения инвентаризации 2022 года
не установлен</v>
      </c>
      <c r="G1077" s="10" t="str">
        <f>[1]РЕЕСТР!G1077</f>
        <v>61.022374</v>
      </c>
      <c r="H1077" s="10" t="str">
        <f>[1]РЕЕСТР!H1077</f>
        <v>69.359148</v>
      </c>
      <c r="I1077" s="53" t="str">
        <f>[1]РЕЕСТР!I1077</f>
        <v>в рамках инвентаризации 2022 года
не определена</v>
      </c>
      <c r="J1077" s="9" t="str">
        <f>[1]РЕЕСТР!J1077</f>
        <v>открытый</v>
      </c>
      <c r="K1077" s="11" t="str">
        <f>[1]РЕЕСТР!K1077</f>
        <v>грунт</v>
      </c>
      <c r="L1077" s="10">
        <f>[1]РЕЕСТР!L1077</f>
        <v>4</v>
      </c>
      <c r="M1077" s="10" t="str">
        <f>[1]РЕЕСТР!M1077</f>
        <v>отсутсвует</v>
      </c>
      <c r="N1077" s="12" t="str">
        <f>[1]РЕЕСТР!N1077</f>
        <v>отсутсвует</v>
      </c>
      <c r="O1077" s="14">
        <f>[1]РЕЕСТР!O1077</f>
        <v>1</v>
      </c>
      <c r="P1077" s="15">
        <f>[1]РЕЕСТР!P1077</f>
        <v>1.1000000000000001</v>
      </c>
      <c r="Q1077" s="13" t="str">
        <f>[1]РЕЕСТР!Q1077</f>
        <v>пластик</v>
      </c>
      <c r="R1077" s="14" t="str">
        <f>[1]РЕЕСТР!U1077</f>
        <v>-</v>
      </c>
      <c r="S1077" s="15" t="str">
        <f>[1]РЕЕСТР!V1077</f>
        <v>-</v>
      </c>
      <c r="T1077" s="13" t="str">
        <f>[1]РЕЕСТР!W1077</f>
        <v>-</v>
      </c>
      <c r="U1077" s="17" t="str">
        <f>[1]РЕЕСТР!AA1077</f>
        <v>-</v>
      </c>
      <c r="V1077" s="18" t="str">
        <f>[1]РЕЕСТР!AB1077</f>
        <v>-</v>
      </c>
      <c r="W1077" s="15" t="str">
        <f>[1]РЕЕСТР!AC1077</f>
        <v>-</v>
      </c>
      <c r="X1077" s="13" t="str">
        <f>[1]РЕЕСТР!AD1077</f>
        <v>-</v>
      </c>
      <c r="Y1077" s="8" t="str">
        <f>[1]РЕЕСТР!AH1077</f>
        <v>ЮЛ - ТСН СОНТ "Тайга-2", ТСН СОНТ "Следопыт"</v>
      </c>
      <c r="Z1077" s="19" t="str">
        <f>[1]РЕЕСТР!AL1077</f>
        <v>члены ТСН СОНТ "Тайга-2", ТСН СОНТ "Следопыт"</v>
      </c>
    </row>
    <row r="1078" spans="2:26" ht="45" customHeight="1" x14ac:dyDescent="0.3">
      <c r="B1078" s="43">
        <f>[1]РЕЕСТР!B1078</f>
        <v>1003</v>
      </c>
      <c r="C1078" s="44" t="str">
        <f>[1]РЕЕСТР!C1078</f>
        <v>запланмрована к размещению (установке)</v>
      </c>
      <c r="D1078" s="51">
        <f>[1]РЕЕСТР!D1078</f>
        <v>44900</v>
      </c>
      <c r="E1078" s="16" t="str">
        <f>[1]РЕЕСТР!E1078</f>
        <v>ТСН СОНТ "Следопыт"</v>
      </c>
      <c r="F1078" s="52" t="str">
        <f>[1]РЕЕСТР!F1078</f>
        <v>в рамках проведения инвентаризации 2022 года
не установлен</v>
      </c>
      <c r="G1078" s="10" t="str">
        <f>[1]РЕЕСТР!G1078</f>
        <v>-</v>
      </c>
      <c r="H1078" s="10" t="str">
        <f>[1]РЕЕСТР!H1078</f>
        <v>-</v>
      </c>
      <c r="I1078" s="53" t="str">
        <f>[1]РЕЕСТР!I1078</f>
        <v>в рамках инвентаризации 2022 года
не определена</v>
      </c>
      <c r="J1078" s="9" t="str">
        <f>[1]РЕЕСТР!J1078</f>
        <v>-</v>
      </c>
      <c r="K1078" s="11" t="str">
        <f>[1]РЕЕСТР!K1078</f>
        <v>-</v>
      </c>
      <c r="L1078" s="10" t="str">
        <f>[1]РЕЕСТР!L1078</f>
        <v>-</v>
      </c>
      <c r="M1078" s="10" t="str">
        <f>[1]РЕЕСТР!M1078</f>
        <v>-</v>
      </c>
      <c r="N1078" s="12" t="str">
        <f>[1]РЕЕСТР!N1078</f>
        <v>-</v>
      </c>
      <c r="O1078" s="14" t="str">
        <f>[1]РЕЕСТР!O1078</f>
        <v>-</v>
      </c>
      <c r="P1078" s="15" t="str">
        <f>[1]РЕЕСТР!P1078</f>
        <v>-</v>
      </c>
      <c r="Q1078" s="13" t="str">
        <f>[1]РЕЕСТР!Q1078</f>
        <v>-</v>
      </c>
      <c r="R1078" s="14" t="str">
        <f>[1]РЕЕСТР!U1078</f>
        <v>-</v>
      </c>
      <c r="S1078" s="15" t="str">
        <f>[1]РЕЕСТР!V1078</f>
        <v>-</v>
      </c>
      <c r="T1078" s="13" t="str">
        <f>[1]РЕЕСТР!W1078</f>
        <v>-</v>
      </c>
      <c r="U1078" s="17" t="str">
        <f>[1]РЕЕСТР!AA1078</f>
        <v>-</v>
      </c>
      <c r="V1078" s="18" t="str">
        <f>[1]РЕЕСТР!AB1078</f>
        <v>-</v>
      </c>
      <c r="W1078" s="15" t="str">
        <f>[1]РЕЕСТР!AC1078</f>
        <v>-</v>
      </c>
      <c r="X1078" s="13" t="str">
        <f>[1]РЕЕСТР!AD1078</f>
        <v>-</v>
      </c>
      <c r="Y1078" s="8" t="str">
        <f>[1]РЕЕСТР!AH1078</f>
        <v>-</v>
      </c>
      <c r="Z1078" s="19" t="str">
        <f>[1]РЕЕСТР!AL1078</f>
        <v>участники ТСН СОНТ "Следопыт"</v>
      </c>
    </row>
    <row r="1079" spans="2:26" ht="45" customHeight="1" x14ac:dyDescent="0.3">
      <c r="B1079" s="43">
        <f>[1]РЕЕСТР!B1079</f>
        <v>1004</v>
      </c>
      <c r="C1079" s="44" t="str">
        <f>[1]РЕЕСТР!C1079</f>
        <v>запланмрована к размещению (установке)</v>
      </c>
      <c r="D1079" s="51">
        <f>[1]РЕЕСТР!D1079</f>
        <v>44900</v>
      </c>
      <c r="E1079" s="16" t="str">
        <f>[1]РЕЕСТР!E1079</f>
        <v>СОТ «Церковь»</v>
      </c>
      <c r="F1079" s="52" t="str">
        <f>[1]РЕЕСТР!F1079</f>
        <v>в рамках проведения инвентаризации 2022 года
не установлен</v>
      </c>
      <c r="G1079" s="10" t="str">
        <f>[1]РЕЕСТР!G1079</f>
        <v>-</v>
      </c>
      <c r="H1079" s="10" t="str">
        <f>[1]РЕЕСТР!H1079</f>
        <v>-</v>
      </c>
      <c r="I1079" s="53" t="str">
        <f>[1]РЕЕСТР!I1079</f>
        <v>в рамках инвентаризации 2022 года
не определена</v>
      </c>
      <c r="J1079" s="9" t="str">
        <f>[1]РЕЕСТР!J1079</f>
        <v>-</v>
      </c>
      <c r="K1079" s="11" t="str">
        <f>[1]РЕЕСТР!K1079</f>
        <v>-</v>
      </c>
      <c r="L1079" s="10" t="str">
        <f>[1]РЕЕСТР!L1079</f>
        <v>-</v>
      </c>
      <c r="M1079" s="10" t="str">
        <f>[1]РЕЕСТР!M1079</f>
        <v>-</v>
      </c>
      <c r="N1079" s="12" t="str">
        <f>[1]РЕЕСТР!N1079</f>
        <v>-</v>
      </c>
      <c r="O1079" s="14" t="str">
        <f>[1]РЕЕСТР!O1079</f>
        <v>-</v>
      </c>
      <c r="P1079" s="15" t="str">
        <f>[1]РЕЕСТР!P1079</f>
        <v>-</v>
      </c>
      <c r="Q1079" s="13" t="str">
        <f>[1]РЕЕСТР!Q1079</f>
        <v>-</v>
      </c>
      <c r="R1079" s="14" t="str">
        <f>[1]РЕЕСТР!U1079</f>
        <v>-</v>
      </c>
      <c r="S1079" s="15" t="str">
        <f>[1]РЕЕСТР!V1079</f>
        <v>-</v>
      </c>
      <c r="T1079" s="13" t="str">
        <f>[1]РЕЕСТР!W1079</f>
        <v>-</v>
      </c>
      <c r="U1079" s="17" t="str">
        <f>[1]РЕЕСТР!AA1079</f>
        <v>-</v>
      </c>
      <c r="V1079" s="18" t="str">
        <f>[1]РЕЕСТР!AB1079</f>
        <v>-</v>
      </c>
      <c r="W1079" s="15" t="str">
        <f>[1]РЕЕСТР!AC1079</f>
        <v>-</v>
      </c>
      <c r="X1079" s="13" t="str">
        <f>[1]РЕЕСТР!AD1079</f>
        <v>-</v>
      </c>
      <c r="Y1079" s="8" t="str">
        <f>[1]РЕЕСТР!AH1079</f>
        <v>-</v>
      </c>
      <c r="Z1079" s="19" t="str">
        <f>[1]РЕЕСТР!AL1079</f>
        <v>участники СОТ «Церковь»</v>
      </c>
    </row>
    <row r="1080" spans="2:26" ht="45" customHeight="1" x14ac:dyDescent="0.3">
      <c r="B1080" s="43">
        <f>[1]РЕЕСТР!B1080</f>
        <v>1005</v>
      </c>
      <c r="C1080" s="44" t="str">
        <f>[1]РЕЕСТР!C1080</f>
        <v>запланмрована к размещению (установке)</v>
      </c>
      <c r="D1080" s="51">
        <f>[1]РЕЕСТР!D1080</f>
        <v>44900</v>
      </c>
      <c r="E1080" s="16" t="str">
        <f>[1]РЕЕСТР!E1080</f>
        <v>СНТ "Автомобилист"</v>
      </c>
      <c r="F1080" s="52" t="str">
        <f>[1]РЕЕСТР!F1080</f>
        <v>в рамках проведения инвентаризации 2022 года
не установлен</v>
      </c>
      <c r="G1080" s="10" t="str">
        <f>[1]РЕЕСТР!G1080</f>
        <v>-</v>
      </c>
      <c r="H1080" s="10" t="str">
        <f>[1]РЕЕСТР!H1080</f>
        <v>-</v>
      </c>
      <c r="I1080" s="53" t="str">
        <f>[1]РЕЕСТР!I1080</f>
        <v>в рамках инвентаризации 2022 года
не определена</v>
      </c>
      <c r="J1080" s="9" t="str">
        <f>[1]РЕЕСТР!J1080</f>
        <v>-</v>
      </c>
      <c r="K1080" s="11" t="str">
        <f>[1]РЕЕСТР!K1080</f>
        <v>-</v>
      </c>
      <c r="L1080" s="10" t="str">
        <f>[1]РЕЕСТР!L1080</f>
        <v>-</v>
      </c>
      <c r="M1080" s="10" t="str">
        <f>[1]РЕЕСТР!M1080</f>
        <v>-</v>
      </c>
      <c r="N1080" s="12" t="str">
        <f>[1]РЕЕСТР!N1080</f>
        <v>-</v>
      </c>
      <c r="O1080" s="14" t="str">
        <f>[1]РЕЕСТР!O1080</f>
        <v>-</v>
      </c>
      <c r="P1080" s="15" t="str">
        <f>[1]РЕЕСТР!P1080</f>
        <v>-</v>
      </c>
      <c r="Q1080" s="13" t="str">
        <f>[1]РЕЕСТР!Q1080</f>
        <v>-</v>
      </c>
      <c r="R1080" s="14" t="str">
        <f>[1]РЕЕСТР!U1080</f>
        <v>-</v>
      </c>
      <c r="S1080" s="15" t="str">
        <f>[1]РЕЕСТР!V1080</f>
        <v>-</v>
      </c>
      <c r="T1080" s="13" t="str">
        <f>[1]РЕЕСТР!W1080</f>
        <v>-</v>
      </c>
      <c r="U1080" s="17" t="str">
        <f>[1]РЕЕСТР!AA1080</f>
        <v>-</v>
      </c>
      <c r="V1080" s="18" t="str">
        <f>[1]РЕЕСТР!AB1080</f>
        <v>-</v>
      </c>
      <c r="W1080" s="15" t="str">
        <f>[1]РЕЕСТР!AC1080</f>
        <v>-</v>
      </c>
      <c r="X1080" s="13" t="str">
        <f>[1]РЕЕСТР!AD1080</f>
        <v>-</v>
      </c>
      <c r="Y1080" s="8" t="str">
        <f>[1]РЕЕСТР!AH1080</f>
        <v>-</v>
      </c>
      <c r="Z1080" s="19" t="str">
        <f>[1]РЕЕСТР!AL1080</f>
        <v>участники СНТ "Автомобилист"</v>
      </c>
    </row>
    <row r="1081" spans="2:26" ht="45" customHeight="1" x14ac:dyDescent="0.3">
      <c r="B1081" s="43">
        <f>[1]РЕЕСТР!B1081</f>
        <v>1006</v>
      </c>
      <c r="C1081" s="44" t="str">
        <f>[1]РЕЕСТР!C1081</f>
        <v>запланмрована к размещению (установке)</v>
      </c>
      <c r="D1081" s="51">
        <f>[1]РЕЕСТР!D1081</f>
        <v>44900</v>
      </c>
      <c r="E1081" s="16" t="str">
        <f>[1]РЕЕСТР!E1081</f>
        <v>ТСН "СОК "Коммунальник"</v>
      </c>
      <c r="F1081" s="52" t="str">
        <f>[1]РЕЕСТР!F1081</f>
        <v>в рамках проведения инвентаризации 2022 года
не установлен</v>
      </c>
      <c r="G1081" s="10" t="str">
        <f>[1]РЕЕСТР!G1081</f>
        <v>-</v>
      </c>
      <c r="H1081" s="10" t="str">
        <f>[1]РЕЕСТР!H1081</f>
        <v>-</v>
      </c>
      <c r="I1081" s="53" t="str">
        <f>[1]РЕЕСТР!I1081</f>
        <v>в рамках инвентаризации 2022 года
не определена</v>
      </c>
      <c r="J1081" s="9" t="str">
        <f>[1]РЕЕСТР!J1081</f>
        <v>-</v>
      </c>
      <c r="K1081" s="11" t="str">
        <f>[1]РЕЕСТР!K1081</f>
        <v>-</v>
      </c>
      <c r="L1081" s="10" t="str">
        <f>[1]РЕЕСТР!L1081</f>
        <v>-</v>
      </c>
      <c r="M1081" s="10" t="str">
        <f>[1]РЕЕСТР!M1081</f>
        <v>-</v>
      </c>
      <c r="N1081" s="12" t="str">
        <f>[1]РЕЕСТР!N1081</f>
        <v>-</v>
      </c>
      <c r="O1081" s="14" t="str">
        <f>[1]РЕЕСТР!O1081</f>
        <v>-</v>
      </c>
      <c r="P1081" s="15" t="str">
        <f>[1]РЕЕСТР!P1081</f>
        <v>-</v>
      </c>
      <c r="Q1081" s="13" t="str">
        <f>[1]РЕЕСТР!Q1081</f>
        <v>-</v>
      </c>
      <c r="R1081" s="14" t="str">
        <f>[1]РЕЕСТР!U1081</f>
        <v>-</v>
      </c>
      <c r="S1081" s="15" t="str">
        <f>[1]РЕЕСТР!V1081</f>
        <v>-</v>
      </c>
      <c r="T1081" s="13" t="str">
        <f>[1]РЕЕСТР!W1081</f>
        <v>-</v>
      </c>
      <c r="U1081" s="17" t="str">
        <f>[1]РЕЕСТР!AA1081</f>
        <v>-</v>
      </c>
      <c r="V1081" s="18" t="str">
        <f>[1]РЕЕСТР!AB1081</f>
        <v>-</v>
      </c>
      <c r="W1081" s="15" t="str">
        <f>[1]РЕЕСТР!AC1081</f>
        <v>-</v>
      </c>
      <c r="X1081" s="13" t="str">
        <f>[1]РЕЕСТР!AD1081</f>
        <v>-</v>
      </c>
      <c r="Y1081" s="8" t="str">
        <f>[1]РЕЕСТР!AH1081</f>
        <v>-</v>
      </c>
      <c r="Z1081" s="19" t="str">
        <f>[1]РЕЕСТР!AL1081</f>
        <v>участники ТСН "СОК "Коммунальник"</v>
      </c>
    </row>
    <row r="1082" spans="2:26" ht="45" customHeight="1" x14ac:dyDescent="0.3">
      <c r="B1082" s="43">
        <f>[1]РЕЕСТР!B1082</f>
        <v>1007</v>
      </c>
      <c r="C1082" s="44" t="str">
        <f>[1]РЕЕСТР!C1082</f>
        <v>запланмрована к размещению (установке)</v>
      </c>
      <c r="D1082" s="51">
        <f>[1]РЕЕСТР!D1082</f>
        <v>44900</v>
      </c>
      <c r="E1082" s="16" t="str">
        <f>[1]РЕЕСТР!E1082</f>
        <v>ТСН СНТ "Маяк"</v>
      </c>
      <c r="F1082" s="52" t="str">
        <f>[1]РЕЕСТР!F1082</f>
        <v>в рамках проведения инвентаризации 2022 года
не установлен</v>
      </c>
      <c r="G1082" s="10" t="str">
        <f>[1]РЕЕСТР!G1082</f>
        <v>-</v>
      </c>
      <c r="H1082" s="10" t="str">
        <f>[1]РЕЕСТР!H1082</f>
        <v>-</v>
      </c>
      <c r="I1082" s="53" t="str">
        <f>[1]РЕЕСТР!I1082</f>
        <v>в рамках инвентаризации 2022 года
не определена</v>
      </c>
      <c r="J1082" s="9" t="str">
        <f>[1]РЕЕСТР!J1082</f>
        <v>-</v>
      </c>
      <c r="K1082" s="11" t="str">
        <f>[1]РЕЕСТР!K1082</f>
        <v>-</v>
      </c>
      <c r="L1082" s="10" t="str">
        <f>[1]РЕЕСТР!L1082</f>
        <v>-</v>
      </c>
      <c r="M1082" s="10" t="str">
        <f>[1]РЕЕСТР!M1082</f>
        <v>-</v>
      </c>
      <c r="N1082" s="12" t="str">
        <f>[1]РЕЕСТР!N1082</f>
        <v>-</v>
      </c>
      <c r="O1082" s="14" t="str">
        <f>[1]РЕЕСТР!O1082</f>
        <v>-</v>
      </c>
      <c r="P1082" s="15" t="str">
        <f>[1]РЕЕСТР!P1082</f>
        <v>-</v>
      </c>
      <c r="Q1082" s="13" t="str">
        <f>[1]РЕЕСТР!Q1082</f>
        <v>-</v>
      </c>
      <c r="R1082" s="14" t="str">
        <f>[1]РЕЕСТР!U1082</f>
        <v>-</v>
      </c>
      <c r="S1082" s="15" t="str">
        <f>[1]РЕЕСТР!V1082</f>
        <v>-</v>
      </c>
      <c r="T1082" s="13" t="str">
        <f>[1]РЕЕСТР!W1082</f>
        <v>-</v>
      </c>
      <c r="U1082" s="17" t="str">
        <f>[1]РЕЕСТР!AA1082</f>
        <v>-</v>
      </c>
      <c r="V1082" s="18" t="str">
        <f>[1]РЕЕСТР!AB1082</f>
        <v>-</v>
      </c>
      <c r="W1082" s="15" t="str">
        <f>[1]РЕЕСТР!AC1082</f>
        <v>-</v>
      </c>
      <c r="X1082" s="13" t="str">
        <f>[1]РЕЕСТР!AD1082</f>
        <v>-</v>
      </c>
      <c r="Y1082" s="8" t="str">
        <f>[1]РЕЕСТР!AH1082</f>
        <v>-</v>
      </c>
      <c r="Z1082" s="19" t="str">
        <f>[1]РЕЕСТР!AL1082</f>
        <v>участники ТСН СНТ "Маяк"</v>
      </c>
    </row>
    <row r="1083" spans="2:26" ht="45" customHeight="1" x14ac:dyDescent="0.3">
      <c r="B1083" s="43">
        <f>[1]РЕЕСТР!B1083</f>
        <v>1008</v>
      </c>
      <c r="C1083" s="44" t="str">
        <f>[1]РЕЕСТР!C1083</f>
        <v>запланмрована к размещению (установке)</v>
      </c>
      <c r="D1083" s="51">
        <f>[1]РЕЕСТР!D1083</f>
        <v>44900</v>
      </c>
      <c r="E1083" s="16" t="str">
        <f>[1]РЕЕСТР!E1083</f>
        <v>ТСН СОНТ "Нептун"</v>
      </c>
      <c r="F1083" s="52" t="str">
        <f>[1]РЕЕСТР!F1083</f>
        <v>в рамках проведения инвентаризации 2022 года
не установлен</v>
      </c>
      <c r="G1083" s="10" t="str">
        <f>[1]РЕЕСТР!G1083</f>
        <v>-</v>
      </c>
      <c r="H1083" s="10" t="str">
        <f>[1]РЕЕСТР!H1083</f>
        <v>-</v>
      </c>
      <c r="I1083" s="53" t="str">
        <f>[1]РЕЕСТР!I1083</f>
        <v>в рамках инвентаризации 2022 года
не определена</v>
      </c>
      <c r="J1083" s="9" t="str">
        <f>[1]РЕЕСТР!J1083</f>
        <v>-</v>
      </c>
      <c r="K1083" s="11" t="str">
        <f>[1]РЕЕСТР!K1083</f>
        <v>-</v>
      </c>
      <c r="L1083" s="10" t="str">
        <f>[1]РЕЕСТР!L1083</f>
        <v>-</v>
      </c>
      <c r="M1083" s="10" t="str">
        <f>[1]РЕЕСТР!M1083</f>
        <v>-</v>
      </c>
      <c r="N1083" s="12" t="str">
        <f>[1]РЕЕСТР!N1083</f>
        <v>-</v>
      </c>
      <c r="O1083" s="14" t="str">
        <f>[1]РЕЕСТР!O1083</f>
        <v>-</v>
      </c>
      <c r="P1083" s="15" t="str">
        <f>[1]РЕЕСТР!P1083</f>
        <v>-</v>
      </c>
      <c r="Q1083" s="13" t="str">
        <f>[1]РЕЕСТР!Q1083</f>
        <v>-</v>
      </c>
      <c r="R1083" s="14" t="str">
        <f>[1]РЕЕСТР!U1083</f>
        <v>-</v>
      </c>
      <c r="S1083" s="15" t="str">
        <f>[1]РЕЕСТР!V1083</f>
        <v>-</v>
      </c>
      <c r="T1083" s="13" t="str">
        <f>[1]РЕЕСТР!W1083</f>
        <v>-</v>
      </c>
      <c r="U1083" s="17" t="str">
        <f>[1]РЕЕСТР!AA1083</f>
        <v>-</v>
      </c>
      <c r="V1083" s="18" t="str">
        <f>[1]РЕЕСТР!AB1083</f>
        <v>-</v>
      </c>
      <c r="W1083" s="15" t="str">
        <f>[1]РЕЕСТР!AC1083</f>
        <v>-</v>
      </c>
      <c r="X1083" s="13" t="str">
        <f>[1]РЕЕСТР!AD1083</f>
        <v>-</v>
      </c>
      <c r="Y1083" s="8" t="str">
        <f>[1]РЕЕСТР!AH1083</f>
        <v>-</v>
      </c>
      <c r="Z1083" s="19" t="str">
        <f>[1]РЕЕСТР!AL1083</f>
        <v>участники ТСН СОНТ "Нептун"</v>
      </c>
    </row>
    <row r="1084" spans="2:26" ht="45" customHeight="1" x14ac:dyDescent="0.3">
      <c r="B1084" s="43">
        <f>[1]РЕЕСТР!B1084</f>
        <v>1009</v>
      </c>
      <c r="C1084" s="44">
        <f>[1]РЕЕСТР!C1084</f>
        <v>44194</v>
      </c>
      <c r="D1084" s="51">
        <f>[1]РЕЕСТР!D1084</f>
        <v>44900</v>
      </c>
      <c r="E1084" s="16" t="str">
        <f>[1]РЕЕСТР!E1084</f>
        <v>СНТ «Прометей»</v>
      </c>
      <c r="F1084" s="52" t="str">
        <f>[1]РЕЕСТР!F1084</f>
        <v>в рамках проведения инвентаризации 2022 года
не установлен</v>
      </c>
      <c r="G1084" s="10" t="str">
        <f>[1]РЕЕСТР!G1084</f>
        <v>61.024498</v>
      </c>
      <c r="H1084" s="10" t="str">
        <f>[1]РЕЕСТР!H1084</f>
        <v>69.348952</v>
      </c>
      <c r="I1084" s="53" t="str">
        <f>[1]РЕЕСТР!I1084</f>
        <v>в рамках инвентаризации 2022 года
не определена</v>
      </c>
      <c r="J1084" s="9" t="str">
        <f>[1]РЕЕСТР!J1084</f>
        <v>открытый</v>
      </c>
      <c r="K1084" s="11" t="str">
        <f>[1]РЕЕСТР!K1084</f>
        <v>грунт</v>
      </c>
      <c r="L1084" s="10">
        <f>[1]РЕЕСТР!L1084</f>
        <v>6</v>
      </c>
      <c r="M1084" s="10" t="str">
        <f>[1]РЕЕСТР!M1084</f>
        <v>отсутствует</v>
      </c>
      <c r="N1084" s="12" t="str">
        <f>[1]РЕЕСТР!N1084</f>
        <v>отсутствует</v>
      </c>
      <c r="O1084" s="14">
        <f>[1]РЕЕСТР!O1084</f>
        <v>1</v>
      </c>
      <c r="P1084" s="15">
        <f>[1]РЕЕСТР!P1084</f>
        <v>1.1000000000000001</v>
      </c>
      <c r="Q1084" s="13" t="str">
        <f>[1]РЕЕСТР!Q1084</f>
        <v>пластик</v>
      </c>
      <c r="R1084" s="14" t="str">
        <f>[1]РЕЕСТР!U1084</f>
        <v>-</v>
      </c>
      <c r="S1084" s="15" t="str">
        <f>[1]РЕЕСТР!V1084</f>
        <v>-</v>
      </c>
      <c r="T1084" s="13" t="str">
        <f>[1]РЕЕСТР!W1084</f>
        <v>-</v>
      </c>
      <c r="U1084" s="17" t="str">
        <f>[1]РЕЕСТР!AA1084</f>
        <v>-</v>
      </c>
      <c r="V1084" s="18" t="str">
        <f>[1]РЕЕСТР!AB1084</f>
        <v>-</v>
      </c>
      <c r="W1084" s="15" t="str">
        <f>[1]РЕЕСТР!AC1084</f>
        <v>-</v>
      </c>
      <c r="X1084" s="13" t="str">
        <f>[1]РЕЕСТР!AD1084</f>
        <v>-</v>
      </c>
      <c r="Y1084" s="8" t="str">
        <f>[1]РЕЕСТР!AH1084</f>
        <v>ЮЛ - СНТ «Прометей»</v>
      </c>
      <c r="Z1084" s="19" t="str">
        <f>[1]РЕЕСТР!AL1084</f>
        <v>члены СНТ «Прометей»</v>
      </c>
    </row>
    <row r="1085" spans="2:26" ht="63" customHeight="1" x14ac:dyDescent="0.3">
      <c r="B1085" s="43">
        <f>[1]РЕЕСТР!B1085</f>
        <v>1010</v>
      </c>
      <c r="C1085" s="44">
        <f>[1]РЕЕСТР!C1085</f>
        <v>0</v>
      </c>
      <c r="D1085" s="51">
        <f>[1]РЕЕСТР!D1085</f>
        <v>44900</v>
      </c>
      <c r="E1085" s="16">
        <f>[1]РЕЕСТР!E1085</f>
        <v>0</v>
      </c>
      <c r="F1085" s="52" t="str">
        <f>[1]РЕЕСТР!F1085</f>
        <v>в рамках проведения инвентаризации 2022 года
не установлен</v>
      </c>
      <c r="G1085" s="10">
        <f>[1]РЕЕСТР!G1085</f>
        <v>0</v>
      </c>
      <c r="H1085" s="10">
        <f>[1]РЕЕСТР!H1085</f>
        <v>0</v>
      </c>
      <c r="I1085" s="53" t="str">
        <f>[1]РЕЕСТР!I1085</f>
        <v>в рамках инвентаризации 2022 года
не определена</v>
      </c>
      <c r="J1085" s="9">
        <f>[1]РЕЕСТР!J1085</f>
        <v>0</v>
      </c>
      <c r="K1085" s="11">
        <f>[1]РЕЕСТР!K1085</f>
        <v>0</v>
      </c>
      <c r="L1085" s="10">
        <f>[1]РЕЕСТР!L1085</f>
        <v>0</v>
      </c>
      <c r="M1085" s="10">
        <f>[1]РЕЕСТР!M1085</f>
        <v>0</v>
      </c>
      <c r="N1085" s="12">
        <f>[1]РЕЕСТР!N1085</f>
        <v>0</v>
      </c>
      <c r="O1085" s="14">
        <f>[1]РЕЕСТР!O1085</f>
        <v>0</v>
      </c>
      <c r="P1085" s="15">
        <f>[1]РЕЕСТР!P1085</f>
        <v>0</v>
      </c>
      <c r="Q1085" s="13">
        <f>[1]РЕЕСТР!Q1085</f>
        <v>0</v>
      </c>
      <c r="R1085" s="14">
        <f>[1]РЕЕСТР!U1085</f>
        <v>0</v>
      </c>
      <c r="S1085" s="15">
        <f>[1]РЕЕСТР!V1085</f>
        <v>0</v>
      </c>
      <c r="T1085" s="13">
        <f>[1]РЕЕСТР!W1085</f>
        <v>0</v>
      </c>
      <c r="U1085" s="17">
        <f>[1]РЕЕСТР!AA1085</f>
        <v>0</v>
      </c>
      <c r="V1085" s="18">
        <f>[1]РЕЕСТР!AB1085</f>
        <v>0</v>
      </c>
      <c r="W1085" s="15">
        <f>[1]РЕЕСТР!AC1085</f>
        <v>0</v>
      </c>
      <c r="X1085" s="13">
        <f>[1]РЕЕСТР!AD1085</f>
        <v>0</v>
      </c>
      <c r="Y1085" s="8">
        <f>[1]РЕЕСТР!AH1085</f>
        <v>0</v>
      </c>
      <c r="Z1085" s="19">
        <f>[1]РЕЕСТР!AL1085</f>
        <v>0</v>
      </c>
    </row>
    <row r="1086" spans="2:26" ht="94.5" customHeight="1" x14ac:dyDescent="0.3">
      <c r="B1086" s="43">
        <f>[1]РЕЕСТР!B1086</f>
        <v>1011</v>
      </c>
      <c r="C1086" s="44">
        <f>[1]РЕЕСТР!C1086</f>
        <v>0</v>
      </c>
      <c r="D1086" s="51">
        <f>[1]РЕЕСТР!D1086</f>
        <v>44900</v>
      </c>
      <c r="E1086" s="16">
        <f>[1]РЕЕСТР!E1086</f>
        <v>0</v>
      </c>
      <c r="F1086" s="52" t="str">
        <f>[1]РЕЕСТР!F1086</f>
        <v>в рамках проведения инвентаризации 2022 года
не установлен</v>
      </c>
      <c r="G1086" s="10">
        <f>[1]РЕЕСТР!G1086</f>
        <v>0</v>
      </c>
      <c r="H1086" s="10">
        <f>[1]РЕЕСТР!H1086</f>
        <v>0</v>
      </c>
      <c r="I1086" s="53" t="str">
        <f>[1]РЕЕСТР!I1086</f>
        <v>в рамках инвентаризации 2022 года
не определена</v>
      </c>
      <c r="J1086" s="9">
        <f>[1]РЕЕСТР!J1086</f>
        <v>0</v>
      </c>
      <c r="K1086" s="11">
        <f>[1]РЕЕСТР!K1086</f>
        <v>0</v>
      </c>
      <c r="L1086" s="10">
        <f>[1]РЕЕСТР!L1086</f>
        <v>0</v>
      </c>
      <c r="M1086" s="10">
        <f>[1]РЕЕСТР!M1086</f>
        <v>0</v>
      </c>
      <c r="N1086" s="12">
        <f>[1]РЕЕСТР!N1086</f>
        <v>0</v>
      </c>
      <c r="O1086" s="14">
        <f>[1]РЕЕСТР!O1086</f>
        <v>0</v>
      </c>
      <c r="P1086" s="15">
        <f>[1]РЕЕСТР!P1086</f>
        <v>0</v>
      </c>
      <c r="Q1086" s="13">
        <f>[1]РЕЕСТР!Q1086</f>
        <v>0</v>
      </c>
      <c r="R1086" s="14">
        <f>[1]РЕЕСТР!U1086</f>
        <v>0</v>
      </c>
      <c r="S1086" s="15">
        <f>[1]РЕЕСТР!V1086</f>
        <v>0</v>
      </c>
      <c r="T1086" s="13">
        <f>[1]РЕЕСТР!W1086</f>
        <v>0</v>
      </c>
      <c r="U1086" s="17">
        <f>[1]РЕЕСТР!AA1086</f>
        <v>0</v>
      </c>
      <c r="V1086" s="18">
        <f>[1]РЕЕСТР!AB1086</f>
        <v>0</v>
      </c>
      <c r="W1086" s="15">
        <f>[1]РЕЕСТР!AC1086</f>
        <v>0</v>
      </c>
      <c r="X1086" s="13">
        <f>[1]РЕЕСТР!AD1086</f>
        <v>0</v>
      </c>
      <c r="Y1086" s="8">
        <f>[1]РЕЕСТР!AH1086</f>
        <v>0</v>
      </c>
      <c r="Z1086" s="19">
        <f>[1]РЕЕСТР!AL1086</f>
        <v>0</v>
      </c>
    </row>
    <row r="1087" spans="2:26" ht="45" customHeight="1" x14ac:dyDescent="0.3">
      <c r="B1087" s="43">
        <f>[1]РЕЕСТР!B1087</f>
        <v>1012</v>
      </c>
      <c r="C1087" s="44">
        <f>[1]РЕЕСТР!C1087</f>
        <v>0</v>
      </c>
      <c r="D1087" s="51">
        <f>[1]РЕЕСТР!D1087</f>
        <v>44900</v>
      </c>
      <c r="E1087" s="16">
        <f>[1]РЕЕСТР!E1087</f>
        <v>0</v>
      </c>
      <c r="F1087" s="52" t="str">
        <f>[1]РЕЕСТР!F1087</f>
        <v>в рамках проведения инвентаризации 2022 года
не установлен</v>
      </c>
      <c r="G1087" s="10">
        <f>[1]РЕЕСТР!G1087</f>
        <v>0</v>
      </c>
      <c r="H1087" s="10">
        <f>[1]РЕЕСТР!H1087</f>
        <v>0</v>
      </c>
      <c r="I1087" s="53" t="str">
        <f>[1]РЕЕСТР!I1087</f>
        <v>в рамках инвентаризации 2022 года
не определена</v>
      </c>
      <c r="J1087" s="9">
        <f>[1]РЕЕСТР!J1087</f>
        <v>0</v>
      </c>
      <c r="K1087" s="11">
        <f>[1]РЕЕСТР!K1087</f>
        <v>0</v>
      </c>
      <c r="L1087" s="10">
        <f>[1]РЕЕСТР!L1087</f>
        <v>0</v>
      </c>
      <c r="M1087" s="10">
        <f>[1]РЕЕСТР!M1087</f>
        <v>0</v>
      </c>
      <c r="N1087" s="12">
        <f>[1]РЕЕСТР!N1087</f>
        <v>0</v>
      </c>
      <c r="O1087" s="14">
        <f>[1]РЕЕСТР!O1087</f>
        <v>0</v>
      </c>
      <c r="P1087" s="15">
        <f>[1]РЕЕСТР!P1087</f>
        <v>0</v>
      </c>
      <c r="Q1087" s="13">
        <f>[1]РЕЕСТР!Q1087</f>
        <v>0</v>
      </c>
      <c r="R1087" s="14">
        <f>[1]РЕЕСТР!U1087</f>
        <v>0</v>
      </c>
      <c r="S1087" s="15">
        <f>[1]РЕЕСТР!V1087</f>
        <v>0</v>
      </c>
      <c r="T1087" s="13">
        <f>[1]РЕЕСТР!W1087</f>
        <v>0</v>
      </c>
      <c r="U1087" s="17">
        <f>[1]РЕЕСТР!AA1087</f>
        <v>0</v>
      </c>
      <c r="V1087" s="18">
        <f>[1]РЕЕСТР!AB1087</f>
        <v>0</v>
      </c>
      <c r="W1087" s="15">
        <f>[1]РЕЕСТР!AC1087</f>
        <v>0</v>
      </c>
      <c r="X1087" s="13">
        <f>[1]РЕЕСТР!AD1087</f>
        <v>0</v>
      </c>
      <c r="Y1087" s="8">
        <f>[1]РЕЕСТР!AH1087</f>
        <v>0</v>
      </c>
      <c r="Z1087" s="19">
        <f>[1]РЕЕСТР!AL1087</f>
        <v>0</v>
      </c>
    </row>
    <row r="1088" spans="2:26" ht="45" customHeight="1" x14ac:dyDescent="0.3">
      <c r="B1088" s="43">
        <f>[1]РЕЕСТР!B1088</f>
        <v>1013</v>
      </c>
      <c r="C1088" s="44">
        <f>[1]РЕЕСТР!C1088</f>
        <v>0</v>
      </c>
      <c r="D1088" s="51">
        <f>[1]РЕЕСТР!D1088</f>
        <v>44900</v>
      </c>
      <c r="E1088" s="16">
        <f>[1]РЕЕСТР!E1088</f>
        <v>0</v>
      </c>
      <c r="F1088" s="52" t="str">
        <f>[1]РЕЕСТР!F1088</f>
        <v>в рамках проведения инвентаризации 2022 года
не установлен</v>
      </c>
      <c r="G1088" s="10">
        <f>[1]РЕЕСТР!G1088</f>
        <v>0</v>
      </c>
      <c r="H1088" s="10">
        <f>[1]РЕЕСТР!H1088</f>
        <v>0</v>
      </c>
      <c r="I1088" s="53" t="str">
        <f>[1]РЕЕСТР!I1088</f>
        <v>в рамках инвентаризации 2022 года
не определена</v>
      </c>
      <c r="J1088" s="9">
        <f>[1]РЕЕСТР!J1088</f>
        <v>0</v>
      </c>
      <c r="K1088" s="11">
        <f>[1]РЕЕСТР!K1088</f>
        <v>0</v>
      </c>
      <c r="L1088" s="10">
        <f>[1]РЕЕСТР!L1088</f>
        <v>0</v>
      </c>
      <c r="M1088" s="10">
        <f>[1]РЕЕСТР!M1088</f>
        <v>0</v>
      </c>
      <c r="N1088" s="12">
        <f>[1]РЕЕСТР!N1088</f>
        <v>0</v>
      </c>
      <c r="O1088" s="14">
        <f>[1]РЕЕСТР!O1088</f>
        <v>0</v>
      </c>
      <c r="P1088" s="15">
        <f>[1]РЕЕСТР!P1088</f>
        <v>0</v>
      </c>
      <c r="Q1088" s="13">
        <f>[1]РЕЕСТР!Q1088</f>
        <v>0</v>
      </c>
      <c r="R1088" s="14">
        <f>[1]РЕЕСТР!U1088</f>
        <v>0</v>
      </c>
      <c r="S1088" s="15">
        <f>[1]РЕЕСТР!V1088</f>
        <v>0</v>
      </c>
      <c r="T1088" s="13">
        <f>[1]РЕЕСТР!W1088</f>
        <v>0</v>
      </c>
      <c r="U1088" s="17">
        <f>[1]РЕЕСТР!AA1088</f>
        <v>0</v>
      </c>
      <c r="V1088" s="18">
        <f>[1]РЕЕСТР!AB1088</f>
        <v>0</v>
      </c>
      <c r="W1088" s="15">
        <f>[1]РЕЕСТР!AC1088</f>
        <v>0</v>
      </c>
      <c r="X1088" s="13">
        <f>[1]РЕЕСТР!AD1088</f>
        <v>0</v>
      </c>
      <c r="Y1088" s="8">
        <f>[1]РЕЕСТР!AH1088</f>
        <v>0</v>
      </c>
      <c r="Z1088" s="19">
        <f>[1]РЕЕСТР!AL1088</f>
        <v>0</v>
      </c>
    </row>
    <row r="1089" spans="2:26" ht="94.5" customHeight="1" x14ac:dyDescent="0.3">
      <c r="B1089" s="43">
        <f>[1]РЕЕСТР!B1089</f>
        <v>1014</v>
      </c>
      <c r="C1089" s="44">
        <f>[1]РЕЕСТР!C1089</f>
        <v>0</v>
      </c>
      <c r="D1089" s="51">
        <f>[1]РЕЕСТР!D1089</f>
        <v>44900</v>
      </c>
      <c r="E1089" s="16">
        <f>[1]РЕЕСТР!E1089</f>
        <v>0</v>
      </c>
      <c r="F1089" s="52" t="str">
        <f>[1]РЕЕСТР!F1089</f>
        <v>в рамках проведения инвентаризации 2022 года
не установлен</v>
      </c>
      <c r="G1089" s="10">
        <f>[1]РЕЕСТР!G1089</f>
        <v>0</v>
      </c>
      <c r="H1089" s="10">
        <f>[1]РЕЕСТР!H1089</f>
        <v>0</v>
      </c>
      <c r="I1089" s="53" t="str">
        <f>[1]РЕЕСТР!I1089</f>
        <v>в рамках инвентаризации 2022 года
не определена</v>
      </c>
      <c r="J1089" s="9">
        <f>[1]РЕЕСТР!J1089</f>
        <v>0</v>
      </c>
      <c r="K1089" s="11">
        <f>[1]РЕЕСТР!K1089</f>
        <v>0</v>
      </c>
      <c r="L1089" s="10">
        <f>[1]РЕЕСТР!L1089</f>
        <v>0</v>
      </c>
      <c r="M1089" s="10">
        <f>[1]РЕЕСТР!M1089</f>
        <v>0</v>
      </c>
      <c r="N1089" s="12">
        <f>[1]РЕЕСТР!N1089</f>
        <v>0</v>
      </c>
      <c r="O1089" s="14">
        <f>[1]РЕЕСТР!O1089</f>
        <v>0</v>
      </c>
      <c r="P1089" s="15">
        <f>[1]РЕЕСТР!P1089</f>
        <v>0</v>
      </c>
      <c r="Q1089" s="13">
        <f>[1]РЕЕСТР!Q1089</f>
        <v>0</v>
      </c>
      <c r="R1089" s="14">
        <f>[1]РЕЕСТР!U1089</f>
        <v>0</v>
      </c>
      <c r="S1089" s="15">
        <f>[1]РЕЕСТР!V1089</f>
        <v>0</v>
      </c>
      <c r="T1089" s="13">
        <f>[1]РЕЕСТР!W1089</f>
        <v>0</v>
      </c>
      <c r="U1089" s="17">
        <f>[1]РЕЕСТР!AA1089</f>
        <v>0</v>
      </c>
      <c r="V1089" s="18">
        <f>[1]РЕЕСТР!AB1089</f>
        <v>0</v>
      </c>
      <c r="W1089" s="15">
        <f>[1]РЕЕСТР!AC1089</f>
        <v>0</v>
      </c>
      <c r="X1089" s="13">
        <f>[1]РЕЕСТР!AD1089</f>
        <v>0</v>
      </c>
      <c r="Y1089" s="8">
        <f>[1]РЕЕСТР!AH1089</f>
        <v>0</v>
      </c>
      <c r="Z1089" s="19">
        <f>[1]РЕЕСТР!AL1089</f>
        <v>0</v>
      </c>
    </row>
    <row r="1090" spans="2:26" ht="45" customHeight="1" x14ac:dyDescent="0.3">
      <c r="B1090" s="43">
        <f>[1]РЕЕСТР!B1090</f>
        <v>1015</v>
      </c>
      <c r="C1090" s="44">
        <f>[1]РЕЕСТР!C1090</f>
        <v>44194</v>
      </c>
      <c r="D1090" s="51">
        <f>[1]РЕЕСТР!D1090</f>
        <v>44900</v>
      </c>
      <c r="E1090" s="16" t="str">
        <f>[1]РЕЕСТР!E1090</f>
        <v>СОТ "Медик"</v>
      </c>
      <c r="F1090" s="52" t="str">
        <f>[1]РЕЕСТР!F1090</f>
        <v>в рамках проведения инвентаризации 2022 года
не установлен</v>
      </c>
      <c r="G1090" s="10" t="str">
        <f>[1]РЕЕСТР!G1090</f>
        <v xml:space="preserve">61.029512 </v>
      </c>
      <c r="H1090" s="10" t="str">
        <f>[1]РЕЕСТР!H1090</f>
        <v>69.373349</v>
      </c>
      <c r="I1090" s="53" t="str">
        <f>[1]РЕЕСТР!I1090</f>
        <v>в рамках инвентаризации 2022 года
не определена</v>
      </c>
      <c r="J1090" s="9" t="str">
        <f>[1]РЕЕСТР!J1090</f>
        <v>открытый</v>
      </c>
      <c r="K1090" s="11" t="str">
        <f>[1]РЕЕСТР!K1090</f>
        <v>грунт</v>
      </c>
      <c r="L1090" s="10">
        <f>[1]РЕЕСТР!L1090</f>
        <v>12</v>
      </c>
      <c r="M1090" s="10" t="str">
        <f>[1]РЕЕСТР!M1090</f>
        <v>отсутствует</v>
      </c>
      <c r="N1090" s="12" t="str">
        <f>[1]РЕЕСТР!N1090</f>
        <v>отсутствует</v>
      </c>
      <c r="O1090" s="14">
        <f>[1]РЕЕСТР!O1090</f>
        <v>4</v>
      </c>
      <c r="P1090" s="15">
        <f>[1]РЕЕСТР!P1090</f>
        <v>1.1000000000000001</v>
      </c>
      <c r="Q1090" s="13" t="str">
        <f>[1]РЕЕСТР!Q1090</f>
        <v>пластик</v>
      </c>
      <c r="R1090" s="14" t="str">
        <f>[1]РЕЕСТР!U1090</f>
        <v>-</v>
      </c>
      <c r="S1090" s="15" t="str">
        <f>[1]РЕЕСТР!V1090</f>
        <v>-</v>
      </c>
      <c r="T1090" s="13" t="str">
        <f>[1]РЕЕСТР!W1090</f>
        <v>-</v>
      </c>
      <c r="U1090" s="17" t="str">
        <f>[1]РЕЕСТР!AA1090</f>
        <v>-</v>
      </c>
      <c r="V1090" s="18" t="str">
        <f>[1]РЕЕСТР!AB1090</f>
        <v>-</v>
      </c>
      <c r="W1090" s="15" t="str">
        <f>[1]РЕЕСТР!AC1090</f>
        <v>-</v>
      </c>
      <c r="X1090" s="13" t="str">
        <f>[1]РЕЕСТР!AD1090</f>
        <v>-</v>
      </c>
      <c r="Y1090" s="8" t="str">
        <f>[1]РЕЕСТР!AH1090</f>
        <v>ЮЛ - СОТ "Медик", СНТ "Автомобилист", СОТ Здоровье, СОТ "Киновидеопредприятие", СОТ "Агата"</v>
      </c>
      <c r="Z1090" s="19" t="str">
        <f>[1]РЕЕСТР!AL1090</f>
        <v>члены СОТ "Медик", СНТ "Автомобилист", СОТ Здоровье, СОТ "Киновидеопредприятие", СОТ "Агата"</v>
      </c>
    </row>
    <row r="1091" spans="2:26" ht="45" customHeight="1" x14ac:dyDescent="0.3">
      <c r="B1091" s="43">
        <f>[1]РЕЕСТР!B1091</f>
        <v>1016</v>
      </c>
      <c r="C1091" s="44">
        <f>[1]РЕЕСТР!C1091</f>
        <v>44194</v>
      </c>
      <c r="D1091" s="51">
        <f>[1]РЕЕСТР!D1091</f>
        <v>44900</v>
      </c>
      <c r="E1091" s="16" t="str">
        <f>[1]РЕЕСТР!E1091</f>
        <v>СНТ "Геотранс"</v>
      </c>
      <c r="F1091" s="52" t="str">
        <f>[1]РЕЕСТР!F1091</f>
        <v>в рамках проведения инвентаризации 2022 года
не установлен</v>
      </c>
      <c r="G1091" s="10" t="str">
        <f>[1]РЕЕСТР!G1091</f>
        <v>61.031218</v>
      </c>
      <c r="H1091" s="10" t="str">
        <f>[1]РЕЕСТР!H1091</f>
        <v>69.043895</v>
      </c>
      <c r="I1091" s="53" t="str">
        <f>[1]РЕЕСТР!I1091</f>
        <v>в рамках инвентаризации 2022 года
не определена</v>
      </c>
      <c r="J1091" s="9" t="str">
        <f>[1]РЕЕСТР!J1091</f>
        <v>открытый</v>
      </c>
      <c r="K1091" s="11" t="str">
        <f>[1]РЕЕСТР!K1091</f>
        <v>грунт</v>
      </c>
      <c r="L1091" s="10">
        <f>[1]РЕЕСТР!L1091</f>
        <v>24</v>
      </c>
      <c r="M1091" s="10" t="str">
        <f>[1]РЕЕСТР!M1091</f>
        <v>отсутствует</v>
      </c>
      <c r="N1091" s="12" t="str">
        <f>[1]РЕЕСТР!N1091</f>
        <v>отсутствует</v>
      </c>
      <c r="O1091" s="14">
        <f>[1]РЕЕСТР!O1091</f>
        <v>6</v>
      </c>
      <c r="P1091" s="15">
        <f>[1]РЕЕСТР!P1091</f>
        <v>1.1000000000000001</v>
      </c>
      <c r="Q1091" s="13" t="str">
        <f>[1]РЕЕСТР!Q1091</f>
        <v>пластик</v>
      </c>
      <c r="R1091" s="14" t="str">
        <f>[1]РЕЕСТР!U1091</f>
        <v>-</v>
      </c>
      <c r="S1091" s="15" t="str">
        <f>[1]РЕЕСТР!V1091</f>
        <v>-</v>
      </c>
      <c r="T1091" s="13" t="str">
        <f>[1]РЕЕСТР!W1091</f>
        <v>-</v>
      </c>
      <c r="U1091" s="17" t="str">
        <f>[1]РЕЕСТР!AA1091</f>
        <v>-</v>
      </c>
      <c r="V1091" s="18" t="str">
        <f>[1]РЕЕСТР!AB1091</f>
        <v>-</v>
      </c>
      <c r="W1091" s="15" t="str">
        <f>[1]РЕЕСТР!AC1091</f>
        <v>-</v>
      </c>
      <c r="X1091" s="13" t="str">
        <f>[1]РЕЕСТР!AD1091</f>
        <v>-</v>
      </c>
      <c r="Y1091" s="8" t="str">
        <f>[1]РЕЕСТР!AH1091</f>
        <v>ЮЛ - СОНТ "Нептун", СОТ "Маяк", СОК "Коммунальник", СОТ "Дружба", СОТ "Кооператор", СНТ "Экспресс", СОК "Тайга", СНТ "Учитель", СОТ "Стоматолог", СНТ "Геотранс"</v>
      </c>
      <c r="Z1091" s="19" t="str">
        <f>[1]РЕЕСТР!AL1091</f>
        <v xml:space="preserve"> члены СОНТ "Нептун", СОТ "Маяк", СОК "Коммунальник", СОТ "Дружба", СОТ "Кооператор", СНТ "Экспресс", СОК "Тайга", СНТ "Учитель", СОТ "Стоматолог", СНТ "Геотранс"</v>
      </c>
    </row>
    <row r="1092" spans="2:26" ht="45" customHeight="1" x14ac:dyDescent="0.3">
      <c r="B1092" s="43">
        <f>[1]РЕЕСТР!B1092</f>
        <v>1017</v>
      </c>
      <c r="C1092" s="44">
        <f>[1]РЕЕСТР!C1092</f>
        <v>44194</v>
      </c>
      <c r="D1092" s="51">
        <f>[1]РЕЕСТР!D1092</f>
        <v>44900</v>
      </c>
      <c r="E1092" s="16" t="str">
        <f>[1]РЕЕСТР!E1092</f>
        <v>СОТ «Аграрник»</v>
      </c>
      <c r="F1092" s="52" t="str">
        <f>[1]РЕЕСТР!F1092</f>
        <v>в рамках проведения инвентаризации 2022 года
не установлен</v>
      </c>
      <c r="G1092" s="10" t="str">
        <f>[1]РЕЕСТР!G1092</f>
        <v>61.048786</v>
      </c>
      <c r="H1092" s="10" t="str">
        <f>[1]РЕЕСТР!H1092</f>
        <v>69.283286</v>
      </c>
      <c r="I1092" s="53" t="str">
        <f>[1]РЕЕСТР!I1092</f>
        <v>в рамках инвентаризации 2022 года
не определена</v>
      </c>
      <c r="J1092" s="9" t="str">
        <f>[1]РЕЕСТР!J1092</f>
        <v>открытый</v>
      </c>
      <c r="K1092" s="11" t="str">
        <f>[1]РЕЕСТР!K1092</f>
        <v>грунт</v>
      </c>
      <c r="L1092" s="10" t="str">
        <f>[1]РЕЕСТР!L1092</f>
        <v>-</v>
      </c>
      <c r="M1092" s="10" t="str">
        <f>[1]РЕЕСТР!M1092</f>
        <v>отсутствует</v>
      </c>
      <c r="N1092" s="12" t="str">
        <f>[1]РЕЕСТР!N1092</f>
        <v>отсутствует</v>
      </c>
      <c r="O1092" s="14">
        <f>[1]РЕЕСТР!O1092</f>
        <v>0</v>
      </c>
      <c r="P1092" s="15">
        <f>[1]РЕЕСТР!P1092</f>
        <v>0</v>
      </c>
      <c r="Q1092" s="13" t="str">
        <f>[1]РЕЕСТР!Q1092</f>
        <v>-</v>
      </c>
      <c r="R1092" s="14" t="str">
        <f>[1]РЕЕСТР!U1092</f>
        <v>-</v>
      </c>
      <c r="S1092" s="15" t="str">
        <f>[1]РЕЕСТР!V1092</f>
        <v>-</v>
      </c>
      <c r="T1092" s="13" t="str">
        <f>[1]РЕЕСТР!W1092</f>
        <v>-</v>
      </c>
      <c r="U1092" s="17" t="str">
        <f>[1]РЕЕСТР!AA1092</f>
        <v>-</v>
      </c>
      <c r="V1092" s="18" t="str">
        <f>[1]РЕЕСТР!AB1092</f>
        <v>-</v>
      </c>
      <c r="W1092" s="15" t="str">
        <f>[1]РЕЕСТР!AC1092</f>
        <v>-</v>
      </c>
      <c r="X1092" s="13" t="str">
        <f>[1]РЕЕСТР!AD1092</f>
        <v>-</v>
      </c>
      <c r="Y1092" s="8" t="str">
        <f>[1]РЕЕСТР!AH1092</f>
        <v>ЮЛ- СОТ «Аграрник»</v>
      </c>
      <c r="Z1092" s="19" t="str">
        <f>[1]РЕЕСТР!AL1092</f>
        <v>члены СОТ «Аграрник»</v>
      </c>
    </row>
    <row r="1093" spans="2:26" ht="45" customHeight="1" x14ac:dyDescent="0.3">
      <c r="B1093" s="43">
        <f>[1]РЕЕСТР!B1093</f>
        <v>1018</v>
      </c>
      <c r="C1093" s="44">
        <f>[1]РЕЕСТР!C1093</f>
        <v>44194</v>
      </c>
      <c r="D1093" s="51">
        <f>[1]РЕЕСТР!D1093</f>
        <v>44900</v>
      </c>
      <c r="E1093" s="16" t="str">
        <f>[1]РЕЕСТР!E1093</f>
        <v>СОТ «Аграрник-2»</v>
      </c>
      <c r="F1093" s="52" t="str">
        <f>[1]РЕЕСТР!F1093</f>
        <v>в рамках проведения инвентаризации 2022 года
не установлен</v>
      </c>
      <c r="G1093" s="10" t="str">
        <f>[1]РЕЕСТР!G1093</f>
        <v>61.047323</v>
      </c>
      <c r="H1093" s="10" t="str">
        <f>[1]РЕЕСТР!H1093</f>
        <v>69.307072</v>
      </c>
      <c r="I1093" s="53" t="str">
        <f>[1]РЕЕСТР!I1093</f>
        <v>в рамках инвентаризации 2022 года
не определена</v>
      </c>
      <c r="J1093" s="9" t="str">
        <f>[1]РЕЕСТР!J1093</f>
        <v>открытый</v>
      </c>
      <c r="K1093" s="11" t="str">
        <f>[1]РЕЕСТР!K1093</f>
        <v>грунт</v>
      </c>
      <c r="L1093" s="10">
        <f>[1]РЕЕСТР!L1093</f>
        <v>6</v>
      </c>
      <c r="M1093" s="10" t="str">
        <f>[1]РЕЕСТР!M1093</f>
        <v>отсутствует</v>
      </c>
      <c r="N1093" s="12" t="str">
        <f>[1]РЕЕСТР!N1093</f>
        <v>отсутствует</v>
      </c>
      <c r="O1093" s="14">
        <f>[1]РЕЕСТР!O1093</f>
        <v>1</v>
      </c>
      <c r="P1093" s="15">
        <f>[1]РЕЕСТР!P1093</f>
        <v>1.1000000000000001</v>
      </c>
      <c r="Q1093" s="13" t="str">
        <f>[1]РЕЕСТР!Q1093</f>
        <v>пластик</v>
      </c>
      <c r="R1093" s="14" t="str">
        <f>[1]РЕЕСТР!U1093</f>
        <v>-</v>
      </c>
      <c r="S1093" s="15" t="str">
        <f>[1]РЕЕСТР!V1093</f>
        <v>-</v>
      </c>
      <c r="T1093" s="13" t="str">
        <f>[1]РЕЕСТР!W1093</f>
        <v>-</v>
      </c>
      <c r="U1093" s="17" t="str">
        <f>[1]РЕЕСТР!AA1093</f>
        <v>-</v>
      </c>
      <c r="V1093" s="18" t="str">
        <f>[1]РЕЕСТР!AB1093</f>
        <v>-</v>
      </c>
      <c r="W1093" s="15" t="str">
        <f>[1]РЕЕСТР!AC1093</f>
        <v>-</v>
      </c>
      <c r="X1093" s="13" t="str">
        <f>[1]РЕЕСТР!AD1093</f>
        <v>-</v>
      </c>
      <c r="Y1093" s="8" t="str">
        <f>[1]РЕЕСТР!AH1093</f>
        <v>ЮЛ - СОТ «Аграрник-2»</v>
      </c>
      <c r="Z1093" s="19" t="str">
        <f>[1]РЕЕСТР!AL1093</f>
        <v>члены СОТ «Аграрник-2»</v>
      </c>
    </row>
    <row r="1094" spans="2:26" ht="45" customHeight="1" x14ac:dyDescent="0.3">
      <c r="B1094" s="43">
        <f>[1]РЕЕСТР!B1094</f>
        <v>1019</v>
      </c>
      <c r="C1094" s="44">
        <f>[1]РЕЕСТР!C1094</f>
        <v>44194</v>
      </c>
      <c r="D1094" s="51">
        <f>[1]РЕЕСТР!D1094</f>
        <v>44900</v>
      </c>
      <c r="E1094" s="16" t="str">
        <f>[1]РЕЕСТР!E1094</f>
        <v>ТСН "СНТ «Дорожник-3»</v>
      </c>
      <c r="F1094" s="52" t="str">
        <f>[1]РЕЕСТР!F1094</f>
        <v>в рамках проведения инвентаризации 2022 года
не установлен</v>
      </c>
      <c r="G1094" s="10" t="str">
        <f>[1]РЕЕСТР!G1094</f>
        <v xml:space="preserve">61.027902 </v>
      </c>
      <c r="H1094" s="10" t="str">
        <f>[1]РЕЕСТР!H1094</f>
        <v>69.336836</v>
      </c>
      <c r="I1094" s="53" t="str">
        <f>[1]РЕЕСТР!I1094</f>
        <v>в рамках инвентаризации 2022 года
не определена</v>
      </c>
      <c r="J1094" s="9" t="str">
        <f>[1]РЕЕСТР!J1094</f>
        <v>открытый</v>
      </c>
      <c r="K1094" s="11" t="str">
        <f>[1]РЕЕСТР!K1094</f>
        <v>грунт</v>
      </c>
      <c r="L1094" s="10">
        <f>[1]РЕЕСТР!L1094</f>
        <v>6</v>
      </c>
      <c r="M1094" s="10" t="str">
        <f>[1]РЕЕСТР!M1094</f>
        <v>отсутствует</v>
      </c>
      <c r="N1094" s="12" t="str">
        <f>[1]РЕЕСТР!N1094</f>
        <v>отсутствует</v>
      </c>
      <c r="O1094" s="14">
        <f>[1]РЕЕСТР!O1094</f>
        <v>2</v>
      </c>
      <c r="P1094" s="15">
        <f>[1]РЕЕСТР!P1094</f>
        <v>1.1000000000000001</v>
      </c>
      <c r="Q1094" s="13" t="str">
        <f>[1]РЕЕСТР!Q1094</f>
        <v>пластик</v>
      </c>
      <c r="R1094" s="14" t="str">
        <f>[1]РЕЕСТР!U1094</f>
        <v>-</v>
      </c>
      <c r="S1094" s="15" t="str">
        <f>[1]РЕЕСТР!V1094</f>
        <v>-</v>
      </c>
      <c r="T1094" s="13" t="str">
        <f>[1]РЕЕСТР!W1094</f>
        <v>-</v>
      </c>
      <c r="U1094" s="17" t="str">
        <f>[1]РЕЕСТР!AA1094</f>
        <v>-</v>
      </c>
      <c r="V1094" s="18" t="str">
        <f>[1]РЕЕСТР!AB1094</f>
        <v>-</v>
      </c>
      <c r="W1094" s="15" t="str">
        <f>[1]РЕЕСТР!AC1094</f>
        <v>-</v>
      </c>
      <c r="X1094" s="13" t="str">
        <f>[1]РЕЕСТР!AD1094</f>
        <v>-</v>
      </c>
      <c r="Y1094" s="8" t="str">
        <f>[1]РЕЕСТР!AH1094</f>
        <v>ЮЛ - ТСН СОНТ «Бытовик», ТСН СОНТ «Светлана», зона 1, СОТ «Светлана, зона 2, ТСН СНТ «Дорожник-3», ТСН СНТ «УПТВСиИС №2», ТСН СНТ «Ясная поляна»</v>
      </c>
      <c r="Z1094" s="19" t="str">
        <f>[1]РЕЕСТР!AL1094</f>
        <v>члены ТСН СОНТ «Бытовик», ТСН СОНТ «Светлана», зона 1, СОТ «Светлана, зона 2, ТСН СНТ «Дорожник-3», ТСН СНТ «УПТВСиИС №2», ТСН СНТ «Ясная поляна»</v>
      </c>
    </row>
    <row r="1095" spans="2:26" ht="45" customHeight="1" x14ac:dyDescent="0.3">
      <c r="B1095" s="43">
        <f>[1]РЕЕСТР!B1095</f>
        <v>1020</v>
      </c>
      <c r="C1095" s="44">
        <f>[1]РЕЕСТР!C1095</f>
        <v>0</v>
      </c>
      <c r="D1095" s="51">
        <f>[1]РЕЕСТР!D1095</f>
        <v>44900</v>
      </c>
      <c r="E1095" s="16">
        <f>[1]РЕЕСТР!E1095</f>
        <v>0</v>
      </c>
      <c r="F1095" s="52" t="str">
        <f>[1]РЕЕСТР!F1095</f>
        <v>в рамках проведения инвентаризации 2022 года
не установлен</v>
      </c>
      <c r="G1095" s="10">
        <f>[1]РЕЕСТР!G1095</f>
        <v>0</v>
      </c>
      <c r="H1095" s="10">
        <f>[1]РЕЕСТР!H1095</f>
        <v>0</v>
      </c>
      <c r="I1095" s="53" t="str">
        <f>[1]РЕЕСТР!I1095</f>
        <v>в рамках инвентаризации 2022 года
не определена</v>
      </c>
      <c r="J1095" s="9">
        <f>[1]РЕЕСТР!J1095</f>
        <v>0</v>
      </c>
      <c r="K1095" s="11">
        <f>[1]РЕЕСТР!K1095</f>
        <v>0</v>
      </c>
      <c r="L1095" s="10">
        <f>[1]РЕЕСТР!L1095</f>
        <v>0</v>
      </c>
      <c r="M1095" s="10">
        <f>[1]РЕЕСТР!M1095</f>
        <v>0</v>
      </c>
      <c r="N1095" s="12">
        <f>[1]РЕЕСТР!N1095</f>
        <v>0</v>
      </c>
      <c r="O1095" s="14">
        <f>[1]РЕЕСТР!O1095</f>
        <v>0</v>
      </c>
      <c r="P1095" s="15">
        <f>[1]РЕЕСТР!P1095</f>
        <v>0</v>
      </c>
      <c r="Q1095" s="13">
        <f>[1]РЕЕСТР!Q1095</f>
        <v>0</v>
      </c>
      <c r="R1095" s="14">
        <f>[1]РЕЕСТР!U1095</f>
        <v>0</v>
      </c>
      <c r="S1095" s="15">
        <f>[1]РЕЕСТР!V1095</f>
        <v>0</v>
      </c>
      <c r="T1095" s="13">
        <f>[1]РЕЕСТР!W1095</f>
        <v>0</v>
      </c>
      <c r="U1095" s="17">
        <f>[1]РЕЕСТР!AA1095</f>
        <v>0</v>
      </c>
      <c r="V1095" s="18">
        <f>[1]РЕЕСТР!AB1095</f>
        <v>0</v>
      </c>
      <c r="W1095" s="15">
        <f>[1]РЕЕСТР!AC1095</f>
        <v>0</v>
      </c>
      <c r="X1095" s="13">
        <f>[1]РЕЕСТР!AD1095</f>
        <v>0</v>
      </c>
      <c r="Y1095" s="8">
        <f>[1]РЕЕСТР!AH1095</f>
        <v>0</v>
      </c>
      <c r="Z1095" s="19">
        <f>[1]РЕЕСТР!AL1095</f>
        <v>0</v>
      </c>
    </row>
    <row r="1096" spans="2:26" ht="51" customHeight="1" x14ac:dyDescent="0.3">
      <c r="B1096" s="43">
        <f>[1]РЕЕСТР!B1096</f>
        <v>1021</v>
      </c>
      <c r="C1096" s="44" t="str">
        <f>[1]РЕЕСТР!C1096</f>
        <v>ранее существовавшая до 01.01.2019</v>
      </c>
      <c r="D1096" s="51">
        <f>[1]РЕЕСТР!D1096</f>
        <v>44900</v>
      </c>
      <c r="E1096" s="16" t="str">
        <f>[1]РЕЕСТР!E1096</f>
        <v>СОТ "Поплавок"</v>
      </c>
      <c r="F1096" s="52" t="str">
        <f>[1]РЕЕСТР!F1096</f>
        <v>в рамках проведения инвентаризации 2022 года
не установлен</v>
      </c>
      <c r="G1096" s="10" t="str">
        <f>[1]РЕЕСТР!G1096</f>
        <v xml:space="preserve">61.018786 </v>
      </c>
      <c r="H1096" s="10" t="str">
        <f>[1]РЕЕСТР!H1096</f>
        <v>69.381688</v>
      </c>
      <c r="I1096" s="53" t="str">
        <f>[1]РЕЕСТР!I1096</f>
        <v>в рамках инвентаризации 2022 года
не определена</v>
      </c>
      <c r="J1096" s="9" t="str">
        <f>[1]РЕЕСТР!J1096</f>
        <v>открытый</v>
      </c>
      <c r="K1096" s="11" t="str">
        <f>[1]РЕЕСТР!K1096</f>
        <v>грунт</v>
      </c>
      <c r="L1096" s="10">
        <f>[1]РЕЕСТР!L1096</f>
        <v>2</v>
      </c>
      <c r="M1096" s="10" t="str">
        <f>[1]РЕЕСТР!M1096</f>
        <v>отсутствует</v>
      </c>
      <c r="N1096" s="12" t="str">
        <f>[1]РЕЕСТР!N1096</f>
        <v>отсутствует</v>
      </c>
      <c r="O1096" s="14">
        <f>[1]РЕЕСТР!O1096</f>
        <v>1</v>
      </c>
      <c r="P1096" s="15">
        <f>[1]РЕЕСТР!P1096</f>
        <v>1.1000000000000001</v>
      </c>
      <c r="Q1096" s="13" t="str">
        <f>[1]РЕЕСТР!Q1096</f>
        <v>пластик</v>
      </c>
      <c r="R1096" s="14" t="str">
        <f>[1]РЕЕСТР!U1096</f>
        <v>-</v>
      </c>
      <c r="S1096" s="15" t="str">
        <f>[1]РЕЕСТР!V1096</f>
        <v>-</v>
      </c>
      <c r="T1096" s="13" t="str">
        <f>[1]РЕЕСТР!W1096</f>
        <v>-</v>
      </c>
      <c r="U1096" s="17" t="str">
        <f>[1]РЕЕСТР!AA1096</f>
        <v>-</v>
      </c>
      <c r="V1096" s="18" t="str">
        <f>[1]РЕЕСТР!AB1096</f>
        <v>-</v>
      </c>
      <c r="W1096" s="15" t="str">
        <f>[1]РЕЕСТР!AC1096</f>
        <v>-</v>
      </c>
      <c r="X1096" s="13" t="str">
        <f>[1]РЕЕСТР!AD1096</f>
        <v>-</v>
      </c>
      <c r="Y1096" s="8" t="str">
        <f>[1]РЕЕСТР!AH1096</f>
        <v>ЮЛ - СОТ "Поплавок"</v>
      </c>
      <c r="Z1096" s="19" t="str">
        <f>[1]РЕЕСТР!AL1096</f>
        <v>члены СОТ "Поплавок"</v>
      </c>
    </row>
    <row r="1097" spans="2:26" ht="45" customHeight="1" x14ac:dyDescent="0.3">
      <c r="B1097" s="43">
        <f>[1]РЕЕСТР!B1097</f>
        <v>1022</v>
      </c>
      <c r="C1097" s="44">
        <f>[1]РЕЕСТР!C1097</f>
        <v>0</v>
      </c>
      <c r="D1097" s="51">
        <f>[1]РЕЕСТР!D1097</f>
        <v>44900</v>
      </c>
      <c r="E1097" s="16">
        <f>[1]РЕЕСТР!E1097</f>
        <v>0</v>
      </c>
      <c r="F1097" s="52" t="str">
        <f>[1]РЕЕСТР!F1097</f>
        <v>в рамках проведения инвентаризации 2022 года
не установлен</v>
      </c>
      <c r="G1097" s="10">
        <f>[1]РЕЕСТР!G1097</f>
        <v>0</v>
      </c>
      <c r="H1097" s="10">
        <f>[1]РЕЕСТР!H1097</f>
        <v>0</v>
      </c>
      <c r="I1097" s="53" t="str">
        <f>[1]РЕЕСТР!I1097</f>
        <v>в рамках инвентаризации 2022 года
не определена</v>
      </c>
      <c r="J1097" s="9">
        <f>[1]РЕЕСТР!J1097</f>
        <v>0</v>
      </c>
      <c r="K1097" s="11">
        <f>[1]РЕЕСТР!K1097</f>
        <v>0</v>
      </c>
      <c r="L1097" s="10">
        <f>[1]РЕЕСТР!L1097</f>
        <v>0</v>
      </c>
      <c r="M1097" s="10">
        <f>[1]РЕЕСТР!M1097</f>
        <v>0</v>
      </c>
      <c r="N1097" s="12">
        <f>[1]РЕЕСТР!N1097</f>
        <v>0</v>
      </c>
      <c r="O1097" s="14">
        <f>[1]РЕЕСТР!O1097</f>
        <v>0</v>
      </c>
      <c r="P1097" s="15">
        <f>[1]РЕЕСТР!P1097</f>
        <v>0</v>
      </c>
      <c r="Q1097" s="13">
        <f>[1]РЕЕСТР!Q1097</f>
        <v>0</v>
      </c>
      <c r="R1097" s="14">
        <f>[1]РЕЕСТР!U1097</f>
        <v>0</v>
      </c>
      <c r="S1097" s="15">
        <f>[1]РЕЕСТР!V1097</f>
        <v>0</v>
      </c>
      <c r="T1097" s="13">
        <f>[1]РЕЕСТР!W1097</f>
        <v>0</v>
      </c>
      <c r="U1097" s="17">
        <f>[1]РЕЕСТР!AA1097</f>
        <v>0</v>
      </c>
      <c r="V1097" s="18">
        <f>[1]РЕЕСТР!AB1097</f>
        <v>0</v>
      </c>
      <c r="W1097" s="15">
        <f>[1]РЕЕСТР!AC1097</f>
        <v>0</v>
      </c>
      <c r="X1097" s="13">
        <f>[1]РЕЕСТР!AD1097</f>
        <v>0</v>
      </c>
      <c r="Y1097" s="8">
        <f>[1]РЕЕСТР!AH1097</f>
        <v>0</v>
      </c>
      <c r="Z1097" s="19">
        <f>[1]РЕЕСТР!AL1097</f>
        <v>0</v>
      </c>
    </row>
    <row r="1098" spans="2:26" ht="45" customHeight="1" x14ac:dyDescent="0.3">
      <c r="B1098" s="43">
        <f>[1]РЕЕСТР!B1098</f>
        <v>1023</v>
      </c>
      <c r="C1098" s="44">
        <f>[1]РЕЕСТР!C1098</f>
        <v>44194</v>
      </c>
      <c r="D1098" s="51">
        <f>[1]РЕЕСТР!D1098</f>
        <v>44900</v>
      </c>
      <c r="E1098" s="16" t="str">
        <f>[1]РЕЕСТР!E1098</f>
        <v>ГСК «Дружба»</v>
      </c>
      <c r="F1098" s="52" t="str">
        <f>[1]РЕЕСТР!F1098</f>
        <v>в рамках проведения инвентаризации 2022 года
не установлен</v>
      </c>
      <c r="G1098" s="10" t="str">
        <f>[1]РЕЕСТР!G1098</f>
        <v>61.011077</v>
      </c>
      <c r="H1098" s="10" t="str">
        <f>[1]РЕЕСТР!H1098</f>
        <v>69.007776</v>
      </c>
      <c r="I1098" s="53" t="str">
        <f>[1]РЕЕСТР!I1098</f>
        <v>в рамках инвентаризации 2022 года
не определена</v>
      </c>
      <c r="J1098" s="9" t="str">
        <f>[1]РЕЕСТР!J1098</f>
        <v>открытый</v>
      </c>
      <c r="K1098" s="11" t="str">
        <f>[1]РЕЕСТР!K1098</f>
        <v>грунт</v>
      </c>
      <c r="L1098" s="10">
        <f>[1]РЕЕСТР!L1098</f>
        <v>6</v>
      </c>
      <c r="M1098" s="10" t="str">
        <f>[1]РЕЕСТР!M1098</f>
        <v>отсутствует</v>
      </c>
      <c r="N1098" s="12" t="str">
        <f>[1]РЕЕСТР!N1098</f>
        <v>отсутствует</v>
      </c>
      <c r="O1098" s="14">
        <f>[1]РЕЕСТР!O1098</f>
        <v>1</v>
      </c>
      <c r="P1098" s="15">
        <f>[1]РЕЕСТР!P1098</f>
        <v>1.1000000000000001</v>
      </c>
      <c r="Q1098" s="13" t="str">
        <f>[1]РЕЕСТР!Q1098</f>
        <v>пластик</v>
      </c>
      <c r="R1098" s="14" t="str">
        <f>[1]РЕЕСТР!U1098</f>
        <v>-</v>
      </c>
      <c r="S1098" s="15" t="str">
        <f>[1]РЕЕСТР!V1098</f>
        <v>-</v>
      </c>
      <c r="T1098" s="13" t="str">
        <f>[1]РЕЕСТР!W1098</f>
        <v>-</v>
      </c>
      <c r="U1098" s="17" t="str">
        <f>[1]РЕЕСТР!AA1098</f>
        <v>-</v>
      </c>
      <c r="V1098" s="18" t="str">
        <f>[1]РЕЕСТР!AB1098</f>
        <v>-</v>
      </c>
      <c r="W1098" s="15" t="str">
        <f>[1]РЕЕСТР!AC1098</f>
        <v>-</v>
      </c>
      <c r="X1098" s="13" t="str">
        <f>[1]РЕЕСТР!AD1098</f>
        <v>-</v>
      </c>
      <c r="Y1098" s="8" t="str">
        <f>[1]РЕЕСТР!AH1098</f>
        <v>ЮЛ - ГСК «Дружба»</v>
      </c>
      <c r="Z1098" s="19" t="str">
        <f>[1]РЕЕСТР!AL1098</f>
        <v>члены ГСК «Дружба»</v>
      </c>
    </row>
    <row r="1099" spans="2:26" ht="45" customHeight="1" x14ac:dyDescent="0.3">
      <c r="B1099" s="43">
        <f>[1]РЕЕСТР!B1099</f>
        <v>1024</v>
      </c>
      <c r="C1099" s="44">
        <f>[1]РЕЕСТР!C1099</f>
        <v>44194</v>
      </c>
      <c r="D1099" s="51">
        <f>[1]РЕЕСТР!D1099</f>
        <v>44900</v>
      </c>
      <c r="E1099" s="16" t="str">
        <f>[1]РЕЕСТР!E1099</f>
        <v>ГСК «Берег»</v>
      </c>
      <c r="F1099" s="52" t="str">
        <f>[1]РЕЕСТР!F1099</f>
        <v>в рамках проведения инвентаризации 2022 года
не установлен</v>
      </c>
      <c r="G1099" s="10" t="str">
        <f>[1]РЕЕСТР!G1099</f>
        <v xml:space="preserve">61.011043 </v>
      </c>
      <c r="H1099" s="10" t="str">
        <f>[1]РЕЕСТР!H1099</f>
        <v>69.006631</v>
      </c>
      <c r="I1099" s="53" t="str">
        <f>[1]РЕЕСТР!I1099</f>
        <v>в рамках инвентаризации 2022 года
не определена</v>
      </c>
      <c r="J1099" s="9" t="str">
        <f>[1]РЕЕСТР!J1099</f>
        <v>открытый</v>
      </c>
      <c r="K1099" s="11" t="str">
        <f>[1]РЕЕСТР!K1099</f>
        <v>грунт</v>
      </c>
      <c r="L1099" s="10">
        <f>[1]РЕЕСТР!L1099</f>
        <v>6</v>
      </c>
      <c r="M1099" s="10" t="str">
        <f>[1]РЕЕСТР!M1099</f>
        <v>отсутствует</v>
      </c>
      <c r="N1099" s="12" t="str">
        <f>[1]РЕЕСТР!N1099</f>
        <v>отсутствует</v>
      </c>
      <c r="O1099" s="14">
        <f>[1]РЕЕСТР!O1099</f>
        <v>1</v>
      </c>
      <c r="P1099" s="15">
        <f>[1]РЕЕСТР!P1099</f>
        <v>0.75</v>
      </c>
      <c r="Q1099" s="13" t="str">
        <f>[1]РЕЕСТР!Q1099</f>
        <v>металл</v>
      </c>
      <c r="R1099" s="14" t="str">
        <f>[1]РЕЕСТР!U1099</f>
        <v>-</v>
      </c>
      <c r="S1099" s="15" t="str">
        <f>[1]РЕЕСТР!V1099</f>
        <v>-</v>
      </c>
      <c r="T1099" s="13" t="str">
        <f>[1]РЕЕСТР!W1099</f>
        <v>-</v>
      </c>
      <c r="U1099" s="17" t="str">
        <f>[1]РЕЕСТР!AA1099</f>
        <v>-</v>
      </c>
      <c r="V1099" s="18" t="str">
        <f>[1]РЕЕСТР!AB1099</f>
        <v>-</v>
      </c>
      <c r="W1099" s="15" t="str">
        <f>[1]РЕЕСТР!AC1099</f>
        <v>-</v>
      </c>
      <c r="X1099" s="13" t="str">
        <f>[1]РЕЕСТР!AD1099</f>
        <v>-</v>
      </c>
      <c r="Y1099" s="8" t="str">
        <f>[1]РЕЕСТР!AH1099</f>
        <v>ЮЛ - ГСК «Берег»</v>
      </c>
      <c r="Z1099" s="19" t="str">
        <f>[1]РЕЕСТР!AL1099</f>
        <v>члены ГСК «Берег»</v>
      </c>
    </row>
    <row r="1100" spans="2:26" ht="45" customHeight="1" x14ac:dyDescent="0.3">
      <c r="B1100" s="43">
        <f>[1]РЕЕСТР!B1100</f>
        <v>1025</v>
      </c>
      <c r="C1100" s="44">
        <f>[1]РЕЕСТР!C1100</f>
        <v>44194</v>
      </c>
      <c r="D1100" s="51">
        <f>[1]РЕЕСТР!D1100</f>
        <v>44900</v>
      </c>
      <c r="E1100" s="16" t="str">
        <f>[1]РЕЕСТР!E1100</f>
        <v>ГСК «Иртыш»</v>
      </c>
      <c r="F1100" s="52" t="str">
        <f>[1]РЕЕСТР!F1100</f>
        <v>в рамках проведения инвентаризации 2022 года
не установлен</v>
      </c>
      <c r="G1100" s="10" t="str">
        <f>[1]РЕЕСТР!G1100</f>
        <v xml:space="preserve">61.007363 </v>
      </c>
      <c r="H1100" s="10" t="str">
        <f>[1]РЕЕСТР!H1100</f>
        <v xml:space="preserve">69.003679 </v>
      </c>
      <c r="I1100" s="53" t="str">
        <f>[1]РЕЕСТР!I1100</f>
        <v>в рамках инвентаризации 2022 года
не определена</v>
      </c>
      <c r="J1100" s="9" t="str">
        <f>[1]РЕЕСТР!J1100</f>
        <v>открытый</v>
      </c>
      <c r="K1100" s="11" t="str">
        <f>[1]РЕЕСТР!K1100</f>
        <v>грунт</v>
      </c>
      <c r="L1100" s="10">
        <f>[1]РЕЕСТР!L1100</f>
        <v>6</v>
      </c>
      <c r="M1100" s="10" t="str">
        <f>[1]РЕЕСТР!M1100</f>
        <v>отсутствует</v>
      </c>
      <c r="N1100" s="12" t="str">
        <f>[1]РЕЕСТР!N1100</f>
        <v>отсутствует</v>
      </c>
      <c r="O1100" s="14">
        <f>[1]РЕЕСТР!O1100</f>
        <v>1</v>
      </c>
      <c r="P1100" s="15">
        <f>[1]РЕЕСТР!P1100</f>
        <v>1.1000000000000001</v>
      </c>
      <c r="Q1100" s="13" t="str">
        <f>[1]РЕЕСТР!Q1100</f>
        <v>пластик</v>
      </c>
      <c r="R1100" s="14" t="str">
        <f>[1]РЕЕСТР!U1100</f>
        <v>-</v>
      </c>
      <c r="S1100" s="15" t="str">
        <f>[1]РЕЕСТР!V1100</f>
        <v>-</v>
      </c>
      <c r="T1100" s="13" t="str">
        <f>[1]РЕЕСТР!W1100</f>
        <v>-</v>
      </c>
      <c r="U1100" s="17" t="str">
        <f>[1]РЕЕСТР!AA1100</f>
        <v>-</v>
      </c>
      <c r="V1100" s="18" t="str">
        <f>[1]РЕЕСТР!AB1100</f>
        <v>-</v>
      </c>
      <c r="W1100" s="15" t="str">
        <f>[1]РЕЕСТР!AC1100</f>
        <v>-</v>
      </c>
      <c r="X1100" s="13" t="str">
        <f>[1]РЕЕСТР!AD1100</f>
        <v>-</v>
      </c>
      <c r="Y1100" s="8" t="str">
        <f>[1]РЕЕСТР!AH1100</f>
        <v>ЮЛ - ГСК «Иртыш»</v>
      </c>
      <c r="Z1100" s="19" t="str">
        <f>[1]РЕЕСТР!AL1100</f>
        <v xml:space="preserve">члены ГСК «Иртыш» </v>
      </c>
    </row>
    <row r="1101" spans="2:26" ht="45" customHeight="1" x14ac:dyDescent="0.3">
      <c r="B1101" s="43">
        <f>[1]РЕЕСТР!B1101</f>
        <v>1026</v>
      </c>
      <c r="C1101" s="44">
        <f>[1]РЕЕСТР!C1101</f>
        <v>44645</v>
      </c>
      <c r="D1101" s="51">
        <f>[1]РЕЕСТР!D1101</f>
        <v>44900</v>
      </c>
      <c r="E1101" s="16" t="str">
        <f>[1]РЕЕСТР!E1101</f>
        <v>ул. Павла Моденцева 6</v>
      </c>
      <c r="F1101" s="52" t="str">
        <f>[1]РЕЕСТР!F1101</f>
        <v>в рамках проведения инвентаризации 2022 года
не установлен</v>
      </c>
      <c r="G1101" s="10" t="str">
        <f>[1]РЕЕСТР!G1101</f>
        <v>61.01614</v>
      </c>
      <c r="H1101" s="10" t="str">
        <f>[1]РЕЕСТР!H1101</f>
        <v>69.04975</v>
      </c>
      <c r="I1101" s="53" t="str">
        <f>[1]РЕЕСТР!I1101</f>
        <v>в рамках инвентаризации 2022 года
не определена</v>
      </c>
      <c r="J1101" s="9" t="str">
        <f>[1]РЕЕСТР!J1101</f>
        <v>открытый</v>
      </c>
      <c r="K1101" s="11" t="str">
        <f>[1]РЕЕСТР!K1101</f>
        <v>асфальт</v>
      </c>
      <c r="L1101" s="10">
        <f>[1]РЕЕСТР!L1101</f>
        <v>12</v>
      </c>
      <c r="M1101" s="10" t="str">
        <f>[1]РЕЕСТР!M1101</f>
        <v>отсутствует</v>
      </c>
      <c r="N1101" s="12" t="str">
        <f>[1]РЕЕСТР!N1101</f>
        <v>есть</v>
      </c>
      <c r="O1101" s="14">
        <f>[1]РЕЕСТР!O1101</f>
        <v>2</v>
      </c>
      <c r="P1101" s="15">
        <f>[1]РЕЕСТР!P1101</f>
        <v>1.1000000000000001</v>
      </c>
      <c r="Q1101" s="13" t="str">
        <f>[1]РЕЕСТР!Q1101</f>
        <v>пластик</v>
      </c>
      <c r="R1101" s="14" t="str">
        <f>[1]РЕЕСТР!U1101</f>
        <v>-</v>
      </c>
      <c r="S1101" s="15" t="str">
        <f>[1]РЕЕСТР!V1101</f>
        <v>-</v>
      </c>
      <c r="T1101" s="13" t="str">
        <f>[1]РЕЕСТР!W1101</f>
        <v>-</v>
      </c>
      <c r="U1101" s="17" t="str">
        <f>[1]РЕЕСТР!AA1101</f>
        <v>-</v>
      </c>
      <c r="V1101" s="18" t="str">
        <f>[1]РЕЕСТР!AB1101</f>
        <v>-</v>
      </c>
      <c r="W1101" s="15" t="str">
        <f>[1]РЕЕСТР!AC1101</f>
        <v>-</v>
      </c>
      <c r="X1101" s="13" t="str">
        <f>[1]РЕЕСТР!AD1101</f>
        <v>-</v>
      </c>
      <c r="Y1101" s="8" t="str">
        <f>[1]РЕЕСТР!AH1101</f>
        <v>ЮЛ - АОХМЮЛ - АО-Югры "ЮграМегаСпорт", 628001, Тюменская область, ХМЮЛ - АО-Югра, г. Ханты-Мансийск ул. Ледовая, 1</v>
      </c>
      <c r="Z1101" s="19" t="str">
        <f>[1]РЕЕСТР!AL1101</f>
        <v>ЮЛ - АОХМЮЛ - АО-Югры "ЮграМегаСпорт"</v>
      </c>
    </row>
    <row r="1102" spans="2:26" ht="45" customHeight="1" x14ac:dyDescent="0.3">
      <c r="B1102" s="43">
        <f>[1]РЕЕСТР!B1102</f>
        <v>1027</v>
      </c>
      <c r="C1102" s="44">
        <f>[1]РЕЕСТР!C1102</f>
        <v>44194</v>
      </c>
      <c r="D1102" s="51">
        <f>[1]РЕЕСТР!D1102</f>
        <v>44900</v>
      </c>
      <c r="E1102" s="16" t="str">
        <f>[1]РЕЕСТР!E1102</f>
        <v>ГСК «Северный»</v>
      </c>
      <c r="F1102" s="52" t="str">
        <f>[1]РЕЕСТР!F1102</f>
        <v>в рамках проведения инвентаризации 2022 года
не установлен</v>
      </c>
      <c r="G1102" s="10" t="str">
        <f>[1]РЕЕСТР!G1102</f>
        <v xml:space="preserve">61.004235 </v>
      </c>
      <c r="H1102" s="10" t="str">
        <f>[1]РЕЕСТР!H1102</f>
        <v>69.001514</v>
      </c>
      <c r="I1102" s="53" t="str">
        <f>[1]РЕЕСТР!I1102</f>
        <v>в рамках инвентаризации 2022 года
не определена</v>
      </c>
      <c r="J1102" s="9" t="str">
        <f>[1]РЕЕСТР!J1102</f>
        <v>открытый</v>
      </c>
      <c r="K1102" s="11" t="str">
        <f>[1]РЕЕСТР!K1102</f>
        <v>грунт</v>
      </c>
      <c r="L1102" s="10">
        <f>[1]РЕЕСТР!L1102</f>
        <v>6</v>
      </c>
      <c r="M1102" s="10" t="str">
        <f>[1]РЕЕСТР!M1102</f>
        <v>отсутствует</v>
      </c>
      <c r="N1102" s="12" t="str">
        <f>[1]РЕЕСТР!N1102</f>
        <v>отсутствует</v>
      </c>
      <c r="O1102" s="14">
        <f>[1]РЕЕСТР!O1102</f>
        <v>1</v>
      </c>
      <c r="P1102" s="15">
        <f>[1]РЕЕСТР!P1102</f>
        <v>1.1000000000000001</v>
      </c>
      <c r="Q1102" s="13" t="str">
        <f>[1]РЕЕСТР!Q1102</f>
        <v>пластик</v>
      </c>
      <c r="R1102" s="14" t="str">
        <f>[1]РЕЕСТР!U1102</f>
        <v>-</v>
      </c>
      <c r="S1102" s="15" t="str">
        <f>[1]РЕЕСТР!V1102</f>
        <v>-</v>
      </c>
      <c r="T1102" s="13" t="str">
        <f>[1]РЕЕСТР!W1102</f>
        <v>-</v>
      </c>
      <c r="U1102" s="17" t="str">
        <f>[1]РЕЕСТР!AA1102</f>
        <v>-</v>
      </c>
      <c r="V1102" s="18" t="str">
        <f>[1]РЕЕСТР!AB1102</f>
        <v>-</v>
      </c>
      <c r="W1102" s="15" t="str">
        <f>[1]РЕЕСТР!AC1102</f>
        <v>-</v>
      </c>
      <c r="X1102" s="13" t="str">
        <f>[1]РЕЕСТР!AD1102</f>
        <v>-</v>
      </c>
      <c r="Y1102" s="8" t="str">
        <f>[1]РЕЕСТР!AH1102</f>
        <v>ЮЛ - ГСК «Северный»</v>
      </c>
      <c r="Z1102" s="19" t="str">
        <f>[1]РЕЕСТР!AL1102</f>
        <v>члены ГСК «Северный»</v>
      </c>
    </row>
    <row r="1103" spans="2:26" ht="45" customHeight="1" x14ac:dyDescent="0.3">
      <c r="B1103" s="43">
        <f>[1]РЕЕСТР!B1103</f>
        <v>1028</v>
      </c>
      <c r="C1103" s="44">
        <f>[1]РЕЕСТР!C1103</f>
        <v>44194</v>
      </c>
      <c r="D1103" s="51">
        <f>[1]РЕЕСТР!D1103</f>
        <v>44900</v>
      </c>
      <c r="E1103" s="16" t="str">
        <f>[1]РЕЕСТР!E1103</f>
        <v>ГСК «Лесной»</v>
      </c>
      <c r="F1103" s="52" t="str">
        <f>[1]РЕЕСТР!F1103</f>
        <v>в рамках проведения инвентаризации 2022 года
не установлен</v>
      </c>
      <c r="G1103" s="10" t="str">
        <f>[1]РЕЕСТР!G1103</f>
        <v>60.997779</v>
      </c>
      <c r="H1103" s="10" t="str">
        <f>[1]РЕЕСТР!H1103</f>
        <v>68.997114</v>
      </c>
      <c r="I1103" s="53" t="str">
        <f>[1]РЕЕСТР!I1103</f>
        <v>в рамках инвентаризации 2022 года
не определена</v>
      </c>
      <c r="J1103" s="9" t="str">
        <f>[1]РЕЕСТР!J1103</f>
        <v>открытый</v>
      </c>
      <c r="K1103" s="11" t="str">
        <f>[1]РЕЕСТР!K1103</f>
        <v>грунт</v>
      </c>
      <c r="L1103" s="10">
        <f>[1]РЕЕСТР!L1103</f>
        <v>6</v>
      </c>
      <c r="M1103" s="10" t="str">
        <f>[1]РЕЕСТР!M1103</f>
        <v>отсутствует</v>
      </c>
      <c r="N1103" s="12" t="str">
        <f>[1]РЕЕСТР!N1103</f>
        <v>отсутствует</v>
      </c>
      <c r="O1103" s="14">
        <f>[1]РЕЕСТР!O1103</f>
        <v>1</v>
      </c>
      <c r="P1103" s="15">
        <f>[1]РЕЕСТР!P1103</f>
        <v>1.1000000000000001</v>
      </c>
      <c r="Q1103" s="13" t="str">
        <f>[1]РЕЕСТР!Q1103</f>
        <v>пластик</v>
      </c>
      <c r="R1103" s="14" t="str">
        <f>[1]РЕЕСТР!U1103</f>
        <v>-</v>
      </c>
      <c r="S1103" s="15" t="str">
        <f>[1]РЕЕСТР!V1103</f>
        <v>-</v>
      </c>
      <c r="T1103" s="13" t="str">
        <f>[1]РЕЕСТР!W1103</f>
        <v>-</v>
      </c>
      <c r="U1103" s="17" t="str">
        <f>[1]РЕЕСТР!AA1103</f>
        <v>-</v>
      </c>
      <c r="V1103" s="18" t="str">
        <f>[1]РЕЕСТР!AB1103</f>
        <v>-</v>
      </c>
      <c r="W1103" s="15" t="str">
        <f>[1]РЕЕСТР!AC1103</f>
        <v>-</v>
      </c>
      <c r="X1103" s="13" t="str">
        <f>[1]РЕЕСТР!AD1103</f>
        <v>-</v>
      </c>
      <c r="Y1103" s="8" t="str">
        <f>[1]РЕЕСТР!AH1103</f>
        <v>ЮЛ - ГСК «Лесной»</v>
      </c>
      <c r="Z1103" s="19" t="str">
        <f>[1]РЕЕСТР!AL1103</f>
        <v>члены ГСК «Лесной»</v>
      </c>
    </row>
    <row r="1104" spans="2:26" ht="45" customHeight="1" x14ac:dyDescent="0.3">
      <c r="B1104" s="43">
        <f>[1]РЕЕСТР!B1104</f>
        <v>1029</v>
      </c>
      <c r="C1104" s="44">
        <f>[1]РЕЕСТР!C1104</f>
        <v>44194</v>
      </c>
      <c r="D1104" s="51">
        <f>[1]РЕЕСТР!D1104</f>
        <v>44900</v>
      </c>
      <c r="E1104" s="16" t="str">
        <f>[1]РЕЕСТР!E1104</f>
        <v>ГСК «Обь»</v>
      </c>
      <c r="F1104" s="52" t="str">
        <f>[1]РЕЕСТР!F1104</f>
        <v>в рамках проведения инвентаризации 2022 года
не установлен</v>
      </c>
      <c r="G1104" s="10" t="str">
        <f>[1]РЕЕСТР!G1104</f>
        <v xml:space="preserve">61.010319 </v>
      </c>
      <c r="H1104" s="10" t="str">
        <f>[1]РЕЕСТР!H1104</f>
        <v xml:space="preserve">69.043862 </v>
      </c>
      <c r="I1104" s="53" t="str">
        <f>[1]РЕЕСТР!I1104</f>
        <v>в рамках инвентаризации 2022 года
не определена</v>
      </c>
      <c r="J1104" s="9" t="str">
        <f>[1]РЕЕСТР!J1104</f>
        <v>открытый</v>
      </c>
      <c r="K1104" s="11" t="str">
        <f>[1]РЕЕСТР!K1104</f>
        <v>грунт</v>
      </c>
      <c r="L1104" s="10">
        <f>[1]РЕЕСТР!L1104</f>
        <v>8</v>
      </c>
      <c r="M1104" s="10" t="str">
        <f>[1]РЕЕСТР!M1104</f>
        <v>отсутствует</v>
      </c>
      <c r="N1104" s="12" t="str">
        <f>[1]РЕЕСТР!N1104</f>
        <v>отсутствует</v>
      </c>
      <c r="O1104" s="14">
        <f>[1]РЕЕСТР!O1104</f>
        <v>2</v>
      </c>
      <c r="P1104" s="15">
        <f>[1]РЕЕСТР!P1104</f>
        <v>1.1000000000000001</v>
      </c>
      <c r="Q1104" s="13" t="str">
        <f>[1]РЕЕСТР!Q1104</f>
        <v>пластик</v>
      </c>
      <c r="R1104" s="14" t="str">
        <f>[1]РЕЕСТР!U1104</f>
        <v>-</v>
      </c>
      <c r="S1104" s="15" t="str">
        <f>[1]РЕЕСТР!V1104</f>
        <v>-</v>
      </c>
      <c r="T1104" s="13" t="str">
        <f>[1]РЕЕСТР!W1104</f>
        <v>-</v>
      </c>
      <c r="U1104" s="17" t="str">
        <f>[1]РЕЕСТР!AA1104</f>
        <v>-</v>
      </c>
      <c r="V1104" s="18" t="str">
        <f>[1]РЕЕСТР!AB1104</f>
        <v>-</v>
      </c>
      <c r="W1104" s="15" t="str">
        <f>[1]РЕЕСТР!AC1104</f>
        <v>-</v>
      </c>
      <c r="X1104" s="13" t="str">
        <f>[1]РЕЕСТР!AD1104</f>
        <v>-</v>
      </c>
      <c r="Y1104" s="8" t="str">
        <f>[1]РЕЕСТР!AH1104</f>
        <v>ЮЛ - ГСК «Обь»</v>
      </c>
      <c r="Z1104" s="19" t="str">
        <f>[1]РЕЕСТР!AL1104</f>
        <v>члены ГСК «Обь»</v>
      </c>
    </row>
    <row r="1105" spans="2:26" ht="47.25" customHeight="1" x14ac:dyDescent="0.3">
      <c r="B1105" s="43">
        <f>[1]РЕЕСТР!B1105</f>
        <v>1030</v>
      </c>
      <c r="C1105" s="44">
        <f>[1]РЕЕСТР!C1105</f>
        <v>44194</v>
      </c>
      <c r="D1105" s="51">
        <f>[1]РЕЕСТР!D1105</f>
        <v>44900</v>
      </c>
      <c r="E1105" s="16" t="str">
        <f>[1]РЕЕСТР!E1105</f>
        <v>ГСК «Щит»</v>
      </c>
      <c r="F1105" s="52" t="str">
        <f>[1]РЕЕСТР!F1105</f>
        <v>в рамках проведения инвентаризации 2022 года
не установлен</v>
      </c>
      <c r="G1105" s="10" t="str">
        <f>[1]РЕЕСТР!G1105</f>
        <v>61.010720</v>
      </c>
      <c r="H1105" s="10" t="str">
        <f>[1]РЕЕСТР!H1105</f>
        <v>69.046318</v>
      </c>
      <c r="I1105" s="53" t="str">
        <f>[1]РЕЕСТР!I1105</f>
        <v>в рамках инвентаризации 2022 года
не определена</v>
      </c>
      <c r="J1105" s="9" t="str">
        <f>[1]РЕЕСТР!J1105</f>
        <v>открытый</v>
      </c>
      <c r="K1105" s="11" t="str">
        <f>[1]РЕЕСТР!K1105</f>
        <v>грунт</v>
      </c>
      <c r="L1105" s="10">
        <f>[1]РЕЕСТР!L1105</f>
        <v>6</v>
      </c>
      <c r="M1105" s="10" t="str">
        <f>[1]РЕЕСТР!M1105</f>
        <v>отсутствует</v>
      </c>
      <c r="N1105" s="12" t="str">
        <f>[1]РЕЕСТР!N1105</f>
        <v>отсутствует</v>
      </c>
      <c r="O1105" s="14">
        <f>[1]РЕЕСТР!O1105</f>
        <v>1</v>
      </c>
      <c r="P1105" s="15">
        <f>[1]РЕЕСТР!P1105</f>
        <v>1.1000000000000001</v>
      </c>
      <c r="Q1105" s="13" t="str">
        <f>[1]РЕЕСТР!Q1105</f>
        <v>пластик</v>
      </c>
      <c r="R1105" s="14" t="str">
        <f>[1]РЕЕСТР!U1105</f>
        <v>-</v>
      </c>
      <c r="S1105" s="15" t="str">
        <f>[1]РЕЕСТР!V1105</f>
        <v>-</v>
      </c>
      <c r="T1105" s="13" t="str">
        <f>[1]РЕЕСТР!W1105</f>
        <v>-</v>
      </c>
      <c r="U1105" s="17" t="str">
        <f>[1]РЕЕСТР!AA1105</f>
        <v>-</v>
      </c>
      <c r="V1105" s="18" t="str">
        <f>[1]РЕЕСТР!AB1105</f>
        <v>-</v>
      </c>
      <c r="W1105" s="15" t="str">
        <f>[1]РЕЕСТР!AC1105</f>
        <v>-</v>
      </c>
      <c r="X1105" s="13" t="str">
        <f>[1]РЕЕСТР!AD1105</f>
        <v>-</v>
      </c>
      <c r="Y1105" s="8" t="str">
        <f>[1]РЕЕСТР!AH1105</f>
        <v>ЮЛ - ГСК «Щит»</v>
      </c>
      <c r="Z1105" s="19" t="str">
        <f>[1]РЕЕСТР!AL1105</f>
        <v>члены ГСК «Щит»</v>
      </c>
    </row>
    <row r="1106" spans="2:26" ht="45" customHeight="1" x14ac:dyDescent="0.3">
      <c r="B1106" s="43">
        <f>[1]РЕЕСТР!B1106</f>
        <v>1031</v>
      </c>
      <c r="C1106" s="44">
        <f>[1]РЕЕСТР!C1106</f>
        <v>44194</v>
      </c>
      <c r="D1106" s="51">
        <f>[1]РЕЕСТР!D1106</f>
        <v>44900</v>
      </c>
      <c r="E1106" s="16" t="str">
        <f>[1]РЕЕСТР!E1106</f>
        <v>ГСК «Сигнал»</v>
      </c>
      <c r="F1106" s="52" t="str">
        <f>[1]РЕЕСТР!F1106</f>
        <v>в рамках проведения инвентаризации 2022 года
не установлен</v>
      </c>
      <c r="G1106" s="10" t="str">
        <f>[1]РЕЕСТР!G1106</f>
        <v xml:space="preserve">61.010720 </v>
      </c>
      <c r="H1106" s="10" t="str">
        <f>[1]РЕЕСТР!H1106</f>
        <v>69.046318</v>
      </c>
      <c r="I1106" s="53" t="str">
        <f>[1]РЕЕСТР!I1106</f>
        <v>в рамках инвентаризации 2022 года
не определена</v>
      </c>
      <c r="J1106" s="9" t="str">
        <f>[1]РЕЕСТР!J1106</f>
        <v>-</v>
      </c>
      <c r="K1106" s="11" t="str">
        <f>[1]РЕЕСТР!K1106</f>
        <v>грунт</v>
      </c>
      <c r="L1106" s="10" t="str">
        <f>[1]РЕЕСТР!L1106</f>
        <v>-</v>
      </c>
      <c r="M1106" s="10" t="str">
        <f>[1]РЕЕСТР!M1106</f>
        <v>-</v>
      </c>
      <c r="N1106" s="12" t="str">
        <f>[1]РЕЕСТР!N1106</f>
        <v>-</v>
      </c>
      <c r="O1106" s="14" t="str">
        <f>[1]РЕЕСТР!O1106</f>
        <v>-</v>
      </c>
      <c r="P1106" s="15" t="str">
        <f>[1]РЕЕСТР!P1106</f>
        <v>-</v>
      </c>
      <c r="Q1106" s="13" t="str">
        <f>[1]РЕЕСТР!Q1106</f>
        <v>-</v>
      </c>
      <c r="R1106" s="14" t="str">
        <f>[1]РЕЕСТР!U1106</f>
        <v>-</v>
      </c>
      <c r="S1106" s="15" t="str">
        <f>[1]РЕЕСТР!V1106</f>
        <v>-</v>
      </c>
      <c r="T1106" s="13" t="str">
        <f>[1]РЕЕСТР!W1106</f>
        <v>-</v>
      </c>
      <c r="U1106" s="17" t="str">
        <f>[1]РЕЕСТР!AA1106</f>
        <v>-</v>
      </c>
      <c r="V1106" s="18" t="str">
        <f>[1]РЕЕСТР!AB1106</f>
        <v>-</v>
      </c>
      <c r="W1106" s="15" t="str">
        <f>[1]РЕЕСТР!AC1106</f>
        <v>-</v>
      </c>
      <c r="X1106" s="13" t="str">
        <f>[1]РЕЕСТР!AD1106</f>
        <v>-</v>
      </c>
      <c r="Y1106" s="8" t="str">
        <f>[1]РЕЕСТР!AH1106</f>
        <v>ЮЛ - ГСК «Сигнал»</v>
      </c>
      <c r="Z1106" s="19" t="str">
        <f>[1]РЕЕСТР!AL1106</f>
        <v>члены ГСК «Сигнал»</v>
      </c>
    </row>
    <row r="1107" spans="2:26" ht="45" customHeight="1" x14ac:dyDescent="0.3">
      <c r="B1107" s="43">
        <f>[1]РЕЕСТР!B1107</f>
        <v>1032</v>
      </c>
      <c r="C1107" s="44">
        <f>[1]РЕЕСТР!C1107</f>
        <v>44194</v>
      </c>
      <c r="D1107" s="51">
        <f>[1]РЕЕСТР!D1107</f>
        <v>44900</v>
      </c>
      <c r="E1107" s="16" t="str">
        <f>[1]РЕЕСТР!E1107</f>
        <v>ГСК «Автодорожник»</v>
      </c>
      <c r="F1107" s="52" t="str">
        <f>[1]РЕЕСТР!F1107</f>
        <v>в рамках проведения инвентаризации 2022 года
не установлен</v>
      </c>
      <c r="G1107" s="10" t="str">
        <f>[1]РЕЕСТР!G1107</f>
        <v>60.984790</v>
      </c>
      <c r="H1107" s="10" t="str">
        <f>[1]РЕЕСТР!H1107</f>
        <v>69.047986</v>
      </c>
      <c r="I1107" s="53" t="str">
        <f>[1]РЕЕСТР!I1107</f>
        <v>в рамках инвентаризации 2022 года
не определена</v>
      </c>
      <c r="J1107" s="9" t="str">
        <f>[1]РЕЕСТР!J1107</f>
        <v>-</v>
      </c>
      <c r="K1107" s="11" t="str">
        <f>[1]РЕЕСТР!K1107</f>
        <v>грунт</v>
      </c>
      <c r="L1107" s="10" t="str">
        <f>[1]РЕЕСТР!L1107</f>
        <v>-</v>
      </c>
      <c r="M1107" s="10" t="str">
        <f>[1]РЕЕСТР!M1107</f>
        <v>-</v>
      </c>
      <c r="N1107" s="12" t="str">
        <f>[1]РЕЕСТР!N1107</f>
        <v>-</v>
      </c>
      <c r="O1107" s="14" t="str">
        <f>[1]РЕЕСТР!O1107</f>
        <v>-</v>
      </c>
      <c r="P1107" s="15" t="str">
        <f>[1]РЕЕСТР!P1107</f>
        <v>-</v>
      </c>
      <c r="Q1107" s="13" t="str">
        <f>[1]РЕЕСТР!Q1107</f>
        <v>-</v>
      </c>
      <c r="R1107" s="14" t="str">
        <f>[1]РЕЕСТР!U1107</f>
        <v>-</v>
      </c>
      <c r="S1107" s="15" t="str">
        <f>[1]РЕЕСТР!V1107</f>
        <v>-</v>
      </c>
      <c r="T1107" s="13" t="str">
        <f>[1]РЕЕСТР!W1107</f>
        <v>-</v>
      </c>
      <c r="U1107" s="17" t="str">
        <f>[1]РЕЕСТР!AA1107</f>
        <v>-</v>
      </c>
      <c r="V1107" s="18" t="str">
        <f>[1]РЕЕСТР!AB1107</f>
        <v>-</v>
      </c>
      <c r="W1107" s="15" t="str">
        <f>[1]РЕЕСТР!AC1107</f>
        <v>-</v>
      </c>
      <c r="X1107" s="13" t="str">
        <f>[1]РЕЕСТР!AD1107</f>
        <v>-</v>
      </c>
      <c r="Y1107" s="8" t="str">
        <f>[1]РЕЕСТР!AH1107</f>
        <v>ЮЛ - ГСК «Автодорожник»</v>
      </c>
      <c r="Z1107" s="19" t="str">
        <f>[1]РЕЕСТР!AL1107</f>
        <v>члены ГСК «Автодорожник»</v>
      </c>
    </row>
    <row r="1108" spans="2:26" ht="45" customHeight="1" x14ac:dyDescent="0.3">
      <c r="B1108" s="43">
        <f>[1]РЕЕСТР!B1108</f>
        <v>1033</v>
      </c>
      <c r="C1108" s="44">
        <f>[1]РЕЕСТР!C1108</f>
        <v>44194</v>
      </c>
      <c r="D1108" s="51">
        <f>[1]РЕЕСТР!D1108</f>
        <v>44900</v>
      </c>
      <c r="E1108" s="16" t="str">
        <f>[1]РЕЕСТР!E1108</f>
        <v>ГСК «Геофизик»</v>
      </c>
      <c r="F1108" s="52" t="str">
        <f>[1]РЕЕСТР!F1108</f>
        <v>в рамках проведения инвентаризации 2022 года
не установлен</v>
      </c>
      <c r="G1108" s="10" t="str">
        <f>[1]РЕЕСТР!G1108</f>
        <v>60.984016</v>
      </c>
      <c r="H1108" s="10" t="str">
        <f>[1]РЕЕСТР!H1108</f>
        <v>69.052506</v>
      </c>
      <c r="I1108" s="53" t="str">
        <f>[1]РЕЕСТР!I1108</f>
        <v>в рамках инвентаризации 2022 года
не определена</v>
      </c>
      <c r="J1108" s="9" t="str">
        <f>[1]РЕЕСТР!J1108</f>
        <v>-</v>
      </c>
      <c r="K1108" s="11" t="str">
        <f>[1]РЕЕСТР!K1108</f>
        <v>грунт</v>
      </c>
      <c r="L1108" s="10" t="str">
        <f>[1]РЕЕСТР!L1108</f>
        <v>-</v>
      </c>
      <c r="M1108" s="10" t="str">
        <f>[1]РЕЕСТР!M1108</f>
        <v>-</v>
      </c>
      <c r="N1108" s="12" t="str">
        <f>[1]РЕЕСТР!N1108</f>
        <v>-</v>
      </c>
      <c r="O1108" s="14" t="str">
        <f>[1]РЕЕСТР!O1108</f>
        <v>-</v>
      </c>
      <c r="P1108" s="15" t="str">
        <f>[1]РЕЕСТР!P1108</f>
        <v>-</v>
      </c>
      <c r="Q1108" s="13" t="str">
        <f>[1]РЕЕСТР!Q1108</f>
        <v>-</v>
      </c>
      <c r="R1108" s="14" t="str">
        <f>[1]РЕЕСТР!U1108</f>
        <v>-</v>
      </c>
      <c r="S1108" s="15" t="str">
        <f>[1]РЕЕСТР!V1108</f>
        <v>-</v>
      </c>
      <c r="T1108" s="13" t="str">
        <f>[1]РЕЕСТР!W1108</f>
        <v>-</v>
      </c>
      <c r="U1108" s="17" t="str">
        <f>[1]РЕЕСТР!AA1108</f>
        <v>-</v>
      </c>
      <c r="V1108" s="18" t="str">
        <f>[1]РЕЕСТР!AB1108</f>
        <v>-</v>
      </c>
      <c r="W1108" s="15" t="str">
        <f>[1]РЕЕСТР!AC1108</f>
        <v>-</v>
      </c>
      <c r="X1108" s="13" t="str">
        <f>[1]РЕЕСТР!AD1108</f>
        <v>-</v>
      </c>
      <c r="Y1108" s="8" t="str">
        <f>[1]РЕЕСТР!AH1108</f>
        <v>ЮЛ - ГСК «Геофизик»</v>
      </c>
      <c r="Z1108" s="19" t="str">
        <f>[1]РЕЕСТР!AL1108</f>
        <v>члены ГСК «Геофизик»</v>
      </c>
    </row>
    <row r="1109" spans="2:26" ht="45" customHeight="1" x14ac:dyDescent="0.3">
      <c r="B1109" s="43">
        <f>[1]РЕЕСТР!B1109</f>
        <v>1034</v>
      </c>
      <c r="C1109" s="44">
        <f>[1]РЕЕСТР!C1109</f>
        <v>44194</v>
      </c>
      <c r="D1109" s="51">
        <f>[1]РЕЕСТР!D1109</f>
        <v>44900</v>
      </c>
      <c r="E1109" s="16" t="str">
        <f>[1]РЕЕСТР!E1109</f>
        <v>ГСК «Приозерье»</v>
      </c>
      <c r="F1109" s="52" t="str">
        <f>[1]РЕЕСТР!F1109</f>
        <v>в рамках проведения инвентаризации 2022 года
не установлен</v>
      </c>
      <c r="G1109" s="10" t="str">
        <f>[1]РЕЕСТР!G1109</f>
        <v xml:space="preserve">61.004021 </v>
      </c>
      <c r="H1109" s="10" t="str">
        <f>[1]РЕЕСТР!H1109</f>
        <v>68.996157</v>
      </c>
      <c r="I1109" s="53" t="str">
        <f>[1]РЕЕСТР!I1109</f>
        <v>в рамках инвентаризации 2022 года
не определена</v>
      </c>
      <c r="J1109" s="9" t="str">
        <f>[1]РЕЕСТР!J1109</f>
        <v>-</v>
      </c>
      <c r="K1109" s="11" t="str">
        <f>[1]РЕЕСТР!K1109</f>
        <v>грунт</v>
      </c>
      <c r="L1109" s="10" t="str">
        <f>[1]РЕЕСТР!L1109</f>
        <v>-</v>
      </c>
      <c r="M1109" s="10" t="str">
        <f>[1]РЕЕСТР!M1109</f>
        <v>-</v>
      </c>
      <c r="N1109" s="12" t="str">
        <f>[1]РЕЕСТР!N1109</f>
        <v>-</v>
      </c>
      <c r="O1109" s="14" t="str">
        <f>[1]РЕЕСТР!O1109</f>
        <v>-</v>
      </c>
      <c r="P1109" s="15" t="str">
        <f>[1]РЕЕСТР!P1109</f>
        <v>-</v>
      </c>
      <c r="Q1109" s="13" t="str">
        <f>[1]РЕЕСТР!Q1109</f>
        <v>-</v>
      </c>
      <c r="R1109" s="14" t="str">
        <f>[1]РЕЕСТР!U1109</f>
        <v>-</v>
      </c>
      <c r="S1109" s="15" t="str">
        <f>[1]РЕЕСТР!V1109</f>
        <v>-</v>
      </c>
      <c r="T1109" s="13" t="str">
        <f>[1]РЕЕСТР!W1109</f>
        <v>-</v>
      </c>
      <c r="U1109" s="17" t="str">
        <f>[1]РЕЕСТР!AA1109</f>
        <v>-</v>
      </c>
      <c r="V1109" s="18" t="str">
        <f>[1]РЕЕСТР!AB1109</f>
        <v>-</v>
      </c>
      <c r="W1109" s="15" t="str">
        <f>[1]РЕЕСТР!AC1109</f>
        <v>-</v>
      </c>
      <c r="X1109" s="13" t="str">
        <f>[1]РЕЕСТР!AD1109</f>
        <v>-</v>
      </c>
      <c r="Y1109" s="8" t="str">
        <f>[1]РЕЕСТР!AH1109</f>
        <v>ЮЛ - ГСК «Приозерье»</v>
      </c>
      <c r="Z1109" s="19" t="str">
        <f>[1]РЕЕСТР!AL1109</f>
        <v xml:space="preserve">члены ГСК «Приозерье» </v>
      </c>
    </row>
    <row r="1110" spans="2:26" ht="45" customHeight="1" x14ac:dyDescent="0.3">
      <c r="B1110" s="43">
        <f>[1]РЕЕСТР!B1110</f>
        <v>1035</v>
      </c>
      <c r="C1110" s="44">
        <f>[1]РЕЕСТР!C1110</f>
        <v>44194</v>
      </c>
      <c r="D1110" s="51">
        <f>[1]РЕЕСТР!D1110</f>
        <v>44900</v>
      </c>
      <c r="E1110" s="16" t="str">
        <f>[1]РЕЕСТР!E1110</f>
        <v>ГСК «Автодорожник» («Учхоз»)</v>
      </c>
      <c r="F1110" s="52" t="str">
        <f>[1]РЕЕСТР!F1110</f>
        <v>в рамках проведения инвентаризации 2022 года
не установлен</v>
      </c>
      <c r="G1110" s="10" t="str">
        <f>[1]РЕЕСТР!G1110</f>
        <v xml:space="preserve">61.029269 </v>
      </c>
      <c r="H1110" s="10" t="str">
        <f>[1]РЕЕСТР!H1110</f>
        <v>69.037652</v>
      </c>
      <c r="I1110" s="53" t="str">
        <f>[1]РЕЕСТР!I1110</f>
        <v>в рамках инвентаризации 2022 года
не определена</v>
      </c>
      <c r="J1110" s="9" t="str">
        <f>[1]РЕЕСТР!J1110</f>
        <v>-</v>
      </c>
      <c r="K1110" s="11" t="str">
        <f>[1]РЕЕСТР!K1110</f>
        <v>грунт</v>
      </c>
      <c r="L1110" s="10" t="str">
        <f>[1]РЕЕСТР!L1110</f>
        <v>-</v>
      </c>
      <c r="M1110" s="10" t="str">
        <f>[1]РЕЕСТР!M1110</f>
        <v>-</v>
      </c>
      <c r="N1110" s="12" t="str">
        <f>[1]РЕЕСТР!N1110</f>
        <v>-</v>
      </c>
      <c r="O1110" s="14" t="str">
        <f>[1]РЕЕСТР!O1110</f>
        <v>-</v>
      </c>
      <c r="P1110" s="15" t="str">
        <f>[1]РЕЕСТР!P1110</f>
        <v>-</v>
      </c>
      <c r="Q1110" s="13" t="str">
        <f>[1]РЕЕСТР!Q1110</f>
        <v>-</v>
      </c>
      <c r="R1110" s="14" t="str">
        <f>[1]РЕЕСТР!U1110</f>
        <v>-</v>
      </c>
      <c r="S1110" s="15" t="str">
        <f>[1]РЕЕСТР!V1110</f>
        <v>-</v>
      </c>
      <c r="T1110" s="13" t="str">
        <f>[1]РЕЕСТР!W1110</f>
        <v>-</v>
      </c>
      <c r="U1110" s="17" t="str">
        <f>[1]РЕЕСТР!AA1110</f>
        <v>-</v>
      </c>
      <c r="V1110" s="18" t="str">
        <f>[1]РЕЕСТР!AB1110</f>
        <v>-</v>
      </c>
      <c r="W1110" s="15" t="str">
        <f>[1]РЕЕСТР!AC1110</f>
        <v>-</v>
      </c>
      <c r="X1110" s="13" t="str">
        <f>[1]РЕЕСТР!AD1110</f>
        <v>-</v>
      </c>
      <c r="Y1110" s="8" t="str">
        <f>[1]РЕЕСТР!AH1110</f>
        <v>ЮЛ - ГСК «Автодорожник» («Учхоз»)</v>
      </c>
      <c r="Z1110" s="19" t="str">
        <f>[1]РЕЕСТР!AL1110</f>
        <v>члены ГСК «Автодорожник» («Учхоз»)</v>
      </c>
    </row>
    <row r="1111" spans="2:26" ht="45" customHeight="1" x14ac:dyDescent="0.3">
      <c r="B1111" s="43">
        <f>[1]РЕЕСТР!B1111</f>
        <v>1036</v>
      </c>
      <c r="C1111" s="44">
        <f>[1]РЕЕСТР!C1111</f>
        <v>44194</v>
      </c>
      <c r="D1111" s="51">
        <f>[1]РЕЕСТР!D1111</f>
        <v>44900</v>
      </c>
      <c r="E1111" s="16" t="str">
        <f>[1]РЕЕСТР!E1111</f>
        <v>ГСК «Микрорайон»</v>
      </c>
      <c r="F1111" s="52" t="str">
        <f>[1]РЕЕСТР!F1111</f>
        <v>в рамках проведения инвентаризации 2022 года
не установлен</v>
      </c>
      <c r="G1111" s="10" t="str">
        <f>[1]РЕЕСТР!G1111</f>
        <v xml:space="preserve">61.003849 </v>
      </c>
      <c r="H1111" s="10" t="str">
        <f>[1]РЕЕСТР!H1111</f>
        <v>69.052149</v>
      </c>
      <c r="I1111" s="53" t="str">
        <f>[1]РЕЕСТР!I1111</f>
        <v>в рамках инвентаризации 2022 года
не определена</v>
      </c>
      <c r="J1111" s="9" t="str">
        <f>[1]РЕЕСТР!J1111</f>
        <v>-</v>
      </c>
      <c r="K1111" s="11" t="str">
        <f>[1]РЕЕСТР!K1111</f>
        <v>грунт</v>
      </c>
      <c r="L1111" s="10" t="str">
        <f>[1]РЕЕСТР!L1111</f>
        <v>-</v>
      </c>
      <c r="M1111" s="10" t="str">
        <f>[1]РЕЕСТР!M1111</f>
        <v>-</v>
      </c>
      <c r="N1111" s="12" t="str">
        <f>[1]РЕЕСТР!N1111</f>
        <v>-</v>
      </c>
      <c r="O1111" s="14" t="str">
        <f>[1]РЕЕСТР!O1111</f>
        <v>-</v>
      </c>
      <c r="P1111" s="15" t="str">
        <f>[1]РЕЕСТР!P1111</f>
        <v>-</v>
      </c>
      <c r="Q1111" s="13" t="str">
        <f>[1]РЕЕСТР!Q1111</f>
        <v>-</v>
      </c>
      <c r="R1111" s="14" t="str">
        <f>[1]РЕЕСТР!U1111</f>
        <v>-</v>
      </c>
      <c r="S1111" s="15" t="str">
        <f>[1]РЕЕСТР!V1111</f>
        <v>-</v>
      </c>
      <c r="T1111" s="13" t="str">
        <f>[1]РЕЕСТР!W1111</f>
        <v>-</v>
      </c>
      <c r="U1111" s="17" t="str">
        <f>[1]РЕЕСТР!AA1111</f>
        <v>-</v>
      </c>
      <c r="V1111" s="18" t="str">
        <f>[1]РЕЕСТР!AB1111</f>
        <v>-</v>
      </c>
      <c r="W1111" s="15" t="str">
        <f>[1]РЕЕСТР!AC1111</f>
        <v>-</v>
      </c>
      <c r="X1111" s="13" t="str">
        <f>[1]РЕЕСТР!AD1111</f>
        <v>-</v>
      </c>
      <c r="Y1111" s="8" t="str">
        <f>[1]РЕЕСТР!AH1111</f>
        <v>ЮЛ - ГСК «Микрорайон»</v>
      </c>
      <c r="Z1111" s="19" t="str">
        <f>[1]РЕЕСТР!AL1111</f>
        <v>члены ГСК «Микрорайон»</v>
      </c>
    </row>
    <row r="1112" spans="2:26" ht="45" customHeight="1" x14ac:dyDescent="0.3">
      <c r="B1112" s="43">
        <f>[1]РЕЕСТР!B1112</f>
        <v>1037</v>
      </c>
      <c r="C1112" s="44">
        <f>[1]РЕЕСТР!C1112</f>
        <v>44194</v>
      </c>
      <c r="D1112" s="51">
        <f>[1]РЕЕСТР!D1112</f>
        <v>44900</v>
      </c>
      <c r="E1112" s="16" t="str">
        <f>[1]РЕЕСТР!E1112</f>
        <v>ГСК «Волна-2»</v>
      </c>
      <c r="F1112" s="52" t="str">
        <f>[1]РЕЕСТР!F1112</f>
        <v>в рамках проведения инвентаризации 2022 года
не установлен</v>
      </c>
      <c r="G1112" s="10" t="str">
        <f>[1]РЕЕСТР!G1112</f>
        <v xml:space="preserve">60.978554 </v>
      </c>
      <c r="H1112" s="10" t="str">
        <f>[1]РЕЕСТР!H1112</f>
        <v>69.006083</v>
      </c>
      <c r="I1112" s="53" t="str">
        <f>[1]РЕЕСТР!I1112</f>
        <v>в рамках инвентаризации 2022 года
не определена</v>
      </c>
      <c r="J1112" s="9" t="str">
        <f>[1]РЕЕСТР!J1112</f>
        <v>-</v>
      </c>
      <c r="K1112" s="11" t="str">
        <f>[1]РЕЕСТР!K1112</f>
        <v>грунт</v>
      </c>
      <c r="L1112" s="10" t="str">
        <f>[1]РЕЕСТР!L1112</f>
        <v>-</v>
      </c>
      <c r="M1112" s="10" t="str">
        <f>[1]РЕЕСТР!M1112</f>
        <v>-</v>
      </c>
      <c r="N1112" s="12" t="str">
        <f>[1]РЕЕСТР!N1112</f>
        <v>-</v>
      </c>
      <c r="O1112" s="14" t="str">
        <f>[1]РЕЕСТР!O1112</f>
        <v>-</v>
      </c>
      <c r="P1112" s="15" t="str">
        <f>[1]РЕЕСТР!P1112</f>
        <v>-</v>
      </c>
      <c r="Q1112" s="13" t="str">
        <f>[1]РЕЕСТР!Q1112</f>
        <v>-</v>
      </c>
      <c r="R1112" s="14" t="str">
        <f>[1]РЕЕСТР!U1112</f>
        <v>-</v>
      </c>
      <c r="S1112" s="15" t="str">
        <f>[1]РЕЕСТР!V1112</f>
        <v>-</v>
      </c>
      <c r="T1112" s="13" t="str">
        <f>[1]РЕЕСТР!W1112</f>
        <v>-</v>
      </c>
      <c r="U1112" s="17" t="str">
        <f>[1]РЕЕСТР!AA1112</f>
        <v>-</v>
      </c>
      <c r="V1112" s="18" t="str">
        <f>[1]РЕЕСТР!AB1112</f>
        <v>-</v>
      </c>
      <c r="W1112" s="15" t="str">
        <f>[1]РЕЕСТР!AC1112</f>
        <v>-</v>
      </c>
      <c r="X1112" s="13" t="str">
        <f>[1]РЕЕСТР!AD1112</f>
        <v>-</v>
      </c>
      <c r="Y1112" s="8" t="str">
        <f>[1]РЕЕСТР!AH1112</f>
        <v>ЮЛ - ГСК «Волна-2»</v>
      </c>
      <c r="Z1112" s="19" t="str">
        <f>[1]РЕЕСТР!AL1112</f>
        <v>члены ГСК "Волна-2"</v>
      </c>
    </row>
    <row r="1113" spans="2:26" ht="45" customHeight="1" x14ac:dyDescent="0.3">
      <c r="B1113" s="43">
        <f>[1]РЕЕСТР!B1113</f>
        <v>1038</v>
      </c>
      <c r="C1113" s="44">
        <f>[1]РЕЕСТР!C1113</f>
        <v>44270</v>
      </c>
      <c r="D1113" s="51">
        <f>[1]РЕЕСТР!D1113</f>
        <v>44900</v>
      </c>
      <c r="E1113" s="16" t="str">
        <f>[1]РЕЕСТР!E1113</f>
        <v>ул. Строителей 117</v>
      </c>
      <c r="F1113" s="52" t="str">
        <f>[1]РЕЕСТР!F1113</f>
        <v>в рамках проведения инвентаризации 2022 года
не установлен</v>
      </c>
      <c r="G1113" s="10" t="str">
        <f>[1]РЕЕСТР!G1113</f>
        <v>61.011561</v>
      </c>
      <c r="H1113" s="10" t="str">
        <f>[1]РЕЕСТР!H1113</f>
        <v>69.051744</v>
      </c>
      <c r="I1113" s="53" t="str">
        <f>[1]РЕЕСТР!I1113</f>
        <v>в рамках инвентаризации 2022 года
не определена</v>
      </c>
      <c r="J1113" s="9" t="str">
        <f>[1]РЕЕСТР!J1113</f>
        <v>открытый</v>
      </c>
      <c r="K1113" s="11" t="str">
        <f>[1]РЕЕСТР!K1113</f>
        <v>плитка</v>
      </c>
      <c r="L1113" s="10">
        <f>[1]РЕЕСТР!L1113</f>
        <v>12</v>
      </c>
      <c r="M1113" s="10" t="str">
        <f>[1]РЕЕСТР!M1113</f>
        <v>отсутствует</v>
      </c>
      <c r="N1113" s="12" t="str">
        <f>[1]РЕЕСТР!N1113</f>
        <v>есть</v>
      </c>
      <c r="O1113" s="14">
        <f>[1]РЕЕСТР!O1113</f>
        <v>2</v>
      </c>
      <c r="P1113" s="15">
        <f>[1]РЕЕСТР!P1113</f>
        <v>0.75</v>
      </c>
      <c r="Q1113" s="13" t="str">
        <f>[1]РЕЕСТР!Q1113</f>
        <v>металл</v>
      </c>
      <c r="R1113" s="14" t="str">
        <f>[1]РЕЕСТР!U1113</f>
        <v>-</v>
      </c>
      <c r="S1113" s="15" t="str">
        <f>[1]РЕЕСТР!V1113</f>
        <v>-</v>
      </c>
      <c r="T1113" s="13" t="str">
        <f>[1]РЕЕСТР!W1113</f>
        <v>-</v>
      </c>
      <c r="U1113" s="17" t="str">
        <f>[1]РЕЕСТР!AA1113</f>
        <v>-</v>
      </c>
      <c r="V1113" s="18" t="str">
        <f>[1]РЕЕСТР!AB1113</f>
        <v>-</v>
      </c>
      <c r="W1113" s="15" t="str">
        <f>[1]РЕЕСТР!AC1113</f>
        <v>-</v>
      </c>
      <c r="X1113" s="13" t="str">
        <f>[1]РЕЕСТР!AD1113</f>
        <v>-</v>
      </c>
      <c r="Y1113" s="8" t="str">
        <f>[1]РЕЕСТР!AH1113</f>
        <v>СП МКД</v>
      </c>
      <c r="Z1113" s="19" t="str">
        <f>[1]РЕЕСТР!AL1113</f>
        <v>МКД ул. Строителей, 117</v>
      </c>
    </row>
    <row r="1114" spans="2:26" ht="45" customHeight="1" x14ac:dyDescent="0.3">
      <c r="B1114" s="43">
        <f>[1]РЕЕСТР!B1114</f>
        <v>1039</v>
      </c>
      <c r="C1114" s="44" t="str">
        <f>[1]РЕЕСТР!C1114</f>
        <v>ранее существовавшая до 01.01.2019</v>
      </c>
      <c r="D1114" s="51">
        <f>[1]РЕЕСТР!D1114</f>
        <v>44900</v>
      </c>
      <c r="E1114" s="16" t="str">
        <f>[1]РЕЕСТР!E1114</f>
        <v>Мира 127Б</v>
      </c>
      <c r="F1114" s="52" t="str">
        <f>[1]РЕЕСТР!F1114</f>
        <v>в рамках проведения инвентаризации 2022 года
не установлен</v>
      </c>
      <c r="G1114" s="10" t="str">
        <f>[1]РЕЕСТР!G1114</f>
        <v xml:space="preserve">61.010314 </v>
      </c>
      <c r="H1114" s="10" t="str">
        <f>[1]РЕЕСТР!H1114</f>
        <v>69.058473</v>
      </c>
      <c r="I1114" s="53" t="str">
        <f>[1]РЕЕСТР!I1114</f>
        <v>в рамках инвентаризации 2022 года
не определена</v>
      </c>
      <c r="J1114" s="9" t="str">
        <f>[1]РЕЕСТР!J1114</f>
        <v>ограниченный</v>
      </c>
      <c r="K1114" s="11" t="str">
        <f>[1]РЕЕСТР!K1114</f>
        <v>грунт</v>
      </c>
      <c r="L1114" s="10">
        <f>[1]РЕЕСТР!L1114</f>
        <v>6</v>
      </c>
      <c r="M1114" s="10" t="str">
        <f>[1]РЕЕСТР!M1114</f>
        <v>отсутствует</v>
      </c>
      <c r="N1114" s="12" t="str">
        <f>[1]РЕЕСТР!N1114</f>
        <v>отсутствует</v>
      </c>
      <c r="O1114" s="14">
        <f>[1]РЕЕСТР!O1114</f>
        <v>1</v>
      </c>
      <c r="P1114" s="15">
        <f>[1]РЕЕСТР!P1114</f>
        <v>1.1000000000000001</v>
      </c>
      <c r="Q1114" s="13" t="str">
        <f>[1]РЕЕСТР!Q1114</f>
        <v>пластик</v>
      </c>
      <c r="R1114" s="14" t="str">
        <f>[1]РЕЕСТР!U1114</f>
        <v>-</v>
      </c>
      <c r="S1114" s="15" t="str">
        <f>[1]РЕЕСТР!V1114</f>
        <v>-</v>
      </c>
      <c r="T1114" s="13" t="str">
        <f>[1]РЕЕСТР!W1114</f>
        <v>-</v>
      </c>
      <c r="U1114" s="17" t="str">
        <f>[1]РЕЕСТР!AA1114</f>
        <v>-</v>
      </c>
      <c r="V1114" s="18" t="str">
        <f>[1]РЕЕСТР!AB1114</f>
        <v>-</v>
      </c>
      <c r="W1114" s="15" t="str">
        <f>[1]РЕЕСТР!AC1114</f>
        <v>-</v>
      </c>
      <c r="X1114" s="13" t="str">
        <f>[1]РЕЕСТР!AD1114</f>
        <v>-</v>
      </c>
      <c r="Y1114" s="8" t="str">
        <f>[1]РЕЕСТР!AH1114</f>
        <v>ЮЛ - НИИ "Югорские клеточные технологии"</v>
      </c>
      <c r="Z1114" s="19" t="str">
        <f>[1]РЕЕСТР!AL1114</f>
        <v xml:space="preserve">ЮЛ - НИИ "Югорские клеточные технологии" </v>
      </c>
    </row>
    <row r="1115" spans="2:26" ht="45" customHeight="1" x14ac:dyDescent="0.3">
      <c r="B1115" s="43">
        <f>[1]РЕЕСТР!B1115</f>
        <v>1040</v>
      </c>
      <c r="C1115" s="44" t="str">
        <f>[1]РЕЕСТР!C1115</f>
        <v>ранее существовавшая до 01.01.2019</v>
      </c>
      <c r="D1115" s="51">
        <f>[1]РЕЕСТР!D1115</f>
        <v>44900</v>
      </c>
      <c r="E1115" s="16" t="str">
        <f>[1]РЕЕСТР!E1115</f>
        <v>Анны Коньковой д.3 корп. 1</v>
      </c>
      <c r="F1115" s="52" t="str">
        <f>[1]РЕЕСТР!F1115</f>
        <v>в рамках проведения инвентаризации 2022 года
не установлен</v>
      </c>
      <c r="G1115" s="10" t="str">
        <f>[1]РЕЕСТР!G1115</f>
        <v>60.966605</v>
      </c>
      <c r="H1115" s="10" t="str">
        <f>[1]РЕЕСТР!H1115</f>
        <v>69.021765</v>
      </c>
      <c r="I1115" s="53" t="str">
        <f>[1]РЕЕСТР!I1115</f>
        <v>в рамках инвентаризации 2022 года
не определена</v>
      </c>
      <c r="J1115" s="9" t="str">
        <f>[1]РЕЕСТР!J1115</f>
        <v>открытый</v>
      </c>
      <c r="K1115" s="11" t="str">
        <f>[1]РЕЕСТР!K1115</f>
        <v>асфальт</v>
      </c>
      <c r="L1115" s="10">
        <f>[1]РЕЕСТР!L1115</f>
        <v>19.5</v>
      </c>
      <c r="M1115" s="10" t="str">
        <f>[1]РЕЕСТР!M1115</f>
        <v>отсутствует</v>
      </c>
      <c r="N1115" s="12" t="str">
        <f>[1]РЕЕСТР!N1115</f>
        <v>есть</v>
      </c>
      <c r="O1115" s="14">
        <f>[1]РЕЕСТР!O1115</f>
        <v>8</v>
      </c>
      <c r="P1115" s="15">
        <f>[1]РЕЕСТР!P1115</f>
        <v>1.1000000000000001</v>
      </c>
      <c r="Q1115" s="13" t="str">
        <f>[1]РЕЕСТР!Q1115</f>
        <v>пластик</v>
      </c>
      <c r="R1115" s="14" t="str">
        <f>[1]РЕЕСТР!U1115</f>
        <v>-</v>
      </c>
      <c r="S1115" s="15" t="str">
        <f>[1]РЕЕСТР!V1115</f>
        <v>-</v>
      </c>
      <c r="T1115" s="13" t="str">
        <f>[1]РЕЕСТР!W1115</f>
        <v>-</v>
      </c>
      <c r="U1115" s="17" t="str">
        <f>[1]РЕЕСТР!AA1115</f>
        <v>-</v>
      </c>
      <c r="V1115" s="18" t="str">
        <f>[1]РЕЕСТР!AB1115</f>
        <v>-</v>
      </c>
      <c r="W1115" s="15" t="str">
        <f>[1]РЕЕСТР!AC1115</f>
        <v>-</v>
      </c>
      <c r="X1115" s="13" t="str">
        <f>[1]РЕЕСТР!AD1115</f>
        <v>-</v>
      </c>
      <c r="Y1115" s="8" t="str">
        <f>[1]РЕЕСТР!AH1115</f>
        <v>СП МКД</v>
      </c>
      <c r="Z1115" s="19" t="str">
        <f>[1]РЕЕСТР!AL1115</f>
        <v>МКД  ул. Анны Коньковой д.3 корп.1</v>
      </c>
    </row>
    <row r="1116" spans="2:26" ht="45" customHeight="1" x14ac:dyDescent="0.3">
      <c r="B1116" s="43">
        <f>[1]РЕЕСТР!B1116</f>
        <v>1041</v>
      </c>
      <c r="C1116" s="44" t="str">
        <f>[1]РЕЕСТР!C1116</f>
        <v>ранее существовавшая до 01.01.2019</v>
      </c>
      <c r="D1116" s="51">
        <f>[1]РЕЕСТР!D1116</f>
        <v>44900</v>
      </c>
      <c r="E1116" s="16" t="str">
        <f>[1]РЕЕСТР!E1116</f>
        <v>Анны Коньковой д.3 корп. 2</v>
      </c>
      <c r="F1116" s="52" t="str">
        <f>[1]РЕЕСТР!F1116</f>
        <v>в рамках проведения инвентаризации 2022 года
не установлен</v>
      </c>
      <c r="G1116" s="10" t="str">
        <f>[1]РЕЕСТР!G1116</f>
        <v xml:space="preserve">60.967410 </v>
      </c>
      <c r="H1116" s="10" t="str">
        <f>[1]РЕЕСТР!H1116</f>
        <v>69.026805</v>
      </c>
      <c r="I1116" s="53" t="str">
        <f>[1]РЕЕСТР!I1116</f>
        <v>в рамках инвентаризации 2022 года
не определена</v>
      </c>
      <c r="J1116" s="9" t="str">
        <f>[1]РЕЕСТР!J1116</f>
        <v>открытый</v>
      </c>
      <c r="K1116" s="11" t="str">
        <f>[1]РЕЕСТР!K1116</f>
        <v>асфальт</v>
      </c>
      <c r="L1116" s="10">
        <f>[1]РЕЕСТР!L1116</f>
        <v>19.5</v>
      </c>
      <c r="M1116" s="10" t="str">
        <f>[1]РЕЕСТР!M1116</f>
        <v>отсутствует</v>
      </c>
      <c r="N1116" s="12" t="str">
        <f>[1]РЕЕСТР!N1116</f>
        <v>есть</v>
      </c>
      <c r="O1116" s="14">
        <f>[1]РЕЕСТР!O1116</f>
        <v>8</v>
      </c>
      <c r="P1116" s="15">
        <f>[1]РЕЕСТР!P1116</f>
        <v>1.1000000000000001</v>
      </c>
      <c r="Q1116" s="13" t="str">
        <f>[1]РЕЕСТР!Q1116</f>
        <v>пластик</v>
      </c>
      <c r="R1116" s="14" t="str">
        <f>[1]РЕЕСТР!U1116</f>
        <v>-</v>
      </c>
      <c r="S1116" s="15" t="str">
        <f>[1]РЕЕСТР!V1116</f>
        <v>-</v>
      </c>
      <c r="T1116" s="13" t="str">
        <f>[1]РЕЕСТР!W1116</f>
        <v>-</v>
      </c>
      <c r="U1116" s="17" t="str">
        <f>[1]РЕЕСТР!AA1116</f>
        <v>-</v>
      </c>
      <c r="V1116" s="18" t="str">
        <f>[1]РЕЕСТР!AB1116</f>
        <v>-</v>
      </c>
      <c r="W1116" s="15" t="str">
        <f>[1]РЕЕСТР!AC1116</f>
        <v>-</v>
      </c>
      <c r="X1116" s="13" t="str">
        <f>[1]РЕЕСТР!AD1116</f>
        <v>-</v>
      </c>
      <c r="Y1116" s="8" t="str">
        <f>[1]РЕЕСТР!AH1116</f>
        <v>СП МКД</v>
      </c>
      <c r="Z1116" s="19" t="str">
        <f>[1]РЕЕСТР!AL1116</f>
        <v>МКД  ул. Анны Коньковой д.3 корп.2</v>
      </c>
    </row>
    <row r="1117" spans="2:26" ht="45" customHeight="1" x14ac:dyDescent="0.3">
      <c r="B1117" s="43">
        <f>[1]РЕЕСТР!B1117</f>
        <v>1042</v>
      </c>
      <c r="C1117" s="44" t="str">
        <f>[1]РЕЕСТР!C1117</f>
        <v>ранее существовавшая до 01.01.2019</v>
      </c>
      <c r="D1117" s="51">
        <f>[1]РЕЕСТР!D1117</f>
        <v>44900</v>
      </c>
      <c r="E1117" s="16" t="str">
        <f>[1]РЕЕСТР!E1117</f>
        <v>Анны Коньковой д.14</v>
      </c>
      <c r="F1117" s="52" t="str">
        <f>[1]РЕЕСТР!F1117</f>
        <v>в рамках проведения инвентаризации 2022 года
не установлен</v>
      </c>
      <c r="G1117" s="10" t="str">
        <f>[1]РЕЕСТР!G1117</f>
        <v>60.970666</v>
      </c>
      <c r="H1117" s="10" t="str">
        <f>[1]РЕЕСТР!H1117</f>
        <v>69.017924</v>
      </c>
      <c r="I1117" s="53" t="str">
        <f>[1]РЕЕСТР!I1117</f>
        <v>в рамках инвентаризации 2022 года
не определена</v>
      </c>
      <c r="J1117" s="9" t="str">
        <f>[1]РЕЕСТР!J1117</f>
        <v>открытый</v>
      </c>
      <c r="K1117" s="11" t="str">
        <f>[1]РЕЕСТР!K1117</f>
        <v>бетонная плита</v>
      </c>
      <c r="L1117" s="10">
        <f>[1]РЕЕСТР!L1117</f>
        <v>4</v>
      </c>
      <c r="M1117" s="10" t="str">
        <f>[1]РЕЕСТР!M1117</f>
        <v>отсутствует</v>
      </c>
      <c r="N1117" s="12" t="str">
        <f>[1]РЕЕСТР!N1117</f>
        <v>отсутствует</v>
      </c>
      <c r="O1117" s="14">
        <f>[1]РЕЕСТР!O1117</f>
        <v>1</v>
      </c>
      <c r="P1117" s="15">
        <f>[1]РЕЕСТР!P1117</f>
        <v>3</v>
      </c>
      <c r="Q1117" s="13" t="str">
        <f>[1]РЕЕСТР!Q1117</f>
        <v>пластик</v>
      </c>
      <c r="R1117" s="14" t="str">
        <f>[1]РЕЕСТР!U1117</f>
        <v>-</v>
      </c>
      <c r="S1117" s="15" t="str">
        <f>[1]РЕЕСТР!V1117</f>
        <v>-</v>
      </c>
      <c r="T1117" s="13" t="str">
        <f>[1]РЕЕСТР!W1117</f>
        <v>-</v>
      </c>
      <c r="U1117" s="17" t="str">
        <f>[1]РЕЕСТР!AA1117</f>
        <v>-</v>
      </c>
      <c r="V1117" s="18" t="str">
        <f>[1]РЕЕСТР!AB1117</f>
        <v>-</v>
      </c>
      <c r="W1117" s="15" t="str">
        <f>[1]РЕЕСТР!AC1117</f>
        <v>-</v>
      </c>
      <c r="X1117" s="13" t="str">
        <f>[1]РЕЕСТР!AD1117</f>
        <v>-</v>
      </c>
      <c r="Y1117" s="40" t="str">
        <f>[1]РЕЕСТР!AH1117</f>
        <v>СП МКД</v>
      </c>
      <c r="Z1117" s="19" t="str">
        <f>[1]РЕЕСТР!AL1117</f>
        <v xml:space="preserve"> МКД ул. Анны Коньковой д. 14</v>
      </c>
    </row>
    <row r="1118" spans="2:26" ht="45" customHeight="1" x14ac:dyDescent="0.3">
      <c r="B1118" s="43">
        <f>[1]РЕЕСТР!B1118</f>
        <v>1043</v>
      </c>
      <c r="C1118" s="44" t="str">
        <f>[1]РЕЕСТР!C1118</f>
        <v>ранее существовавшая до 01.01.2019</v>
      </c>
      <c r="D1118" s="51">
        <f>[1]РЕЕСТР!D1118</f>
        <v>44900</v>
      </c>
      <c r="E1118" s="16" t="str">
        <f>[1]РЕЕСТР!E1118</f>
        <v>Объездная 53</v>
      </c>
      <c r="F1118" s="52" t="str">
        <f>[1]РЕЕСТР!F1118</f>
        <v>в рамках проведения инвентаризации 2022 года
не установлен</v>
      </c>
      <c r="G1118" s="10" t="str">
        <f>[1]РЕЕСТР!G1118</f>
        <v>60.972077</v>
      </c>
      <c r="H1118" s="10" t="str">
        <f>[1]РЕЕСТР!H1118</f>
        <v>69.016867</v>
      </c>
      <c r="I1118" s="53" t="str">
        <f>[1]РЕЕСТР!I1118</f>
        <v>в рамках инвентаризации 2022 года
не определена</v>
      </c>
      <c r="J1118" s="9" t="str">
        <f>[1]РЕЕСТР!J1118</f>
        <v>открытый</v>
      </c>
      <c r="K1118" s="11" t="str">
        <f>[1]РЕЕСТР!K1118</f>
        <v>бетонная плита</v>
      </c>
      <c r="L1118" s="10">
        <f>[1]РЕЕСТР!L1118</f>
        <v>16</v>
      </c>
      <c r="M1118" s="10" t="str">
        <f>[1]РЕЕСТР!M1118</f>
        <v>отсутствует</v>
      </c>
      <c r="N1118" s="12" t="str">
        <f>[1]РЕЕСТР!N1118</f>
        <v>отсутствует</v>
      </c>
      <c r="O1118" s="14">
        <f>[1]РЕЕСТР!O1118</f>
        <v>1</v>
      </c>
      <c r="P1118" s="15">
        <f>[1]РЕЕСТР!P1118</f>
        <v>3</v>
      </c>
      <c r="Q1118" s="13" t="str">
        <f>[1]РЕЕСТР!Q1118</f>
        <v>пластик</v>
      </c>
      <c r="R1118" s="14" t="str">
        <f>[1]РЕЕСТР!U1118</f>
        <v>-</v>
      </c>
      <c r="S1118" s="15" t="str">
        <f>[1]РЕЕСТР!V1118</f>
        <v>-</v>
      </c>
      <c r="T1118" s="13" t="str">
        <f>[1]РЕЕСТР!W1118</f>
        <v>-</v>
      </c>
      <c r="U1118" s="17" t="str">
        <f>[1]РЕЕСТР!AA1118</f>
        <v>-</v>
      </c>
      <c r="V1118" s="18" t="str">
        <f>[1]РЕЕСТР!AB1118</f>
        <v>-</v>
      </c>
      <c r="W1118" s="15" t="str">
        <f>[1]РЕЕСТР!AC1118</f>
        <v>-</v>
      </c>
      <c r="X1118" s="13" t="str">
        <f>[1]РЕЕСТР!AD1118</f>
        <v>-</v>
      </c>
      <c r="Y1118" s="8" t="str">
        <f>[1]РЕЕСТР!AH1118</f>
        <v>СП МКД</v>
      </c>
      <c r="Z1118" s="19" t="str">
        <f>[1]РЕЕСТР!AL1118</f>
        <v>МКД ул. Объездная 53</v>
      </c>
    </row>
    <row r="1119" spans="2:26" ht="78.75" customHeight="1" x14ac:dyDescent="0.3">
      <c r="B1119" s="43">
        <f>[1]РЕЕСТР!B1119</f>
        <v>1043</v>
      </c>
      <c r="C1119" s="44">
        <f>[1]РЕЕСТР!C1119</f>
        <v>0</v>
      </c>
      <c r="D1119" s="51">
        <f>[1]РЕЕСТР!D1119</f>
        <v>44900</v>
      </c>
      <c r="E1119" s="16">
        <f>[1]РЕЕСТР!E1119</f>
        <v>0</v>
      </c>
      <c r="F1119" s="52" t="str">
        <f>[1]РЕЕСТР!F1119</f>
        <v>в рамках проведения инвентаризации 2022 года
не установлен</v>
      </c>
      <c r="G1119" s="10">
        <f>[1]РЕЕСТР!G1119</f>
        <v>0</v>
      </c>
      <c r="H1119" s="10">
        <f>[1]РЕЕСТР!H1119</f>
        <v>0</v>
      </c>
      <c r="I1119" s="53" t="str">
        <f>[1]РЕЕСТР!I1119</f>
        <v>в рамках инвентаризации 2022 года
не определена</v>
      </c>
      <c r="J1119" s="9">
        <f>[1]РЕЕСТР!J1119</f>
        <v>0</v>
      </c>
      <c r="K1119" s="11">
        <f>[1]РЕЕСТР!K1119</f>
        <v>0</v>
      </c>
      <c r="L1119" s="10">
        <f>[1]РЕЕСТР!L1119</f>
        <v>0</v>
      </c>
      <c r="M1119" s="10">
        <f>[1]РЕЕСТР!M1119</f>
        <v>0</v>
      </c>
      <c r="N1119" s="12">
        <f>[1]РЕЕСТР!N1119</f>
        <v>0</v>
      </c>
      <c r="O1119" s="14">
        <f>[1]РЕЕСТР!O1119</f>
        <v>5</v>
      </c>
      <c r="P1119" s="15">
        <f>[1]РЕЕСТР!P1119</f>
        <v>1.1000000000000001</v>
      </c>
      <c r="Q1119" s="13" t="str">
        <f>[1]РЕЕСТР!Q1119</f>
        <v>пластик</v>
      </c>
      <c r="R1119" s="14">
        <f>[1]РЕЕСТР!U1119</f>
        <v>0</v>
      </c>
      <c r="S1119" s="15">
        <f>[1]РЕЕСТР!V1119</f>
        <v>0</v>
      </c>
      <c r="T1119" s="13">
        <f>[1]РЕЕСТР!W1119</f>
        <v>0</v>
      </c>
      <c r="U1119" s="17">
        <f>[1]РЕЕСТР!AA1119</f>
        <v>0</v>
      </c>
      <c r="V1119" s="18">
        <f>[1]РЕЕСТР!AB1119</f>
        <v>0</v>
      </c>
      <c r="W1119" s="15">
        <f>[1]РЕЕСТР!AC1119</f>
        <v>0</v>
      </c>
      <c r="X1119" s="13">
        <f>[1]РЕЕСТР!AD1119</f>
        <v>0</v>
      </c>
      <c r="Y1119" s="8">
        <f>[1]РЕЕСТР!AH1119</f>
        <v>0</v>
      </c>
      <c r="Z1119" s="19">
        <f>[1]РЕЕСТР!AL1119</f>
        <v>0</v>
      </c>
    </row>
    <row r="1120" spans="2:26" ht="45" customHeight="1" x14ac:dyDescent="0.3">
      <c r="B1120" s="43">
        <f>[1]РЕЕСТР!B1120</f>
        <v>1044</v>
      </c>
      <c r="C1120" s="44" t="str">
        <f>[1]РЕЕСТР!C1120</f>
        <v>ранее существовавшая до 01.01.2019</v>
      </c>
      <c r="D1120" s="51">
        <f>[1]РЕЕСТР!D1120</f>
        <v>44900</v>
      </c>
      <c r="E1120" s="16" t="str">
        <f>[1]РЕЕСТР!E1120</f>
        <v>Комсомольская 31</v>
      </c>
      <c r="F1120" s="52" t="str">
        <f>[1]РЕЕСТР!F1120</f>
        <v>в рамках проведения инвентаризации 2022 года
не установлен</v>
      </c>
      <c r="G1120" s="10" t="str">
        <f>[1]РЕЕСТР!G1120</f>
        <v xml:space="preserve">61.005110 </v>
      </c>
      <c r="H1120" s="10" t="str">
        <f>[1]РЕЕСТР!H1120</f>
        <v>69.014980</v>
      </c>
      <c r="I1120" s="53" t="str">
        <f>[1]РЕЕСТР!I1120</f>
        <v>в рамках инвентаризации 2022 года
не определена</v>
      </c>
      <c r="J1120" s="9" t="str">
        <f>[1]РЕЕСТР!J1120</f>
        <v>открытый</v>
      </c>
      <c r="K1120" s="11" t="str">
        <f>[1]РЕЕСТР!K1120</f>
        <v>асфальт</v>
      </c>
      <c r="L1120" s="10">
        <f>[1]РЕЕСТР!L1120</f>
        <v>12</v>
      </c>
      <c r="M1120" s="10" t="str">
        <f>[1]РЕЕСТР!M1120</f>
        <v>есть</v>
      </c>
      <c r="N1120" s="12" t="str">
        <f>[1]РЕЕСТР!N1120</f>
        <v>есть</v>
      </c>
      <c r="O1120" s="14">
        <f>[1]РЕЕСТР!O1120</f>
        <v>4</v>
      </c>
      <c r="P1120" s="15">
        <f>[1]РЕЕСТР!P1120</f>
        <v>1.1000000000000001</v>
      </c>
      <c r="Q1120" s="13" t="str">
        <f>[1]РЕЕСТР!Q1120</f>
        <v>пластик</v>
      </c>
      <c r="R1120" s="14" t="str">
        <f>[1]РЕЕСТР!U1120</f>
        <v>-</v>
      </c>
      <c r="S1120" s="15" t="str">
        <f>[1]РЕЕСТР!V1120</f>
        <v>-</v>
      </c>
      <c r="T1120" s="13" t="str">
        <f>[1]РЕЕСТР!W1120</f>
        <v>-</v>
      </c>
      <c r="U1120" s="17" t="str">
        <f>[1]РЕЕСТР!AA1120</f>
        <v>-</v>
      </c>
      <c r="V1120" s="18" t="str">
        <f>[1]РЕЕСТР!AB1120</f>
        <v>-</v>
      </c>
      <c r="W1120" s="15" t="str">
        <f>[1]РЕЕСТР!AC1120</f>
        <v>-</v>
      </c>
      <c r="X1120" s="13" t="str">
        <f>[1]РЕЕСТР!AD1120</f>
        <v>-</v>
      </c>
      <c r="Y1120" s="8" t="str">
        <f>[1]РЕЕСТР!AH1120</f>
        <v>СП МКД</v>
      </c>
      <c r="Z1120" s="19" t="str">
        <f>[1]РЕЕСТР!AL1120</f>
        <v>МКД  ул. Комсомольская 31</v>
      </c>
    </row>
    <row r="1121" spans="2:26" ht="45" customHeight="1" x14ac:dyDescent="0.3">
      <c r="B1121" s="43">
        <f>[1]РЕЕСТР!B1121</f>
        <v>1045</v>
      </c>
      <c r="C1121" s="44" t="str">
        <f>[1]РЕЕСТР!C1121</f>
        <v>ранее существовавшая до 01.01.2019</v>
      </c>
      <c r="D1121" s="51">
        <f>[1]РЕЕСТР!D1121</f>
        <v>44900</v>
      </c>
      <c r="E1121" s="16" t="str">
        <f>[1]РЕЕСТР!E1121</f>
        <v>Сирина 51</v>
      </c>
      <c r="F1121" s="52" t="str">
        <f>[1]РЕЕСТР!F1121</f>
        <v>в рамках проведения инвентаризации 2022 года
не установлен</v>
      </c>
      <c r="G1121" s="10" t="str">
        <f>[1]РЕЕСТР!G1121</f>
        <v>61.003520</v>
      </c>
      <c r="H1121" s="10" t="str">
        <f>[1]РЕЕСТР!H1121</f>
        <v>69.002229</v>
      </c>
      <c r="I1121" s="53" t="str">
        <f>[1]РЕЕСТР!I1121</f>
        <v>в рамках инвентаризации 2022 года
не определена</v>
      </c>
      <c r="J1121" s="9" t="str">
        <f>[1]РЕЕСТР!J1121</f>
        <v>открытый</v>
      </c>
      <c r="K1121" s="11" t="str">
        <f>[1]РЕЕСТР!K1121</f>
        <v>бетонная плита</v>
      </c>
      <c r="L1121" s="10">
        <f>[1]РЕЕСТР!L1121</f>
        <v>12</v>
      </c>
      <c r="M1121" s="10" t="str">
        <f>[1]РЕЕСТР!M1121</f>
        <v>отсутствует</v>
      </c>
      <c r="N1121" s="12" t="str">
        <f>[1]РЕЕСТР!N1121</f>
        <v>есть</v>
      </c>
      <c r="O1121" s="14">
        <f>[1]РЕЕСТР!O1121</f>
        <v>2</v>
      </c>
      <c r="P1121" s="15">
        <f>[1]РЕЕСТР!P1121</f>
        <v>1.1000000000000001</v>
      </c>
      <c r="Q1121" s="13" t="str">
        <f>[1]РЕЕСТР!Q1121</f>
        <v>пластик</v>
      </c>
      <c r="R1121" s="14">
        <f>[1]РЕЕСТР!U1121</f>
        <v>1</v>
      </c>
      <c r="S1121" s="15">
        <f>[1]РЕЕСТР!V1121</f>
        <v>4</v>
      </c>
      <c r="T1121" s="13" t="str">
        <f>[1]РЕЕСТР!W1121</f>
        <v>отсек</v>
      </c>
      <c r="U1121" s="17" t="str">
        <f>[1]РЕЕСТР!AA1121</f>
        <v>-</v>
      </c>
      <c r="V1121" s="18" t="str">
        <f>[1]РЕЕСТР!AB1121</f>
        <v>-</v>
      </c>
      <c r="W1121" s="15" t="str">
        <f>[1]РЕЕСТР!AC1121</f>
        <v>-</v>
      </c>
      <c r="X1121" s="13" t="str">
        <f>[1]РЕЕСТР!AD1121</f>
        <v>-</v>
      </c>
      <c r="Y1121" s="8" t="str">
        <f>[1]РЕЕСТР!AH1121</f>
        <v>СП МКД</v>
      </c>
      <c r="Z1121" s="19" t="str">
        <f>[1]РЕЕСТР!AL1121</f>
        <v>МКД  ул. Сирина 51,53</v>
      </c>
    </row>
    <row r="1122" spans="2:26" ht="45" customHeight="1" x14ac:dyDescent="0.3">
      <c r="B1122" s="43">
        <f>[1]РЕЕСТР!B1122</f>
        <v>1046</v>
      </c>
      <c r="C1122" s="44">
        <f>[1]РЕЕСТР!C1122</f>
        <v>44375</v>
      </c>
      <c r="D1122" s="51">
        <f>[1]РЕЕСТР!D1122</f>
        <v>44900</v>
      </c>
      <c r="E1122" s="16" t="str">
        <f>[1]РЕЕСТР!E1122</f>
        <v>Тобольский тракт 2 Д</v>
      </c>
      <c r="F1122" s="52" t="str">
        <f>[1]РЕЕСТР!F1122</f>
        <v>в рамках проведения инвентаризации 2022 года
не установлен</v>
      </c>
      <c r="G1122" s="10" t="str">
        <f>[1]РЕЕСТР!G1122</f>
        <v>61.023642</v>
      </c>
      <c r="H1122" s="10" t="str">
        <f>[1]РЕЕСТР!H1122</f>
        <v>69.106147</v>
      </c>
      <c r="I1122" s="53" t="str">
        <f>[1]РЕЕСТР!I1122</f>
        <v>в рамках инвентаризации 2022 года
не определена</v>
      </c>
      <c r="J1122" s="9" t="str">
        <f>[1]РЕЕСТР!J1122</f>
        <v>открытый</v>
      </c>
      <c r="K1122" s="11" t="str">
        <f>[1]РЕЕСТР!K1122</f>
        <v>бетонная плита</v>
      </c>
      <c r="L1122" s="10">
        <f>[1]РЕЕСТР!L1122</f>
        <v>6</v>
      </c>
      <c r="M1122" s="10" t="str">
        <f>[1]РЕЕСТР!M1122</f>
        <v>отсутствует</v>
      </c>
      <c r="N1122" s="12" t="str">
        <f>[1]РЕЕСТР!N1122</f>
        <v>есть</v>
      </c>
      <c r="O1122" s="14">
        <f>[1]РЕЕСТР!O1122</f>
        <v>3</v>
      </c>
      <c r="P1122" s="15">
        <f>[1]РЕЕСТР!P1122</f>
        <v>1.1000000000000001</v>
      </c>
      <c r="Q1122" s="13" t="str">
        <f>[1]РЕЕСТР!Q1122</f>
        <v>пластик</v>
      </c>
      <c r="R1122" s="14" t="str">
        <f>[1]РЕЕСТР!U1122</f>
        <v>-</v>
      </c>
      <c r="S1122" s="15" t="str">
        <f>[1]РЕЕСТР!V1122</f>
        <v>-</v>
      </c>
      <c r="T1122" s="13" t="str">
        <f>[1]РЕЕСТР!W1122</f>
        <v>-</v>
      </c>
      <c r="U1122" s="17" t="str">
        <f>[1]РЕЕСТР!AA1122</f>
        <v>-</v>
      </c>
      <c r="V1122" s="18" t="str">
        <f>[1]РЕЕСТР!AB1122</f>
        <v>-</v>
      </c>
      <c r="W1122" s="15" t="str">
        <f>[1]РЕЕСТР!AC1122</f>
        <v>-</v>
      </c>
      <c r="X1122" s="13" t="str">
        <f>[1]РЕЕСТР!AD1122</f>
        <v>-</v>
      </c>
      <c r="Y1122" s="8" t="str">
        <f>[1]РЕЕСТР!AH1122</f>
        <v>ЮЛ - ООО "Газпромнефть-Центр"</v>
      </c>
      <c r="Z1122" s="19" t="str">
        <f>[1]РЕЕСТР!AL1122</f>
        <v>АЗС Газпромнефть</v>
      </c>
    </row>
    <row r="1123" spans="2:26" ht="63" customHeight="1" x14ac:dyDescent="0.3">
      <c r="B1123" s="43">
        <f>[1]РЕЕСТР!B1123</f>
        <v>1047</v>
      </c>
      <c r="C1123" s="44" t="str">
        <f>[1]РЕЕСТР!C1123</f>
        <v>ранее существовавшая до 01.01.2019</v>
      </c>
      <c r="D1123" s="51">
        <f>[1]РЕЕСТР!D1123</f>
        <v>44900</v>
      </c>
      <c r="E1123" s="16" t="str">
        <f>[1]РЕЕСТР!E1123</f>
        <v>Раздольная 7</v>
      </c>
      <c r="F1123" s="52" t="str">
        <f>[1]РЕЕСТР!F1123</f>
        <v>в рамках проведения инвентаризации 2022 года
не установлен</v>
      </c>
      <c r="G1123" s="10" t="str">
        <f>[1]РЕЕСТР!G1123</f>
        <v>61.034043</v>
      </c>
      <c r="H1123" s="10" t="str">
        <f>[1]РЕЕСТР!H1123</f>
        <v>69.038443</v>
      </c>
      <c r="I1123" s="53" t="str">
        <f>[1]РЕЕСТР!I1123</f>
        <v>в рамках инвентаризации 2022 года
не определена</v>
      </c>
      <c r="J1123" s="9" t="str">
        <f>[1]РЕЕСТР!J1123</f>
        <v>открытый</v>
      </c>
      <c r="K1123" s="11" t="str">
        <f>[1]РЕЕСТР!K1123</f>
        <v>грунт</v>
      </c>
      <c r="L1123" s="10">
        <f>[1]РЕЕСТР!L1123</f>
        <v>4</v>
      </c>
      <c r="M1123" s="10" t="str">
        <f>[1]РЕЕСТР!M1123</f>
        <v>отсутствует</v>
      </c>
      <c r="N1123" s="12" t="str">
        <f>[1]РЕЕСТР!N1123</f>
        <v>отсутствует</v>
      </c>
      <c r="O1123" s="14">
        <f>[1]РЕЕСТР!O1123</f>
        <v>1</v>
      </c>
      <c r="P1123" s="15">
        <f>[1]РЕЕСТР!P1123</f>
        <v>1.1000000000000001</v>
      </c>
      <c r="Q1123" s="13" t="str">
        <f>[1]РЕЕСТР!Q1123</f>
        <v>пластик</v>
      </c>
      <c r="R1123" s="14" t="str">
        <f>[1]РЕЕСТР!U1123</f>
        <v>-</v>
      </c>
      <c r="S1123" s="15" t="str">
        <f>[1]РЕЕСТР!V1123</f>
        <v>-</v>
      </c>
      <c r="T1123" s="13" t="str">
        <f>[1]РЕЕСТР!W1123</f>
        <v>-</v>
      </c>
      <c r="U1123" s="17" t="str">
        <f>[1]РЕЕСТР!AA1123</f>
        <v>-</v>
      </c>
      <c r="V1123" s="18" t="str">
        <f>[1]РЕЕСТР!AB1123</f>
        <v>-</v>
      </c>
      <c r="W1123" s="15" t="str">
        <f>[1]РЕЕСТР!AC1123</f>
        <v>-</v>
      </c>
      <c r="X1123" s="13" t="str">
        <f>[1]РЕЕСТР!AD1123</f>
        <v>-</v>
      </c>
      <c r="Y1123" s="8" t="str">
        <f>[1]РЕЕСТР!AH1123</f>
        <v>не установлен</v>
      </c>
      <c r="Z1123" s="19" t="str">
        <f>[1]РЕЕСТР!AL1123</f>
        <v>ИЖС ул. Раздольная 7</v>
      </c>
    </row>
    <row r="1124" spans="2:26" ht="45" customHeight="1" x14ac:dyDescent="0.3">
      <c r="B1124" s="43">
        <f>[1]РЕЕСТР!B1124</f>
        <v>1048</v>
      </c>
      <c r="C1124" s="44" t="str">
        <f>[1]РЕЕСТР!C1124</f>
        <v>ранее существовавшая до 01.01.2019</v>
      </c>
      <c r="D1124" s="51">
        <f>[1]РЕЕСТР!D1124</f>
        <v>44900</v>
      </c>
      <c r="E1124" s="16" t="str">
        <f>[1]РЕЕСТР!E1124</f>
        <v>Уральская 11</v>
      </c>
      <c r="F1124" s="52" t="str">
        <f>[1]РЕЕСТР!F1124</f>
        <v>в рамках проведения инвентаризации 2022 года
не установлен</v>
      </c>
      <c r="G1124" s="10" t="str">
        <f>[1]РЕЕСТР!G1124</f>
        <v xml:space="preserve">61.031751 </v>
      </c>
      <c r="H1124" s="10" t="str">
        <f>[1]РЕЕСТР!H1124</f>
        <v>69.036068</v>
      </c>
      <c r="I1124" s="53" t="str">
        <f>[1]РЕЕСТР!I1124</f>
        <v>в рамках инвентаризации 2022 года
не определена</v>
      </c>
      <c r="J1124" s="9" t="str">
        <f>[1]РЕЕСТР!J1124</f>
        <v>ограниченный</v>
      </c>
      <c r="K1124" s="11" t="str">
        <f>[1]РЕЕСТР!K1124</f>
        <v>бетонная плита</v>
      </c>
      <c r="L1124" s="10">
        <f>[1]РЕЕСТР!L1124</f>
        <v>10</v>
      </c>
      <c r="M1124" s="10" t="str">
        <f>[1]РЕЕСТР!M1124</f>
        <v>отсутствует</v>
      </c>
      <c r="N1124" s="12" t="str">
        <f>[1]РЕЕСТР!N1124</f>
        <v>есть</v>
      </c>
      <c r="O1124" s="14">
        <f>[1]РЕЕСТР!O1124</f>
        <v>4</v>
      </c>
      <c r="P1124" s="15">
        <f>[1]РЕЕСТР!P1124</f>
        <v>0.66</v>
      </c>
      <c r="Q1124" s="13" t="str">
        <f>[1]РЕЕСТР!Q1124</f>
        <v>пластик</v>
      </c>
      <c r="R1124" s="14" t="str">
        <f>[1]РЕЕСТР!U1124</f>
        <v>-</v>
      </c>
      <c r="S1124" s="15" t="str">
        <f>[1]РЕЕСТР!V1124</f>
        <v>-</v>
      </c>
      <c r="T1124" s="13" t="str">
        <f>[1]РЕЕСТР!W1124</f>
        <v>-</v>
      </c>
      <c r="U1124" s="17" t="str">
        <f>[1]РЕЕСТР!AA1124</f>
        <v>-</v>
      </c>
      <c r="V1124" s="18" t="str">
        <f>[1]РЕЕСТР!AB1124</f>
        <v>-</v>
      </c>
      <c r="W1124" s="15" t="str">
        <f>[1]РЕЕСТР!AC1124</f>
        <v>-</v>
      </c>
      <c r="X1124" s="13" t="str">
        <f>[1]РЕЕСТР!AD1124</f>
        <v>-</v>
      </c>
      <c r="Y1124" s="8" t="str">
        <f>[1]РЕЕСТР!AH1124</f>
        <v>ЮЛ - АО профессионального образования Ханты-Мансийского автономного округа – Югры «Ханты-Мансийский технолого-педагогический колледж» </v>
      </c>
      <c r="Z1124" s="19" t="str">
        <f>[1]РЕЕСТР!AL1124</f>
        <v>АО профессионального образования Ханты-Мансийского автономного округа – Югры «Ханты-Мансийский технолого-педагогический колледж» </v>
      </c>
    </row>
    <row r="1125" spans="2:26" ht="47.25" customHeight="1" x14ac:dyDescent="0.3">
      <c r="B1125" s="43">
        <f>[1]РЕЕСТР!B1125</f>
        <v>1049</v>
      </c>
      <c r="C1125" s="44" t="str">
        <f>[1]РЕЕСТР!C1125</f>
        <v>ранее существовавшая до 01.01.2019</v>
      </c>
      <c r="D1125" s="51">
        <f>[1]РЕЕСТР!D1125</f>
        <v>44900</v>
      </c>
      <c r="E1125" s="16" t="str">
        <f>[1]РЕЕСТР!E1125</f>
        <v>Молодежная 13/2</v>
      </c>
      <c r="F1125" s="52" t="str">
        <f>[1]РЕЕСТР!F1125</f>
        <v>в рамках проведения инвентаризации 2022 года
не установлен</v>
      </c>
      <c r="G1125" s="10" t="str">
        <f>[1]РЕЕСТР!G1125</f>
        <v xml:space="preserve">61.027159 
</v>
      </c>
      <c r="H1125" s="10" t="str">
        <f>[1]РЕЕСТР!H1125</f>
        <v>69.036122</v>
      </c>
      <c r="I1125" s="53" t="str">
        <f>[1]РЕЕСТР!I1125</f>
        <v>в рамках инвентаризации 2022 года
не определена</v>
      </c>
      <c r="J1125" s="9" t="str">
        <f>[1]РЕЕСТР!J1125</f>
        <v>открытый</v>
      </c>
      <c r="K1125" s="11" t="str">
        <f>[1]РЕЕСТР!K1125</f>
        <v>бетонная плита</v>
      </c>
      <c r="L1125" s="10">
        <f>[1]РЕЕСТР!L1125</f>
        <v>10</v>
      </c>
      <c r="M1125" s="10" t="str">
        <f>[1]РЕЕСТР!M1125</f>
        <v>есть</v>
      </c>
      <c r="N1125" s="12" t="str">
        <f>[1]РЕЕСТР!N1125</f>
        <v>есть</v>
      </c>
      <c r="O1125" s="14">
        <f>[1]РЕЕСТР!O1125</f>
        <v>2</v>
      </c>
      <c r="P1125" s="15">
        <f>[1]РЕЕСТР!P1125</f>
        <v>1.1000000000000001</v>
      </c>
      <c r="Q1125" s="13" t="str">
        <f>[1]РЕЕСТР!Q1125</f>
        <v>пластик</v>
      </c>
      <c r="R1125" s="14" t="str">
        <f>[1]РЕЕСТР!U1125</f>
        <v>-</v>
      </c>
      <c r="S1125" s="15" t="str">
        <f>[1]РЕЕСТР!V1125</f>
        <v>-</v>
      </c>
      <c r="T1125" s="13" t="str">
        <f>[1]РЕЕСТР!W1125</f>
        <v>-</v>
      </c>
      <c r="U1125" s="17" t="str">
        <f>[1]РЕЕСТР!AA1125</f>
        <v>-</v>
      </c>
      <c r="V1125" s="18" t="str">
        <f>[1]РЕЕСТР!AB1125</f>
        <v>-</v>
      </c>
      <c r="W1125" s="15" t="str">
        <f>[1]РЕЕСТР!AC1125</f>
        <v>-</v>
      </c>
      <c r="X1125" s="13" t="str">
        <f>[1]РЕЕСТР!AD1125</f>
        <v>-</v>
      </c>
      <c r="Y1125" s="8" t="str">
        <f>[1]РЕЕСТР!AH1125</f>
        <v>СП МКД</v>
      </c>
      <c r="Z1125" s="19" t="str">
        <f>[1]РЕЕСТР!AL1125</f>
        <v>МКД ул. Молодежная 13/2</v>
      </c>
    </row>
    <row r="1126" spans="2:26" ht="45" customHeight="1" x14ac:dyDescent="0.3">
      <c r="B1126" s="43">
        <f>[1]РЕЕСТР!B1126</f>
        <v>1050</v>
      </c>
      <c r="C1126" s="44" t="str">
        <f>[1]РЕЕСТР!C1126</f>
        <v>ранее существовавшая до 01.01.2019</v>
      </c>
      <c r="D1126" s="51">
        <f>[1]РЕЕСТР!D1126</f>
        <v>44900</v>
      </c>
      <c r="E1126" s="16" t="str">
        <f>[1]РЕЕСТР!E1126</f>
        <v>Молодежная 13/3</v>
      </c>
      <c r="F1126" s="52" t="str">
        <f>[1]РЕЕСТР!F1126</f>
        <v>в рамках проведения инвентаризации 2022 года
не установлен</v>
      </c>
      <c r="G1126" s="10" t="str">
        <f>[1]РЕЕСТР!G1126</f>
        <v xml:space="preserve">61.026456 </v>
      </c>
      <c r="H1126" s="10" t="str">
        <f>[1]РЕЕСТР!H1126</f>
        <v>69.035801</v>
      </c>
      <c r="I1126" s="53" t="str">
        <f>[1]РЕЕСТР!I1126</f>
        <v>в рамках инвентаризации 2022 года
не определена</v>
      </c>
      <c r="J1126" s="9" t="str">
        <f>[1]РЕЕСТР!J1126</f>
        <v>открытый</v>
      </c>
      <c r="K1126" s="11" t="str">
        <f>[1]РЕЕСТР!K1126</f>
        <v>бетонная плита</v>
      </c>
      <c r="L1126" s="10">
        <f>[1]РЕЕСТР!L1126</f>
        <v>10</v>
      </c>
      <c r="M1126" s="10" t="str">
        <f>[1]РЕЕСТР!M1126</f>
        <v>есть</v>
      </c>
      <c r="N1126" s="12" t="str">
        <f>[1]РЕЕСТР!N1126</f>
        <v>есть</v>
      </c>
      <c r="O1126" s="14">
        <f>[1]РЕЕСТР!O1126</f>
        <v>2</v>
      </c>
      <c r="P1126" s="15">
        <f>[1]РЕЕСТР!P1126</f>
        <v>1.1000000000000001</v>
      </c>
      <c r="Q1126" s="13" t="str">
        <f>[1]РЕЕСТР!Q1126</f>
        <v>пластик</v>
      </c>
      <c r="R1126" s="14" t="str">
        <f>[1]РЕЕСТР!U1126</f>
        <v>-</v>
      </c>
      <c r="S1126" s="15" t="str">
        <f>[1]РЕЕСТР!V1126</f>
        <v>-</v>
      </c>
      <c r="T1126" s="13" t="str">
        <f>[1]РЕЕСТР!W1126</f>
        <v>-</v>
      </c>
      <c r="U1126" s="17" t="str">
        <f>[1]РЕЕСТР!AA1126</f>
        <v>-</v>
      </c>
      <c r="V1126" s="18" t="str">
        <f>[1]РЕЕСТР!AB1126</f>
        <v>-</v>
      </c>
      <c r="W1126" s="15" t="str">
        <f>[1]РЕЕСТР!AC1126</f>
        <v>-</v>
      </c>
      <c r="X1126" s="13" t="str">
        <f>[1]РЕЕСТР!AD1126</f>
        <v>-</v>
      </c>
      <c r="Y1126" s="8" t="str">
        <f>[1]РЕЕСТР!AH1126</f>
        <v>СП МКД</v>
      </c>
      <c r="Z1126" s="19" t="str">
        <f>[1]РЕЕСТР!AL1126</f>
        <v>МКД  ул. Молодежная 13/3</v>
      </c>
    </row>
    <row r="1127" spans="2:26" ht="45" customHeight="1" x14ac:dyDescent="0.3">
      <c r="B1127" s="43">
        <f>[1]РЕЕСТР!B1127</f>
        <v>1051</v>
      </c>
      <c r="C1127" s="44" t="str">
        <f>[1]РЕЕСТР!C1127</f>
        <v>ранее существовавшая до 01.01.2019</v>
      </c>
      <c r="D1127" s="51">
        <f>[1]РЕЕСТР!D1127</f>
        <v>44900</v>
      </c>
      <c r="E1127" s="16" t="str">
        <f>[1]РЕЕСТР!E1127</f>
        <v>Молодежная 13/4</v>
      </c>
      <c r="F1127" s="52" t="str">
        <f>[1]РЕЕСТР!F1127</f>
        <v>в рамках проведения инвентаризации 2022 года
не установлен</v>
      </c>
      <c r="G1127" s="10" t="str">
        <f>[1]РЕЕСТР!G1127</f>
        <v xml:space="preserve">61.026148 </v>
      </c>
      <c r="H1127" s="10" t="str">
        <f>[1]РЕЕСТР!H1127</f>
        <v>69.034937</v>
      </c>
      <c r="I1127" s="53" t="str">
        <f>[1]РЕЕСТР!I1127</f>
        <v>в рамках инвентаризации 2022 года
не определена</v>
      </c>
      <c r="J1127" s="9" t="str">
        <f>[1]РЕЕСТР!J1127</f>
        <v>открытый</v>
      </c>
      <c r="K1127" s="11" t="str">
        <f>[1]РЕЕСТР!K1127</f>
        <v>бетонная плита</v>
      </c>
      <c r="L1127" s="10">
        <f>[1]РЕЕСТР!L1127</f>
        <v>10</v>
      </c>
      <c r="M1127" s="10" t="str">
        <f>[1]РЕЕСТР!M1127</f>
        <v>отсутствует</v>
      </c>
      <c r="N1127" s="12" t="str">
        <f>[1]РЕЕСТР!N1127</f>
        <v>есть</v>
      </c>
      <c r="O1127" s="14">
        <f>[1]РЕЕСТР!O1127</f>
        <v>2</v>
      </c>
      <c r="P1127" s="15">
        <f>[1]РЕЕСТР!P1127</f>
        <v>1.1000000000000001</v>
      </c>
      <c r="Q1127" s="13" t="str">
        <f>[1]РЕЕСТР!Q1127</f>
        <v>пластик</v>
      </c>
      <c r="R1127" s="14" t="str">
        <f>[1]РЕЕСТР!U1127</f>
        <v>-</v>
      </c>
      <c r="S1127" s="15" t="str">
        <f>[1]РЕЕСТР!V1127</f>
        <v>-</v>
      </c>
      <c r="T1127" s="13" t="str">
        <f>[1]РЕЕСТР!W1127</f>
        <v>-</v>
      </c>
      <c r="U1127" s="17" t="str">
        <f>[1]РЕЕСТР!AA1127</f>
        <v>-</v>
      </c>
      <c r="V1127" s="18" t="str">
        <f>[1]РЕЕСТР!AB1127</f>
        <v>-</v>
      </c>
      <c r="W1127" s="15" t="str">
        <f>[1]РЕЕСТР!AC1127</f>
        <v>-</v>
      </c>
      <c r="X1127" s="13" t="str">
        <f>[1]РЕЕСТР!AD1127</f>
        <v>-</v>
      </c>
      <c r="Y1127" s="8" t="str">
        <f>[1]РЕЕСТР!AH1127</f>
        <v>СП МКД</v>
      </c>
      <c r="Z1127" s="19" t="str">
        <f>[1]РЕЕСТР!AL1127</f>
        <v>МКД  ул. Молодежная 13/4</v>
      </c>
    </row>
    <row r="1128" spans="2:26" ht="45" customHeight="1" x14ac:dyDescent="0.3">
      <c r="B1128" s="43">
        <f>[1]РЕЕСТР!B1128</f>
        <v>1052</v>
      </c>
      <c r="C1128" s="44" t="str">
        <f>[1]РЕЕСТР!C1128</f>
        <v>ранее существовавшая до 01.01.2019</v>
      </c>
      <c r="D1128" s="51">
        <f>[1]РЕЕСТР!D1128</f>
        <v>44900</v>
      </c>
      <c r="E1128" s="16" t="str">
        <f>[1]РЕЕСТР!E1128</f>
        <v>Студенческая 24</v>
      </c>
      <c r="F1128" s="52" t="str">
        <f>[1]РЕЕСТР!F1128</f>
        <v>в рамках проведения инвентаризации 2022 года
не установлен</v>
      </c>
      <c r="G1128" s="10" t="str">
        <f>[1]РЕЕСТР!G1128</f>
        <v xml:space="preserve">61.019422 </v>
      </c>
      <c r="H1128" s="10" t="str">
        <f>[1]РЕЕСТР!H1128</f>
        <v>69.017017</v>
      </c>
      <c r="I1128" s="53" t="str">
        <f>[1]РЕЕСТР!I1128</f>
        <v>в рамках инвентаризации 2022 года
не определена</v>
      </c>
      <c r="J1128" s="9" t="str">
        <f>[1]РЕЕСТР!J1128</f>
        <v>ограниченный</v>
      </c>
      <c r="K1128" s="11" t="str">
        <f>[1]РЕЕСТР!K1128</f>
        <v>асфальт</v>
      </c>
      <c r="L1128" s="10">
        <f>[1]РЕЕСТР!L1128</f>
        <v>6</v>
      </c>
      <c r="M1128" s="10" t="str">
        <f>[1]РЕЕСТР!M1128</f>
        <v>отсутствует</v>
      </c>
      <c r="N1128" s="12" t="str">
        <f>[1]РЕЕСТР!N1128</f>
        <v>отсутствует</v>
      </c>
      <c r="O1128" s="14">
        <f>[1]РЕЕСТР!O1128</f>
        <v>1</v>
      </c>
      <c r="P1128" s="15">
        <f>[1]РЕЕСТР!P1128</f>
        <v>0.75</v>
      </c>
      <c r="Q1128" s="13" t="str">
        <f>[1]РЕЕСТР!Q1128</f>
        <v>металл</v>
      </c>
      <c r="R1128" s="14" t="str">
        <f>[1]РЕЕСТР!U1128</f>
        <v>-</v>
      </c>
      <c r="S1128" s="15" t="str">
        <f>[1]РЕЕСТР!V1128</f>
        <v>-</v>
      </c>
      <c r="T1128" s="13" t="str">
        <f>[1]РЕЕСТР!W1128</f>
        <v>-</v>
      </c>
      <c r="U1128" s="17" t="str">
        <f>[1]РЕЕСТР!AA1128</f>
        <v>-</v>
      </c>
      <c r="V1128" s="18" t="str">
        <f>[1]РЕЕСТР!AB1128</f>
        <v>-</v>
      </c>
      <c r="W1128" s="15" t="str">
        <f>[1]РЕЕСТР!AC1128</f>
        <v>-</v>
      </c>
      <c r="X1128" s="13" t="str">
        <f>[1]РЕЕСТР!AD1128</f>
        <v>-</v>
      </c>
      <c r="Y1128" s="8" t="str">
        <f>[1]РЕЕСТР!AH1128</f>
        <v>ЮЛ - Югорский центр ОВД филиала ФГУ "Аэронавигация Севера Сибири", ФГУП Госкорпорация по ОрВД</v>
      </c>
      <c r="Z1128" s="19" t="str">
        <f>[1]РЕЕСТР!AL1128</f>
        <v xml:space="preserve"> Югорский центр ОВД филиала ФГУ "Аэронавигация Севера Сибири", ФГУП Госкорпорация по ОрВД</v>
      </c>
    </row>
    <row r="1129" spans="2:26" ht="45" customHeight="1" x14ac:dyDescent="0.3">
      <c r="B1129" s="43">
        <f>[1]РЕЕСТР!B1129</f>
        <v>1053</v>
      </c>
      <c r="C1129" s="44" t="str">
        <f>[1]РЕЕСТР!C1129</f>
        <v>ранее существовавшая до 01.01.2019</v>
      </c>
      <c r="D1129" s="51">
        <f>[1]РЕЕСТР!D1129</f>
        <v>44900</v>
      </c>
      <c r="E1129" s="16" t="str">
        <f>[1]РЕЕСТР!E1129</f>
        <v>Шевченко 53а</v>
      </c>
      <c r="F1129" s="52" t="str">
        <f>[1]РЕЕСТР!F1129</f>
        <v>в рамках проведения инвентаризации 2022 года
не установлен</v>
      </c>
      <c r="G1129" s="10" t="str">
        <f>[1]РЕЕСТР!G1129</f>
        <v>61.007349</v>
      </c>
      <c r="H1129" s="10" t="str">
        <f>[1]РЕЕСТР!H1129</f>
        <v>69.057619</v>
      </c>
      <c r="I1129" s="53" t="str">
        <f>[1]РЕЕСТР!I1129</f>
        <v>в рамках инвентаризации 2022 года
не определена</v>
      </c>
      <c r="J1129" s="9" t="str">
        <f>[1]РЕЕСТР!J1129</f>
        <v>ограниченный</v>
      </c>
      <c r="K1129" s="11" t="str">
        <f>[1]РЕЕСТР!K1129</f>
        <v>асфальт</v>
      </c>
      <c r="L1129" s="10">
        <f>[1]РЕЕСТР!L1129</f>
        <v>6</v>
      </c>
      <c r="M1129" s="10" t="str">
        <f>[1]РЕЕСТР!M1129</f>
        <v>отсутствует</v>
      </c>
      <c r="N1129" s="12" t="str">
        <f>[1]РЕЕСТР!N1129</f>
        <v>отсутствует</v>
      </c>
      <c r="O1129" s="14">
        <f>[1]РЕЕСТР!O1129</f>
        <v>1</v>
      </c>
      <c r="P1129" s="15">
        <f>[1]РЕЕСТР!P1129</f>
        <v>1.1000000000000001</v>
      </c>
      <c r="Q1129" s="13" t="str">
        <f>[1]РЕЕСТР!Q1129</f>
        <v>пластик</v>
      </c>
      <c r="R1129" s="14" t="str">
        <f>[1]РЕЕСТР!U1129</f>
        <v>-</v>
      </c>
      <c r="S1129" s="15" t="str">
        <f>[1]РЕЕСТР!V1129</f>
        <v>-</v>
      </c>
      <c r="T1129" s="13" t="str">
        <f>[1]РЕЕСТР!W1129</f>
        <v>-</v>
      </c>
      <c r="U1129" s="17" t="str">
        <f>[1]РЕЕСТР!AA1129</f>
        <v>-</v>
      </c>
      <c r="V1129" s="18" t="str">
        <f>[1]РЕЕСТР!AB1129</f>
        <v>-</v>
      </c>
      <c r="W1129" s="15" t="str">
        <f>[1]РЕЕСТР!AC1129</f>
        <v>-</v>
      </c>
      <c r="X1129" s="13" t="str">
        <f>[1]РЕЕСТР!AD1129</f>
        <v>-</v>
      </c>
      <c r="Y1129" s="8" t="str">
        <f>[1]РЕЕСТР!AH1129</f>
        <v>ЮЛ - ФКУ "ЦХиСО УМВД России по ХМАО-Югре"</v>
      </c>
      <c r="Z1129" s="19" t="str">
        <f>[1]РЕЕСТР!AL1129</f>
        <v>ФКУ "ЦХиСО УМВД России по ХМАО - Югре"</v>
      </c>
    </row>
    <row r="1130" spans="2:26" ht="45" customHeight="1" x14ac:dyDescent="0.3">
      <c r="B1130" s="43">
        <f>[1]РЕЕСТР!B1130</f>
        <v>1054</v>
      </c>
      <c r="C1130" s="44" t="str">
        <f>[1]РЕЕСТР!C1130</f>
        <v>ранее существовавшая до 01.01.2019</v>
      </c>
      <c r="D1130" s="51">
        <f>[1]РЕЕСТР!D1130</f>
        <v>44900</v>
      </c>
      <c r="E1130" s="16" t="str">
        <f>[1]РЕЕСТР!E1130</f>
        <v>Мира 108</v>
      </c>
      <c r="F1130" s="52" t="str">
        <f>[1]РЕЕСТР!F1130</f>
        <v>в рамках проведения инвентаризации 2022 года
не установлен</v>
      </c>
      <c r="G1130" s="10" t="str">
        <f>[1]РЕЕСТР!G1130</f>
        <v>61.010886</v>
      </c>
      <c r="H1130" s="10" t="str">
        <f>[1]РЕЕСТР!H1130</f>
        <v>69.058203</v>
      </c>
      <c r="I1130" s="53" t="str">
        <f>[1]РЕЕСТР!I1130</f>
        <v>в рамках инвентаризации 2022 года
не определена</v>
      </c>
      <c r="J1130" s="9" t="str">
        <f>[1]РЕЕСТР!J1130</f>
        <v>ограниченный</v>
      </c>
      <c r="K1130" s="11" t="str">
        <f>[1]РЕЕСТР!K1130</f>
        <v>асфальт</v>
      </c>
      <c r="L1130" s="10">
        <f>[1]РЕЕСТР!L1130</f>
        <v>6</v>
      </c>
      <c r="M1130" s="10" t="str">
        <f>[1]РЕЕСТР!M1130</f>
        <v>отсутствует</v>
      </c>
      <c r="N1130" s="12" t="str">
        <f>[1]РЕЕСТР!N1130</f>
        <v>отсутствует</v>
      </c>
      <c r="O1130" s="14">
        <f>[1]РЕЕСТР!O1130</f>
        <v>1</v>
      </c>
      <c r="P1130" s="15">
        <f>[1]РЕЕСТР!P1130</f>
        <v>0.75</v>
      </c>
      <c r="Q1130" s="13" t="str">
        <f>[1]РЕЕСТР!Q1130</f>
        <v>металл</v>
      </c>
      <c r="R1130" s="14" t="str">
        <f>[1]РЕЕСТР!U1130</f>
        <v>-</v>
      </c>
      <c r="S1130" s="15" t="str">
        <f>[1]РЕЕСТР!V1130</f>
        <v>-</v>
      </c>
      <c r="T1130" s="13" t="str">
        <f>[1]РЕЕСТР!W1130</f>
        <v>-</v>
      </c>
      <c r="U1130" s="17" t="str">
        <f>[1]РЕЕСТР!AA1130</f>
        <v>-</v>
      </c>
      <c r="V1130" s="18" t="str">
        <f>[1]РЕЕСТР!AB1130</f>
        <v>-</v>
      </c>
      <c r="W1130" s="15" t="str">
        <f>[1]РЕЕСТР!AC1130</f>
        <v>-</v>
      </c>
      <c r="X1130" s="13" t="str">
        <f>[1]РЕЕСТР!AD1130</f>
        <v>-</v>
      </c>
      <c r="Y1130" s="8" t="str">
        <f>[1]РЕЕСТР!AH1130</f>
        <v>ЮЛ - АО "Центр обработки вызовов и мониторинга систем обеспечения безопасности житзнедеятельности"</v>
      </c>
      <c r="Z1130" s="19" t="str">
        <f>[1]РЕЕСТР!AL1130</f>
        <v>АО "Центр обработки вызовов и мониторинга систем обеспечения безопасности житзнедеятельности"</v>
      </c>
    </row>
    <row r="1131" spans="2:26" ht="45" customHeight="1" x14ac:dyDescent="0.3">
      <c r="B1131" s="43">
        <f>[1]РЕЕСТР!B1131</f>
        <v>1055</v>
      </c>
      <c r="C1131" s="44" t="str">
        <f>[1]РЕЕСТР!C1131</f>
        <v>ранее существовавшая до 01.01.2019</v>
      </c>
      <c r="D1131" s="51">
        <f>[1]РЕЕСТР!D1131</f>
        <v>44900</v>
      </c>
      <c r="E1131" s="16" t="str">
        <f>[1]РЕЕСТР!E1131</f>
        <v>Мира 115/1</v>
      </c>
      <c r="F1131" s="52" t="str">
        <f>[1]РЕЕСТР!F1131</f>
        <v>в рамках проведения инвентаризации 2022 года
не установлен</v>
      </c>
      <c r="G1131" s="10" t="str">
        <f>[1]РЕЕСТР!G1131</f>
        <v xml:space="preserve">61.008017 </v>
      </c>
      <c r="H1131" s="10" t="str">
        <f>[1]РЕЕСТР!H1131</f>
        <v>69.063801</v>
      </c>
      <c r="I1131" s="53" t="str">
        <f>[1]РЕЕСТР!I1131</f>
        <v>в рамках инвентаризации 2022 года
не определена</v>
      </c>
      <c r="J1131" s="9" t="str">
        <f>[1]РЕЕСТР!J1131</f>
        <v>открытый</v>
      </c>
      <c r="K1131" s="11" t="str">
        <f>[1]РЕЕСТР!K1131</f>
        <v>бетонная плита</v>
      </c>
      <c r="L1131" s="10">
        <f>[1]РЕЕСТР!L1131</f>
        <v>8</v>
      </c>
      <c r="M1131" s="10" t="str">
        <f>[1]РЕЕСТР!M1131</f>
        <v>отсутствует</v>
      </c>
      <c r="N1131" s="12" t="str">
        <f>[1]РЕЕСТР!N1131</f>
        <v>есть</v>
      </c>
      <c r="O1131" s="14">
        <f>[1]РЕЕСТР!O1131</f>
        <v>2</v>
      </c>
      <c r="P1131" s="15">
        <f>[1]РЕЕСТР!P1131</f>
        <v>0.75</v>
      </c>
      <c r="Q1131" s="13" t="str">
        <f>[1]РЕЕСТР!Q1131</f>
        <v>металл</v>
      </c>
      <c r="R1131" s="14" t="str">
        <f>[1]РЕЕСТР!U1131</f>
        <v>-</v>
      </c>
      <c r="S1131" s="15" t="str">
        <f>[1]РЕЕСТР!V1131</f>
        <v>-</v>
      </c>
      <c r="T1131" s="13" t="str">
        <f>[1]РЕЕСТР!W1131</f>
        <v>-</v>
      </c>
      <c r="U1131" s="17" t="str">
        <f>[1]РЕЕСТР!AA1131</f>
        <v>-</v>
      </c>
      <c r="V1131" s="18" t="str">
        <f>[1]РЕЕСТР!AB1131</f>
        <v>-</v>
      </c>
      <c r="W1131" s="15" t="str">
        <f>[1]РЕЕСТР!AC1131</f>
        <v>-</v>
      </c>
      <c r="X1131" s="13" t="str">
        <f>[1]РЕЕСТР!AD1131</f>
        <v>-</v>
      </c>
      <c r="Y1131" s="8" t="str">
        <f>[1]РЕЕСТР!AH1131</f>
        <v>ЮЛ - ООО "Югра Моторс"</v>
      </c>
      <c r="Z1131" s="19" t="str">
        <f>[1]РЕЕСТР!AL1131</f>
        <v>ООО "Югра Моторс"</v>
      </c>
    </row>
    <row r="1132" spans="2:26" ht="45" customHeight="1" x14ac:dyDescent="0.3">
      <c r="B1132" s="43">
        <f>[1]РЕЕСТР!B1132</f>
        <v>1056</v>
      </c>
      <c r="C1132" s="44" t="str">
        <f>[1]РЕЕСТР!C1132</f>
        <v>ранее существовавшая до 01.01.2019</v>
      </c>
      <c r="D1132" s="51">
        <f>[1]РЕЕСТР!D1132</f>
        <v>44900</v>
      </c>
      <c r="E1132" s="16" t="str">
        <f>[1]РЕЕСТР!E1132</f>
        <v>Ленина 55</v>
      </c>
      <c r="F1132" s="52" t="str">
        <f>[1]РЕЕСТР!F1132</f>
        <v>в рамках проведения инвентаризации 2022 года
не установлен</v>
      </c>
      <c r="G1132" s="10" t="str">
        <f>[1]РЕЕСТР!G1132</f>
        <v>61.006647</v>
      </c>
      <c r="H1132" s="10" t="str">
        <f>[1]РЕЕСТР!H1132</f>
        <v>69.023609</v>
      </c>
      <c r="I1132" s="53" t="str">
        <f>[1]РЕЕСТР!I1132</f>
        <v>в рамках инвентаризации 2022 года
не определена</v>
      </c>
      <c r="J1132" s="9" t="str">
        <f>[1]РЕЕСТР!J1132</f>
        <v>ограниченный</v>
      </c>
      <c r="K1132" s="11" t="str">
        <f>[1]РЕЕСТР!K1132</f>
        <v>асфальт</v>
      </c>
      <c r="L1132" s="10">
        <f>[1]РЕЕСТР!L1132</f>
        <v>12</v>
      </c>
      <c r="M1132" s="10" t="str">
        <f>[1]РЕЕСТР!M1132</f>
        <v>отсутствует</v>
      </c>
      <c r="N1132" s="12" t="str">
        <f>[1]РЕЕСТР!N1132</f>
        <v>отсутствует</v>
      </c>
      <c r="O1132" s="14">
        <f>[1]РЕЕСТР!O1132</f>
        <v>3</v>
      </c>
      <c r="P1132" s="15">
        <f>[1]РЕЕСТР!P1132</f>
        <v>1.1000000000000001</v>
      </c>
      <c r="Q1132" s="13" t="str">
        <f>[1]РЕЕСТР!Q1132</f>
        <v>пластик</v>
      </c>
      <c r="R1132" s="14" t="str">
        <f>[1]РЕЕСТР!U1132</f>
        <v>-</v>
      </c>
      <c r="S1132" s="15" t="str">
        <f>[1]РЕЕСТР!V1132</f>
        <v>-</v>
      </c>
      <c r="T1132" s="13" t="str">
        <f>[1]РЕЕСТР!W1132</f>
        <v>-</v>
      </c>
      <c r="U1132" s="17" t="str">
        <f>[1]РЕЕСТР!AA1132</f>
        <v>-</v>
      </c>
      <c r="V1132" s="18" t="str">
        <f>[1]РЕЕСТР!AB1132</f>
        <v>-</v>
      </c>
      <c r="W1132" s="15" t="str">
        <f>[1]РЕЕСТР!AC1132</f>
        <v>-</v>
      </c>
      <c r="X1132" s="13" t="str">
        <f>[1]РЕЕСТР!AD1132</f>
        <v>-</v>
      </c>
      <c r="Y1132" s="8" t="str">
        <f>[1]РЕЕСТР!AH1132</f>
        <v>ЮЛ - ФКУ "ЦХиСО УМВД России по ХМАО - Югре"</v>
      </c>
      <c r="Z1132" s="19" t="str">
        <f>[1]РЕЕСТР!AL1132</f>
        <v>ФКУ "ЦХиСО УМВД России по ХМАО - Югре"</v>
      </c>
    </row>
    <row r="1133" spans="2:26" ht="45" customHeight="1" x14ac:dyDescent="0.3">
      <c r="B1133" s="43">
        <f>[1]РЕЕСТР!B1133</f>
        <v>1057</v>
      </c>
      <c r="C1133" s="44" t="str">
        <f>[1]РЕЕСТР!C1133</f>
        <v>ранее существовавшая до 01.01.2019</v>
      </c>
      <c r="D1133" s="51">
        <f>[1]РЕЕСТР!D1133</f>
        <v>44900</v>
      </c>
      <c r="E1133" s="16" t="str">
        <f>[1]РЕЕСТР!E1133</f>
        <v>Ленина 56</v>
      </c>
      <c r="F1133" s="52" t="str">
        <f>[1]РЕЕСТР!F1133</f>
        <v>в рамках проведения инвентаризации 2022 года
не установлен</v>
      </c>
      <c r="G1133" s="10" t="str">
        <f>[1]РЕЕСТР!G1133</f>
        <v>61.007837</v>
      </c>
      <c r="H1133" s="10" t="str">
        <f>[1]РЕЕСТР!H1133</f>
        <v>69.025504</v>
      </c>
      <c r="I1133" s="53" t="str">
        <f>[1]РЕЕСТР!I1133</f>
        <v>в рамках инвентаризации 2022 года
не определена</v>
      </c>
      <c r="J1133" s="9" t="str">
        <f>[1]РЕЕСТР!J1133</f>
        <v>открытый</v>
      </c>
      <c r="K1133" s="11" t="str">
        <f>[1]РЕЕСТР!K1133</f>
        <v>асфальт</v>
      </c>
      <c r="L1133" s="10">
        <f>[1]РЕЕСТР!L1133</f>
        <v>20</v>
      </c>
      <c r="M1133" s="10" t="str">
        <f>[1]РЕЕСТР!M1133</f>
        <v>отсутствует</v>
      </c>
      <c r="N1133" s="12" t="str">
        <f>[1]РЕЕСТР!N1133</f>
        <v>есть</v>
      </c>
      <c r="O1133" s="14">
        <f>[1]РЕЕСТР!O1133</f>
        <v>5</v>
      </c>
      <c r="P1133" s="15">
        <f>[1]РЕЕСТР!P1133</f>
        <v>1.1000000000000001</v>
      </c>
      <c r="Q1133" s="13" t="str">
        <f>[1]РЕЕСТР!Q1133</f>
        <v>пластик</v>
      </c>
      <c r="R1133" s="14" t="str">
        <f>[1]РЕЕСТР!U1133</f>
        <v>-</v>
      </c>
      <c r="S1133" s="15" t="str">
        <f>[1]РЕЕСТР!V1133</f>
        <v>-</v>
      </c>
      <c r="T1133" s="13" t="str">
        <f>[1]РЕЕСТР!W1133</f>
        <v>-</v>
      </c>
      <c r="U1133" s="17" t="str">
        <f>[1]РЕЕСТР!AA1133</f>
        <v>-</v>
      </c>
      <c r="V1133" s="18" t="str">
        <f>[1]РЕЕСТР!AB1133</f>
        <v>-</v>
      </c>
      <c r="W1133" s="15" t="str">
        <f>[1]РЕЕСТР!AC1133</f>
        <v>-</v>
      </c>
      <c r="X1133" s="13" t="str">
        <f>[1]РЕЕСТР!AD1133</f>
        <v>-</v>
      </c>
      <c r="Y1133" s="8" t="str">
        <f>[1]РЕЕСТР!AH1133</f>
        <v>ЮЛ - ООО "Газпромнефть-Хантос"</v>
      </c>
      <c r="Z1133" s="19" t="str">
        <f>[1]РЕЕСТР!AL1133</f>
        <v xml:space="preserve">ООО "Газпромнефть-Хантос" </v>
      </c>
    </row>
    <row r="1134" spans="2:26" ht="45" customHeight="1" x14ac:dyDescent="0.3">
      <c r="B1134" s="43">
        <f>[1]РЕЕСТР!B1134</f>
        <v>1058</v>
      </c>
      <c r="C1134" s="44" t="str">
        <f>[1]РЕЕСТР!C1134</f>
        <v>ранее существовавшая до 01.01.2019</v>
      </c>
      <c r="D1134" s="51">
        <f>[1]РЕЕСТР!D1134</f>
        <v>44900</v>
      </c>
      <c r="E1134" s="16" t="str">
        <f>[1]РЕЕСТР!E1134</f>
        <v>Дзержинского 13</v>
      </c>
      <c r="F1134" s="52" t="str">
        <f>[1]РЕЕСТР!F1134</f>
        <v>в рамках проведения инвентаризации 2022 года
не установлен</v>
      </c>
      <c r="G1134" s="10" t="str">
        <f>[1]РЕЕСТР!G1134</f>
        <v>61.006843</v>
      </c>
      <c r="H1134" s="10" t="str">
        <f>[1]РЕЕСТР!H1134</f>
        <v>69.021776</v>
      </c>
      <c r="I1134" s="53" t="str">
        <f>[1]РЕЕСТР!I1134</f>
        <v>в рамках инвентаризации 2022 года
не определена</v>
      </c>
      <c r="J1134" s="9" t="str">
        <f>[1]РЕЕСТР!J1134</f>
        <v>открытый</v>
      </c>
      <c r="K1134" s="11" t="str">
        <f>[1]РЕЕСТР!K1134</f>
        <v>асфальт</v>
      </c>
      <c r="L1134" s="10">
        <f>[1]РЕЕСТР!L1134</f>
        <v>6</v>
      </c>
      <c r="M1134" s="10" t="str">
        <f>[1]РЕЕСТР!M1134</f>
        <v>отсутствует</v>
      </c>
      <c r="N1134" s="12" t="str">
        <f>[1]РЕЕСТР!N1134</f>
        <v>отсутствует</v>
      </c>
      <c r="O1134" s="14">
        <f>[1]РЕЕСТР!O1134</f>
        <v>1</v>
      </c>
      <c r="P1134" s="15">
        <f>[1]РЕЕСТР!P1134</f>
        <v>0.75</v>
      </c>
      <c r="Q1134" s="13" t="str">
        <f>[1]РЕЕСТР!Q1134</f>
        <v>металл</v>
      </c>
      <c r="R1134" s="14" t="str">
        <f>[1]РЕЕСТР!U1134</f>
        <v>-</v>
      </c>
      <c r="S1134" s="15" t="str">
        <f>[1]РЕЕСТР!V1134</f>
        <v>-</v>
      </c>
      <c r="T1134" s="13" t="str">
        <f>[1]РЕЕСТР!W1134</f>
        <v>-</v>
      </c>
      <c r="U1134" s="17" t="str">
        <f>[1]РЕЕСТР!AA1134</f>
        <v>-</v>
      </c>
      <c r="V1134" s="18" t="str">
        <f>[1]РЕЕСТР!AB1134</f>
        <v>-</v>
      </c>
      <c r="W1134" s="15" t="str">
        <f>[1]РЕЕСТР!AC1134</f>
        <v>-</v>
      </c>
      <c r="X1134" s="13" t="str">
        <f>[1]РЕЕСТР!AD1134</f>
        <v>-</v>
      </c>
      <c r="Y1134" s="8" t="str">
        <f>[1]РЕЕСТР!AH1134</f>
        <v>ЮЛ - ООО "Сокровище-Югры"</v>
      </c>
      <c r="Z1134" s="19" t="str">
        <f>[1]РЕЕСТР!AL1134</f>
        <v xml:space="preserve">ООО "Сокровище-Югры" </v>
      </c>
    </row>
    <row r="1135" spans="2:26" ht="45" customHeight="1" x14ac:dyDescent="0.3">
      <c r="B1135" s="43">
        <f>[1]РЕЕСТР!B1135</f>
        <v>1059</v>
      </c>
      <c r="C1135" s="44" t="str">
        <f>[1]РЕЕСТР!C1135</f>
        <v>ранее существовавшая до 01.01.2019</v>
      </c>
      <c r="D1135" s="51">
        <f>[1]РЕЕСТР!D1135</f>
        <v>44900</v>
      </c>
      <c r="E1135" s="16" t="str">
        <f>[1]РЕЕСТР!E1135</f>
        <v>Калинина 119</v>
      </c>
      <c r="F1135" s="52" t="str">
        <f>[1]РЕЕСТР!F1135</f>
        <v>в рамках проведения инвентаризации 2022 года
не установлен</v>
      </c>
      <c r="G1135" s="10" t="str">
        <f>[1]РЕЕСТР!G1135</f>
        <v xml:space="preserve">61.026689 </v>
      </c>
      <c r="H1135" s="10" t="str">
        <f>[1]РЕЕСТР!H1135</f>
        <v>69.017105</v>
      </c>
      <c r="I1135" s="53" t="str">
        <f>[1]РЕЕСТР!I1135</f>
        <v>в рамках инвентаризации 2022 года
не определена</v>
      </c>
      <c r="J1135" s="9" t="str">
        <f>[1]РЕЕСТР!J1135</f>
        <v>ограниченный</v>
      </c>
      <c r="K1135" s="11" t="str">
        <f>[1]РЕЕСТР!K1135</f>
        <v>асфальт</v>
      </c>
      <c r="L1135" s="10">
        <f>[1]РЕЕСТР!L1135</f>
        <v>18</v>
      </c>
      <c r="M1135" s="10" t="str">
        <f>[1]РЕЕСТР!M1135</f>
        <v>отсутствует</v>
      </c>
      <c r="N1135" s="12" t="str">
        <f>[1]РЕЕСТР!N1135</f>
        <v>есть</v>
      </c>
      <c r="O1135" s="14">
        <f>[1]РЕЕСТР!O1135</f>
        <v>9</v>
      </c>
      <c r="P1135" s="15">
        <f>[1]РЕЕСТР!P1135</f>
        <v>0.75</v>
      </c>
      <c r="Q1135" s="13" t="str">
        <f>[1]РЕЕСТР!Q1135</f>
        <v>металл</v>
      </c>
      <c r="R1135" s="14" t="str">
        <f>[1]РЕЕСТР!U1135</f>
        <v>-</v>
      </c>
      <c r="S1135" s="15" t="str">
        <f>[1]РЕЕСТР!V1135</f>
        <v>-</v>
      </c>
      <c r="T1135" s="13" t="str">
        <f>[1]РЕЕСТР!W1135</f>
        <v>-</v>
      </c>
      <c r="U1135" s="17" t="str">
        <f>[1]РЕЕСТР!AA1135</f>
        <v>-</v>
      </c>
      <c r="V1135" s="18" t="str">
        <f>[1]РЕЕСТР!AB1135</f>
        <v>-</v>
      </c>
      <c r="W1135" s="15" t="str">
        <f>[1]РЕЕСТР!AC1135</f>
        <v>-</v>
      </c>
      <c r="X1135" s="13" t="str">
        <f>[1]РЕЕСТР!AD1135</f>
        <v>-</v>
      </c>
      <c r="Y1135" s="8" t="str">
        <f>[1]РЕЕСТР!AH1135</f>
        <v>ЮЛ - ФКУ "ЦХиСО УМВД России по ХМАО-Югре"</v>
      </c>
      <c r="Z1135" s="19" t="str">
        <f>[1]РЕЕСТР!AL1135</f>
        <v>ФКУ "ЦХиСО УМВД России по ХМАО-Югре"</v>
      </c>
    </row>
    <row r="1136" spans="2:26" ht="47.25" customHeight="1" x14ac:dyDescent="0.3">
      <c r="B1136" s="43">
        <f>[1]РЕЕСТР!B1136</f>
        <v>1060</v>
      </c>
      <c r="C1136" s="44" t="str">
        <f>[1]РЕЕСТР!C1136</f>
        <v>ранее существовавшая до 01.01.2019</v>
      </c>
      <c r="D1136" s="51">
        <f>[1]РЕЕСТР!D1136</f>
        <v>44900</v>
      </c>
      <c r="E1136" s="16" t="str">
        <f>[1]РЕЕСТР!E1136</f>
        <v>Объездная 5</v>
      </c>
      <c r="F1136" s="52" t="str">
        <f>[1]РЕЕСТР!F1136</f>
        <v>в рамках проведения инвентаризации 2022 года
не установлен</v>
      </c>
      <c r="G1136" s="10" t="str">
        <f>[1]РЕЕСТР!G1136</f>
        <v>61.007214</v>
      </c>
      <c r="H1136" s="10" t="str">
        <f>[1]РЕЕСТР!H1136</f>
        <v>68.990973</v>
      </c>
      <c r="I1136" s="53" t="str">
        <f>[1]РЕЕСТР!I1136</f>
        <v>в рамках инвентаризации 2022 года
не определена</v>
      </c>
      <c r="J1136" s="9" t="str">
        <f>[1]РЕЕСТР!J1136</f>
        <v>ограниченный</v>
      </c>
      <c r="K1136" s="11" t="str">
        <f>[1]РЕЕСТР!K1136</f>
        <v>асфальт</v>
      </c>
      <c r="L1136" s="10">
        <f>[1]РЕЕСТР!L1136</f>
        <v>6</v>
      </c>
      <c r="M1136" s="10" t="str">
        <f>[1]РЕЕСТР!M1136</f>
        <v>отсутствует</v>
      </c>
      <c r="N1136" s="12" t="str">
        <f>[1]РЕЕСТР!N1136</f>
        <v>отсутствует</v>
      </c>
      <c r="O1136" s="14">
        <f>[1]РЕЕСТР!O1136</f>
        <v>1</v>
      </c>
      <c r="P1136" s="15">
        <f>[1]РЕЕСТР!P1136</f>
        <v>1.1000000000000001</v>
      </c>
      <c r="Q1136" s="13" t="str">
        <f>[1]РЕЕСТР!Q1136</f>
        <v>пластик</v>
      </c>
      <c r="R1136" s="14" t="str">
        <f>[1]РЕЕСТР!U1136</f>
        <v>-</v>
      </c>
      <c r="S1136" s="15" t="str">
        <f>[1]РЕЕСТР!V1136</f>
        <v>-</v>
      </c>
      <c r="T1136" s="13" t="str">
        <f>[1]РЕЕСТР!W1136</f>
        <v>-</v>
      </c>
      <c r="U1136" s="17" t="str">
        <f>[1]РЕЕСТР!AA1136</f>
        <v>-</v>
      </c>
      <c r="V1136" s="18" t="str">
        <f>[1]РЕЕСТР!AB1136</f>
        <v>-</v>
      </c>
      <c r="W1136" s="15" t="str">
        <f>[1]РЕЕСТР!AC1136</f>
        <v>-</v>
      </c>
      <c r="X1136" s="13" t="str">
        <f>[1]РЕЕСТР!AD1136</f>
        <v>-</v>
      </c>
      <c r="Y1136" s="8" t="str">
        <f>[1]РЕЕСТР!AH1136</f>
        <v>ЮЛ - ФКУ "ЦХиСО УМВД России по ХМАО-Югре"</v>
      </c>
      <c r="Z1136" s="19" t="str">
        <f>[1]РЕЕСТР!AL1136</f>
        <v>ФКУ "ЦХиСО УМВД России по ХМАО-Югре"</v>
      </c>
    </row>
    <row r="1137" spans="2:26" ht="45" customHeight="1" x14ac:dyDescent="0.3">
      <c r="B1137" s="43">
        <f>[1]РЕЕСТР!B1137</f>
        <v>1061</v>
      </c>
      <c r="C1137" s="44" t="str">
        <f>[1]РЕЕСТР!C1137</f>
        <v>ранее существовавшая до 01.01.2019</v>
      </c>
      <c r="D1137" s="51">
        <f>[1]РЕЕСТР!D1137</f>
        <v>44900</v>
      </c>
      <c r="E1137" s="16" t="str">
        <f>[1]РЕЕСТР!E1137</f>
        <v>Пионерская 81</v>
      </c>
      <c r="F1137" s="52" t="str">
        <f>[1]РЕЕСТР!F1137</f>
        <v>в рамках проведения инвентаризации 2022 года
не установлен</v>
      </c>
      <c r="G1137" s="10" t="str">
        <f>[1]РЕЕСТР!G1137</f>
        <v xml:space="preserve">61.010210 </v>
      </c>
      <c r="H1137" s="10" t="str">
        <f>[1]РЕЕСТР!H1137</f>
        <v>69.026609</v>
      </c>
      <c r="I1137" s="53" t="str">
        <f>[1]РЕЕСТР!I1137</f>
        <v>в рамках инвентаризации 2022 года
не определена</v>
      </c>
      <c r="J1137" s="9" t="str">
        <f>[1]РЕЕСТР!J1137</f>
        <v>открытый</v>
      </c>
      <c r="K1137" s="11" t="str">
        <f>[1]РЕЕСТР!K1137</f>
        <v>асфальт</v>
      </c>
      <c r="L1137" s="10">
        <f>[1]РЕЕСТР!L1137</f>
        <v>6</v>
      </c>
      <c r="M1137" s="10" t="str">
        <f>[1]РЕЕСТР!M1137</f>
        <v>отсутствует</v>
      </c>
      <c r="N1137" s="12" t="str">
        <f>[1]РЕЕСТР!N1137</f>
        <v>отсутствует</v>
      </c>
      <c r="O1137" s="14">
        <f>[1]РЕЕСТР!O1137</f>
        <v>2</v>
      </c>
      <c r="P1137" s="15">
        <f>[1]РЕЕСТР!P1137</f>
        <v>1.1000000000000001</v>
      </c>
      <c r="Q1137" s="13" t="str">
        <f>[1]РЕЕСТР!Q1137</f>
        <v>пластик</v>
      </c>
      <c r="R1137" s="14" t="str">
        <f>[1]РЕЕСТР!U1137</f>
        <v>-</v>
      </c>
      <c r="S1137" s="15" t="str">
        <f>[1]РЕЕСТР!V1137</f>
        <v>-</v>
      </c>
      <c r="T1137" s="13" t="str">
        <f>[1]РЕЕСТР!W1137</f>
        <v>-</v>
      </c>
      <c r="U1137" s="17" t="str">
        <f>[1]РЕЕСТР!AA1137</f>
        <v>-</v>
      </c>
      <c r="V1137" s="18" t="str">
        <f>[1]РЕЕСТР!AB1137</f>
        <v>-</v>
      </c>
      <c r="W1137" s="15" t="str">
        <f>[1]РЕЕСТР!AC1137</f>
        <v>-</v>
      </c>
      <c r="X1137" s="13" t="str">
        <f>[1]РЕЕСТР!AD1137</f>
        <v>-</v>
      </c>
      <c r="Y1137" s="8" t="str">
        <f>[1]РЕЕСТР!AH1137</f>
        <v>СП МКД</v>
      </c>
      <c r="Z1137" s="19" t="str">
        <f>[1]РЕЕСТР!AL1137</f>
        <v>МКД  ул. Пионерская 81</v>
      </c>
    </row>
    <row r="1138" spans="2:26" ht="45" customHeight="1" x14ac:dyDescent="0.3">
      <c r="B1138" s="43">
        <f>[1]РЕЕСТР!B1138</f>
        <v>1062</v>
      </c>
      <c r="C1138" s="44">
        <f>[1]РЕЕСТР!C1138</f>
        <v>0</v>
      </c>
      <c r="D1138" s="51">
        <f>[1]РЕЕСТР!D1138</f>
        <v>44900</v>
      </c>
      <c r="E1138" s="16">
        <f>[1]РЕЕСТР!E1138</f>
        <v>0</v>
      </c>
      <c r="F1138" s="52" t="str">
        <f>[1]РЕЕСТР!F1138</f>
        <v>в рамках проведения инвентаризации 2022 года
не установлен</v>
      </c>
      <c r="G1138" s="10">
        <f>[1]РЕЕСТР!G1138</f>
        <v>0</v>
      </c>
      <c r="H1138" s="10">
        <f>[1]РЕЕСТР!H1138</f>
        <v>0</v>
      </c>
      <c r="I1138" s="53" t="str">
        <f>[1]РЕЕСТР!I1138</f>
        <v>в рамках инвентаризации 2022 года
не определена</v>
      </c>
      <c r="J1138" s="9">
        <f>[1]РЕЕСТР!J1138</f>
        <v>0</v>
      </c>
      <c r="K1138" s="11">
        <f>[1]РЕЕСТР!K1138</f>
        <v>0</v>
      </c>
      <c r="L1138" s="10">
        <f>[1]РЕЕСТР!L1138</f>
        <v>0</v>
      </c>
      <c r="M1138" s="10">
        <f>[1]РЕЕСТР!M1138</f>
        <v>0</v>
      </c>
      <c r="N1138" s="12">
        <f>[1]РЕЕСТР!N1138</f>
        <v>0</v>
      </c>
      <c r="O1138" s="14">
        <f>[1]РЕЕСТР!O1138</f>
        <v>0</v>
      </c>
      <c r="P1138" s="15">
        <f>[1]РЕЕСТР!P1138</f>
        <v>0</v>
      </c>
      <c r="Q1138" s="13">
        <f>[1]РЕЕСТР!Q1138</f>
        <v>0</v>
      </c>
      <c r="R1138" s="14">
        <f>[1]РЕЕСТР!U1138</f>
        <v>0</v>
      </c>
      <c r="S1138" s="15">
        <f>[1]РЕЕСТР!V1138</f>
        <v>0</v>
      </c>
      <c r="T1138" s="13">
        <f>[1]РЕЕСТР!W1138</f>
        <v>0</v>
      </c>
      <c r="U1138" s="17">
        <f>[1]РЕЕСТР!AA1138</f>
        <v>0</v>
      </c>
      <c r="V1138" s="18">
        <f>[1]РЕЕСТР!AB1138</f>
        <v>0</v>
      </c>
      <c r="W1138" s="15">
        <f>[1]РЕЕСТР!AC1138</f>
        <v>0</v>
      </c>
      <c r="X1138" s="13">
        <f>[1]РЕЕСТР!AD1138</f>
        <v>0</v>
      </c>
      <c r="Y1138" s="8">
        <f>[1]РЕЕСТР!AH1138</f>
        <v>0</v>
      </c>
      <c r="Z1138" s="19">
        <f>[1]РЕЕСТР!AL1138</f>
        <v>0</v>
      </c>
    </row>
    <row r="1139" spans="2:26" ht="47.25" customHeight="1" x14ac:dyDescent="0.3">
      <c r="B1139" s="43">
        <f>[1]РЕЕСТР!B1139</f>
        <v>1063</v>
      </c>
      <c r="C1139" s="44" t="str">
        <f>[1]РЕЕСТР!C1139</f>
        <v>ранее существовавшая до 01.01.2019</v>
      </c>
      <c r="D1139" s="51">
        <f>[1]РЕЕСТР!D1139</f>
        <v>44900</v>
      </c>
      <c r="E1139" s="16" t="str">
        <f>[1]РЕЕСТР!E1139</f>
        <v>Объездная 21</v>
      </c>
      <c r="F1139" s="52" t="str">
        <f>[1]РЕЕСТР!F1139</f>
        <v>в рамках проведения инвентаризации 2022 года
не установлен</v>
      </c>
      <c r="G1139" s="10" t="str">
        <f>[1]РЕЕСТР!G1139</f>
        <v xml:space="preserve">60.971647 </v>
      </c>
      <c r="H1139" s="10" t="str">
        <f>[1]РЕЕСТР!H1139</f>
        <v>69.011940</v>
      </c>
      <c r="I1139" s="53" t="str">
        <f>[1]РЕЕСТР!I1139</f>
        <v>в рамках инвентаризации 2022 года
не определена</v>
      </c>
      <c r="J1139" s="9" t="str">
        <f>[1]РЕЕСТР!J1139</f>
        <v>ограниченный</v>
      </c>
      <c r="K1139" s="11" t="str">
        <f>[1]РЕЕСТР!K1139</f>
        <v>асфальт</v>
      </c>
      <c r="L1139" s="10">
        <f>[1]РЕЕСТР!L1139</f>
        <v>20</v>
      </c>
      <c r="M1139" s="10" t="str">
        <f>[1]РЕЕСТР!M1139</f>
        <v>отсутствует</v>
      </c>
      <c r="N1139" s="12" t="str">
        <f>[1]РЕЕСТР!N1139</f>
        <v>есть</v>
      </c>
      <c r="O1139" s="14">
        <f>[1]РЕЕСТР!O1139</f>
        <v>6</v>
      </c>
      <c r="P1139" s="15">
        <f>[1]РЕЕСТР!P1139</f>
        <v>1.1000000000000001</v>
      </c>
      <c r="Q1139" s="13" t="str">
        <f>[1]РЕЕСТР!Q1139</f>
        <v>пластик</v>
      </c>
      <c r="R1139" s="14" t="str">
        <f>[1]РЕЕСТР!U1139</f>
        <v>-</v>
      </c>
      <c r="S1139" s="15" t="str">
        <f>[1]РЕЕСТР!V1139</f>
        <v>-</v>
      </c>
      <c r="T1139" s="13" t="str">
        <f>[1]РЕЕСТР!W1139</f>
        <v>-</v>
      </c>
      <c r="U1139" s="17" t="str">
        <f>[1]РЕЕСТР!AA1139</f>
        <v>-</v>
      </c>
      <c r="V1139" s="18" t="str">
        <f>[1]РЕЕСТР!AB1139</f>
        <v>-</v>
      </c>
      <c r="W1139" s="15" t="str">
        <f>[1]РЕЕСТР!AC1139</f>
        <v>-</v>
      </c>
      <c r="X1139" s="13" t="str">
        <f>[1]РЕЕСТР!AD1139</f>
        <v>-</v>
      </c>
      <c r="Y1139" s="8" t="str">
        <f>[1]РЕЕСТР!AH1139</f>
        <v>ЮЛ - АО "Северречфлот"</v>
      </c>
      <c r="Z1139" s="19" t="str">
        <f>[1]РЕЕСТР!AL1139</f>
        <v>АО "Северречфлот"</v>
      </c>
    </row>
    <row r="1140" spans="2:26" ht="45" customHeight="1" x14ac:dyDescent="0.3">
      <c r="B1140" s="43">
        <f>[1]РЕЕСТР!B1140</f>
        <v>1064</v>
      </c>
      <c r="C1140" s="44" t="str">
        <f>[1]РЕЕСТР!C1140</f>
        <v>ранее существовавшая до 01.01.2019</v>
      </c>
      <c r="D1140" s="51">
        <f>[1]РЕЕСТР!D1140</f>
        <v>44900</v>
      </c>
      <c r="E1140" s="16" t="str">
        <f>[1]РЕЕСТР!E1140</f>
        <v>Объездная 23а</v>
      </c>
      <c r="F1140" s="52" t="str">
        <f>[1]РЕЕСТР!F1140</f>
        <v>в рамках проведения инвентаризации 2022 года
не установлен</v>
      </c>
      <c r="G1140" s="10" t="str">
        <f>[1]РЕЕСТР!G1140</f>
        <v xml:space="preserve">60.987539 </v>
      </c>
      <c r="H1140" s="10" t="str">
        <f>[1]РЕЕСТР!H1140</f>
        <v>68.994566</v>
      </c>
      <c r="I1140" s="53" t="str">
        <f>[1]РЕЕСТР!I1140</f>
        <v>в рамках инвентаризации 2022 года
не определена</v>
      </c>
      <c r="J1140" s="9" t="str">
        <f>[1]РЕЕСТР!J1140</f>
        <v>ограниченный</v>
      </c>
      <c r="K1140" s="11" t="str">
        <f>[1]РЕЕСТР!K1140</f>
        <v>асфальт</v>
      </c>
      <c r="L1140" s="10">
        <f>[1]РЕЕСТР!L1140</f>
        <v>6</v>
      </c>
      <c r="M1140" s="10" t="str">
        <f>[1]РЕЕСТР!M1140</f>
        <v>отсутствует</v>
      </c>
      <c r="N1140" s="12" t="str">
        <f>[1]РЕЕСТР!N1140</f>
        <v>отсутствует</v>
      </c>
      <c r="O1140" s="14">
        <f>[1]РЕЕСТР!O1140</f>
        <v>1</v>
      </c>
      <c r="P1140" s="15">
        <f>[1]РЕЕСТР!P1140</f>
        <v>1.1000000000000001</v>
      </c>
      <c r="Q1140" s="13" t="str">
        <f>[1]РЕЕСТР!Q1140</f>
        <v>пластик</v>
      </c>
      <c r="R1140" s="14" t="str">
        <f>[1]РЕЕСТР!U1140</f>
        <v>-</v>
      </c>
      <c r="S1140" s="15" t="str">
        <f>[1]РЕЕСТР!V1140</f>
        <v>-</v>
      </c>
      <c r="T1140" s="13" t="str">
        <f>[1]РЕЕСТР!W1140</f>
        <v>-</v>
      </c>
      <c r="U1140" s="17" t="str">
        <f>[1]РЕЕСТР!AA1140</f>
        <v>-</v>
      </c>
      <c r="V1140" s="18" t="str">
        <f>[1]РЕЕСТР!AB1140</f>
        <v>-</v>
      </c>
      <c r="W1140" s="15" t="str">
        <f>[1]РЕЕСТР!AC1140</f>
        <v>-</v>
      </c>
      <c r="X1140" s="13" t="str">
        <f>[1]РЕЕСТР!AD1140</f>
        <v>-</v>
      </c>
      <c r="Y1140" s="8" t="str">
        <f>[1]РЕЕСТР!AH1140</f>
        <v>ЮЛ - ФКУ "ЦХиСО УМВД России по ХМАО - Югре"</v>
      </c>
      <c r="Z1140" s="19" t="str">
        <f>[1]РЕЕСТР!AL1140</f>
        <v>ФКУ "ЦХиСО УМВД России по ХМАО - Югре"</v>
      </c>
    </row>
    <row r="1141" spans="2:26" ht="45" customHeight="1" x14ac:dyDescent="0.3">
      <c r="B1141" s="43">
        <f>[1]РЕЕСТР!B1141</f>
        <v>1065</v>
      </c>
      <c r="C1141" s="44" t="str">
        <f>[1]РЕЕСТР!C1141</f>
        <v>ранее существовавшая до 01.01.2019</v>
      </c>
      <c r="D1141" s="51">
        <f>[1]РЕЕСТР!D1141</f>
        <v>44900</v>
      </c>
      <c r="E1141" s="16" t="str">
        <f>[1]РЕЕСТР!E1141</f>
        <v>Привольная 7</v>
      </c>
      <c r="F1141" s="52" t="str">
        <f>[1]РЕЕСТР!F1141</f>
        <v>в рамках проведения инвентаризации 2022 года
не установлен</v>
      </c>
      <c r="G1141" s="10" t="str">
        <f>[1]РЕЕСТР!G1141</f>
        <v>61.007436</v>
      </c>
      <c r="H1141" s="10" t="str">
        <f>[1]РЕЕСТР!H1141</f>
        <v>68.986050</v>
      </c>
      <c r="I1141" s="53" t="str">
        <f>[1]РЕЕСТР!I1141</f>
        <v>в рамках инвентаризации 2022 года
не определена</v>
      </c>
      <c r="J1141" s="9" t="str">
        <f>[1]РЕЕСТР!J1141</f>
        <v>ограниченный</v>
      </c>
      <c r="K1141" s="11" t="str">
        <f>[1]РЕЕСТР!K1141</f>
        <v>грунт</v>
      </c>
      <c r="L1141" s="10">
        <f>[1]РЕЕСТР!L1141</f>
        <v>12</v>
      </c>
      <c r="M1141" s="10" t="str">
        <f>[1]РЕЕСТР!M1141</f>
        <v>отсутствует</v>
      </c>
      <c r="N1141" s="12" t="str">
        <f>[1]РЕЕСТР!N1141</f>
        <v>есть</v>
      </c>
      <c r="O1141" s="14">
        <f>[1]РЕЕСТР!O1141</f>
        <v>2</v>
      </c>
      <c r="P1141" s="15">
        <f>[1]РЕЕСТР!P1141</f>
        <v>1.1000000000000001</v>
      </c>
      <c r="Q1141" s="13" t="str">
        <f>[1]РЕЕСТР!Q1141</f>
        <v>пластик</v>
      </c>
      <c r="R1141" s="14" t="str">
        <f>[1]РЕЕСТР!U1141</f>
        <v>-</v>
      </c>
      <c r="S1141" s="15" t="str">
        <f>[1]РЕЕСТР!V1141</f>
        <v>-</v>
      </c>
      <c r="T1141" s="13" t="str">
        <f>[1]РЕЕСТР!W1141</f>
        <v>-</v>
      </c>
      <c r="U1141" s="17" t="str">
        <f>[1]РЕЕСТР!AA1141</f>
        <v>-</v>
      </c>
      <c r="V1141" s="18" t="str">
        <f>[1]РЕЕСТР!AB1141</f>
        <v>-</v>
      </c>
      <c r="W1141" s="15" t="str">
        <f>[1]РЕЕСТР!AC1141</f>
        <v>-</v>
      </c>
      <c r="X1141" s="13" t="str">
        <f>[1]РЕЕСТР!AD1141</f>
        <v>-</v>
      </c>
      <c r="Y1141" s="8" t="str">
        <f>[1]РЕЕСТР!AH1141</f>
        <v>ЮЛ - АО "Ханты-Мансийская городская клиническая станция скорой медицинской помощи"</v>
      </c>
      <c r="Z1141" s="19" t="str">
        <f>[1]РЕЕСТР!AL1141</f>
        <v>АО "Ханты-Мансийская городская клиническая станция скорой медицинской помощи"</v>
      </c>
    </row>
    <row r="1142" spans="2:26" ht="45" customHeight="1" x14ac:dyDescent="0.3">
      <c r="B1142" s="43">
        <f>[1]РЕЕСТР!B1142</f>
        <v>1066</v>
      </c>
      <c r="C1142" s="44" t="str">
        <f>[1]РЕЕСТР!C1142</f>
        <v>ранее существовавшая до 01.01.2019</v>
      </c>
      <c r="D1142" s="51">
        <f>[1]РЕЕСТР!D1142</f>
        <v>44900</v>
      </c>
      <c r="E1142" s="16" t="str">
        <f>[1]РЕЕСТР!E1142</f>
        <v>Объездная 5</v>
      </c>
      <c r="F1142" s="52" t="str">
        <f>[1]РЕЕСТР!F1142</f>
        <v>в рамках проведения инвентаризации 2022 года
не установлен</v>
      </c>
      <c r="G1142" s="10" t="str">
        <f>[1]РЕЕСТР!G1142</f>
        <v xml:space="preserve">61.007214 </v>
      </c>
      <c r="H1142" s="10" t="str">
        <f>[1]РЕЕСТР!H1142</f>
        <v>68.990973</v>
      </c>
      <c r="I1142" s="53" t="str">
        <f>[1]РЕЕСТР!I1142</f>
        <v>в рамках инвентаризации 2022 года
не определена</v>
      </c>
      <c r="J1142" s="9" t="str">
        <f>[1]РЕЕСТР!J1142</f>
        <v>ограниченный</v>
      </c>
      <c r="K1142" s="11" t="str">
        <f>[1]РЕЕСТР!K1142</f>
        <v>грунт</v>
      </c>
      <c r="L1142" s="10">
        <f>[1]РЕЕСТР!L1142</f>
        <v>12</v>
      </c>
      <c r="M1142" s="10" t="str">
        <f>[1]РЕЕСТР!M1142</f>
        <v>отсутствует</v>
      </c>
      <c r="N1142" s="12" t="str">
        <f>[1]РЕЕСТР!N1142</f>
        <v>отсутствует</v>
      </c>
      <c r="O1142" s="14">
        <f>[1]РЕЕСТР!O1142</f>
        <v>2</v>
      </c>
      <c r="P1142" s="15">
        <f>[1]РЕЕСТР!P1142</f>
        <v>1.1000000000000001</v>
      </c>
      <c r="Q1142" s="13" t="str">
        <f>[1]РЕЕСТР!Q1142</f>
        <v>пластик</v>
      </c>
      <c r="R1142" s="14" t="str">
        <f>[1]РЕЕСТР!U1142</f>
        <v>-</v>
      </c>
      <c r="S1142" s="15" t="str">
        <f>[1]РЕЕСТР!V1142</f>
        <v>-</v>
      </c>
      <c r="T1142" s="13" t="str">
        <f>[1]РЕЕСТР!W1142</f>
        <v>-</v>
      </c>
      <c r="U1142" s="17" t="str">
        <f>[1]РЕЕСТР!AA1142</f>
        <v>-</v>
      </c>
      <c r="V1142" s="18" t="str">
        <f>[1]РЕЕСТР!AB1142</f>
        <v>-</v>
      </c>
      <c r="W1142" s="15" t="str">
        <f>[1]РЕЕСТР!AC1142</f>
        <v>-</v>
      </c>
      <c r="X1142" s="13" t="str">
        <f>[1]РЕЕСТР!AD1142</f>
        <v>-</v>
      </c>
      <c r="Y1142" s="8" t="str">
        <f>[1]РЕЕСТР!AH1142</f>
        <v>ЮЛ - ООО "Колмодай"</v>
      </c>
      <c r="Z1142" s="19" t="str">
        <f>[1]РЕЕСТР!AL1142</f>
        <v>ООО "Колмодай"</v>
      </c>
    </row>
    <row r="1143" spans="2:26" ht="45" customHeight="1" x14ac:dyDescent="0.3">
      <c r="B1143" s="43">
        <f>[1]РЕЕСТР!B1143</f>
        <v>1067</v>
      </c>
      <c r="C1143" s="44">
        <f>[1]РЕЕСТР!C1143</f>
        <v>43720</v>
      </c>
      <c r="D1143" s="51">
        <f>[1]РЕЕСТР!D1143</f>
        <v>44900</v>
      </c>
      <c r="E1143" s="16" t="str">
        <f>[1]РЕЕСТР!E1143</f>
        <v>Объездная 11</v>
      </c>
      <c r="F1143" s="52" t="str">
        <f>[1]РЕЕСТР!F1143</f>
        <v>в рамках проведения инвентаризации 2022 года
не установлен</v>
      </c>
      <c r="G1143" s="10" t="str">
        <f>[1]РЕЕСТР!G1143</f>
        <v xml:space="preserve">61.000484 </v>
      </c>
      <c r="H1143" s="10" t="str">
        <f>[1]РЕЕСТР!H1143</f>
        <v>68.989626</v>
      </c>
      <c r="I1143" s="53" t="str">
        <f>[1]РЕЕСТР!I1143</f>
        <v>в рамках инвентаризации 2022 года
не определена</v>
      </c>
      <c r="J1143" s="9" t="str">
        <f>[1]РЕЕСТР!J1143</f>
        <v>ограниченный</v>
      </c>
      <c r="K1143" s="11" t="str">
        <f>[1]РЕЕСТР!K1143</f>
        <v>асфальт</v>
      </c>
      <c r="L1143" s="10">
        <f>[1]РЕЕСТР!L1143</f>
        <v>6</v>
      </c>
      <c r="M1143" s="10" t="str">
        <f>[1]РЕЕСТР!M1143</f>
        <v>отсутствует</v>
      </c>
      <c r="N1143" s="12" t="str">
        <f>[1]РЕЕСТР!N1143</f>
        <v>отсутствует</v>
      </c>
      <c r="O1143" s="14">
        <f>[1]РЕЕСТР!O1143</f>
        <v>1</v>
      </c>
      <c r="P1143" s="15">
        <f>[1]РЕЕСТР!P1143</f>
        <v>1.1000000000000001</v>
      </c>
      <c r="Q1143" s="13" t="str">
        <f>[1]РЕЕСТР!Q1143</f>
        <v>пластик</v>
      </c>
      <c r="R1143" s="14" t="str">
        <f>[1]РЕЕСТР!U1143</f>
        <v>-</v>
      </c>
      <c r="S1143" s="15" t="str">
        <f>[1]РЕЕСТР!V1143</f>
        <v>-</v>
      </c>
      <c r="T1143" s="13" t="str">
        <f>[1]РЕЕСТР!W1143</f>
        <v>-</v>
      </c>
      <c r="U1143" s="17" t="str">
        <f>[1]РЕЕСТР!AA1143</f>
        <v>-</v>
      </c>
      <c r="V1143" s="18" t="str">
        <f>[1]РЕЕСТР!AB1143</f>
        <v>-</v>
      </c>
      <c r="W1143" s="15" t="str">
        <f>[1]РЕЕСТР!AC1143</f>
        <v>-</v>
      </c>
      <c r="X1143" s="13" t="str">
        <f>[1]РЕЕСТР!AD1143</f>
        <v>-</v>
      </c>
      <c r="Y1143" s="8" t="str">
        <f>[1]РЕЕСТР!AH1143</f>
        <v>ИП - Аглямов Ф.А.</v>
      </c>
      <c r="Z1143" s="19" t="str">
        <f>[1]РЕЕСТР!AL1143</f>
        <v xml:space="preserve"> ИП Аглямов Ф.А. </v>
      </c>
    </row>
    <row r="1144" spans="2:26" ht="45" customHeight="1" x14ac:dyDescent="0.3">
      <c r="B1144" s="43">
        <f>[1]РЕЕСТР!B1144</f>
        <v>1068</v>
      </c>
      <c r="C1144" s="44" t="str">
        <f>[1]РЕЕСТР!C1144</f>
        <v>ранее существовавшая до 01.01.2019</v>
      </c>
      <c r="D1144" s="51">
        <f>[1]РЕЕСТР!D1144</f>
        <v>44900</v>
      </c>
      <c r="E1144" s="16" t="str">
        <f>[1]РЕЕСТР!E1144</f>
        <v>Объездная 23</v>
      </c>
      <c r="F1144" s="52" t="str">
        <f>[1]РЕЕСТР!F1144</f>
        <v>в рамках проведения инвентаризации 2022 года
не установлен</v>
      </c>
      <c r="G1144" s="10" t="str">
        <f>[1]РЕЕСТР!G1144</f>
        <v xml:space="preserve">60.987539 </v>
      </c>
      <c r="H1144" s="10" t="str">
        <f>[1]РЕЕСТР!H1144</f>
        <v>68.994566</v>
      </c>
      <c r="I1144" s="53" t="str">
        <f>[1]РЕЕСТР!I1144</f>
        <v>в рамках инвентаризации 2022 года
не определена</v>
      </c>
      <c r="J1144" s="9" t="str">
        <f>[1]РЕЕСТР!J1144</f>
        <v>ограниченный</v>
      </c>
      <c r="K1144" s="11" t="str">
        <f>[1]РЕЕСТР!K1144</f>
        <v>грунт</v>
      </c>
      <c r="L1144" s="10">
        <f>[1]РЕЕСТР!L1144</f>
        <v>6</v>
      </c>
      <c r="M1144" s="10" t="str">
        <f>[1]РЕЕСТР!M1144</f>
        <v>отсутствует</v>
      </c>
      <c r="N1144" s="12" t="str">
        <f>[1]РЕЕСТР!N1144</f>
        <v>отсутствует</v>
      </c>
      <c r="O1144" s="14">
        <f>[1]РЕЕСТР!O1144</f>
        <v>1</v>
      </c>
      <c r="P1144" s="15">
        <f>[1]РЕЕСТР!P1144</f>
        <v>1.1000000000000001</v>
      </c>
      <c r="Q1144" s="13" t="str">
        <f>[1]РЕЕСТР!Q1144</f>
        <v>пластик</v>
      </c>
      <c r="R1144" s="14" t="str">
        <f>[1]РЕЕСТР!U1144</f>
        <v>-</v>
      </c>
      <c r="S1144" s="15" t="str">
        <f>[1]РЕЕСТР!V1144</f>
        <v>-</v>
      </c>
      <c r="T1144" s="13" t="str">
        <f>[1]РЕЕСТР!W1144</f>
        <v>-</v>
      </c>
      <c r="U1144" s="17" t="str">
        <f>[1]РЕЕСТР!AA1144</f>
        <v>-</v>
      </c>
      <c r="V1144" s="18" t="str">
        <f>[1]РЕЕСТР!AB1144</f>
        <v>-</v>
      </c>
      <c r="W1144" s="15" t="str">
        <f>[1]РЕЕСТР!AC1144</f>
        <v>-</v>
      </c>
      <c r="X1144" s="13" t="str">
        <f>[1]РЕЕСТР!AD1144</f>
        <v>-</v>
      </c>
      <c r="Y1144" s="8" t="str">
        <f>[1]РЕЕСТР!AH1144</f>
        <v>ЮЛ - АНО «Центр профессиональной патологии и лабораторной диагностики»</v>
      </c>
      <c r="Z1144" s="19" t="str">
        <f>[1]РЕЕСТР!AL1144</f>
        <v>АНО «Центр профессиональной патологии и лабораторной диагностики»</v>
      </c>
    </row>
    <row r="1145" spans="2:26" ht="45" customHeight="1" x14ac:dyDescent="0.3">
      <c r="B1145" s="43">
        <f>[1]РЕЕСТР!B1145</f>
        <v>1069</v>
      </c>
      <c r="C1145" s="44" t="str">
        <f>[1]РЕЕСТР!C1145</f>
        <v>ранее существовавшая до 01.01.2019</v>
      </c>
      <c r="D1145" s="51">
        <f>[1]РЕЕСТР!D1145</f>
        <v>44900</v>
      </c>
      <c r="E1145" s="16" t="str">
        <f>[1]РЕЕСТР!E1145</f>
        <v>Нагорный 2а</v>
      </c>
      <c r="F1145" s="52" t="str">
        <f>[1]РЕЕСТР!F1145</f>
        <v>в рамках проведения инвентаризации 2022 года
не установлен</v>
      </c>
      <c r="G1145" s="10" t="str">
        <f>[1]РЕЕСТР!G1145</f>
        <v xml:space="preserve">60.980173 </v>
      </c>
      <c r="H1145" s="10" t="str">
        <f>[1]РЕЕСТР!H1145</f>
        <v>69.046399</v>
      </c>
      <c r="I1145" s="53" t="str">
        <f>[1]РЕЕСТР!I1145</f>
        <v>в рамках инвентаризации 2022 года
не определена</v>
      </c>
      <c r="J1145" s="9" t="str">
        <f>[1]РЕЕСТР!J1145</f>
        <v>ограниченный</v>
      </c>
      <c r="K1145" s="11" t="str">
        <f>[1]РЕЕСТР!K1145</f>
        <v>асфальт</v>
      </c>
      <c r="L1145" s="10">
        <f>[1]РЕЕСТР!L1145</f>
        <v>6</v>
      </c>
      <c r="M1145" s="10" t="str">
        <f>[1]РЕЕСТР!M1145</f>
        <v>отсутствует</v>
      </c>
      <c r="N1145" s="12" t="str">
        <f>[1]РЕЕСТР!N1145</f>
        <v>отсутствует</v>
      </c>
      <c r="O1145" s="14">
        <f>[1]РЕЕСТР!O1145</f>
        <v>1</v>
      </c>
      <c r="P1145" s="15">
        <f>[1]РЕЕСТР!P1145</f>
        <v>1.1000000000000001</v>
      </c>
      <c r="Q1145" s="13" t="str">
        <f>[1]РЕЕСТР!Q1145</f>
        <v>пластик</v>
      </c>
      <c r="R1145" s="14" t="str">
        <f>[1]РЕЕСТР!U1145</f>
        <v>-</v>
      </c>
      <c r="S1145" s="15" t="str">
        <f>[1]РЕЕСТР!V1145</f>
        <v>-</v>
      </c>
      <c r="T1145" s="13" t="str">
        <f>[1]РЕЕСТР!W1145</f>
        <v>-</v>
      </c>
      <c r="U1145" s="17" t="str">
        <f>[1]РЕЕСТР!AA1145</f>
        <v>-</v>
      </c>
      <c r="V1145" s="18" t="str">
        <f>[1]РЕЕСТР!AB1145</f>
        <v>-</v>
      </c>
      <c r="W1145" s="15" t="str">
        <f>[1]РЕЕСТР!AC1145</f>
        <v>-</v>
      </c>
      <c r="X1145" s="13" t="str">
        <f>[1]РЕЕСТР!AD1145</f>
        <v>-</v>
      </c>
      <c r="Y1145" s="8" t="str">
        <f>[1]РЕЕСТР!AH1145</f>
        <v>ЮЛ - ООО "Защита Югры"</v>
      </c>
      <c r="Z1145" s="19" t="str">
        <f>[1]РЕЕСТР!AL1145</f>
        <v xml:space="preserve">ООО "Защита Югры" </v>
      </c>
    </row>
    <row r="1146" spans="2:26" ht="45" customHeight="1" x14ac:dyDescent="0.3">
      <c r="B1146" s="43">
        <f>[1]РЕЕСТР!B1146</f>
        <v>1070</v>
      </c>
      <c r="C1146" s="44" t="str">
        <f>[1]РЕЕСТР!C1146</f>
        <v>ранее существовавшая до 01.01.2019</v>
      </c>
      <c r="D1146" s="51">
        <f>[1]РЕЕСТР!D1146</f>
        <v>44900</v>
      </c>
      <c r="E1146" s="16" t="str">
        <f>[1]РЕЕСТР!E1146</f>
        <v>Сутормина 16</v>
      </c>
      <c r="F1146" s="52" t="str">
        <f>[1]РЕЕСТР!F1146</f>
        <v>в рамках проведения инвентаризации 2022 года
не установлен</v>
      </c>
      <c r="G1146" s="10" t="str">
        <f>[1]РЕЕСТР!G1146</f>
        <v>60.983891</v>
      </c>
      <c r="H1146" s="10" t="str">
        <f>[1]РЕЕСТР!H1146</f>
        <v>69.060260</v>
      </c>
      <c r="I1146" s="53" t="str">
        <f>[1]РЕЕСТР!I1146</f>
        <v>в рамках инвентаризации 2022 года
не определена</v>
      </c>
      <c r="J1146" s="9" t="str">
        <f>[1]РЕЕСТР!J1146</f>
        <v>открытый</v>
      </c>
      <c r="K1146" s="11" t="str">
        <f>[1]РЕЕСТР!K1146</f>
        <v>асфальт</v>
      </c>
      <c r="L1146" s="10">
        <f>[1]РЕЕСТР!L1146</f>
        <v>6</v>
      </c>
      <c r="M1146" s="10" t="str">
        <f>[1]РЕЕСТР!M1146</f>
        <v>отсутствует</v>
      </c>
      <c r="N1146" s="12" t="str">
        <f>[1]РЕЕСТР!N1146</f>
        <v>отсутствует</v>
      </c>
      <c r="O1146" s="14">
        <f>[1]РЕЕСТР!O1146</f>
        <v>1</v>
      </c>
      <c r="P1146" s="15">
        <f>[1]РЕЕСТР!P1146</f>
        <v>1.1000000000000001</v>
      </c>
      <c r="Q1146" s="13" t="str">
        <f>[1]РЕЕСТР!Q1146</f>
        <v>пластик</v>
      </c>
      <c r="R1146" s="14" t="str">
        <f>[1]РЕЕСТР!U1146</f>
        <v>-</v>
      </c>
      <c r="S1146" s="15" t="str">
        <f>[1]РЕЕСТР!V1146</f>
        <v>-</v>
      </c>
      <c r="T1146" s="13" t="str">
        <f>[1]РЕЕСТР!W1146</f>
        <v>-</v>
      </c>
      <c r="U1146" s="17" t="str">
        <f>[1]РЕЕСТР!AA1146</f>
        <v>-</v>
      </c>
      <c r="V1146" s="18" t="str">
        <f>[1]РЕЕСТР!AB1146</f>
        <v>-</v>
      </c>
      <c r="W1146" s="15" t="str">
        <f>[1]РЕЕСТР!AC1146</f>
        <v>-</v>
      </c>
      <c r="X1146" s="13" t="str">
        <f>[1]РЕЕСТР!AD1146</f>
        <v>-</v>
      </c>
      <c r="Y1146" s="8" t="str">
        <f>[1]РЕЕСТР!AH1146</f>
        <v>ЮЛ - АО НК "Конданефть"</v>
      </c>
      <c r="Z1146" s="19" t="str">
        <f>[1]РЕЕСТР!AL1146</f>
        <v>АО НК "Конданефть"</v>
      </c>
    </row>
    <row r="1147" spans="2:26" ht="45" customHeight="1" x14ac:dyDescent="0.3">
      <c r="B1147" s="43">
        <f>[1]РЕЕСТР!B1147</f>
        <v>1071</v>
      </c>
      <c r="C1147" s="44" t="str">
        <f>[1]РЕЕСТР!C1147</f>
        <v>ранее существовавшая до 01.01.2019</v>
      </c>
      <c r="D1147" s="51">
        <f>[1]РЕЕСТР!D1147</f>
        <v>0</v>
      </c>
      <c r="E1147" s="16">
        <f>[1]РЕЕСТР!E1147</f>
        <v>0</v>
      </c>
      <c r="F1147" s="52">
        <f>[1]РЕЕСТР!F1147</f>
        <v>0</v>
      </c>
      <c r="G1147" s="10">
        <f>[1]РЕЕСТР!G1147</f>
        <v>0</v>
      </c>
      <c r="H1147" s="10">
        <f>[1]РЕЕСТР!H1147</f>
        <v>0</v>
      </c>
      <c r="I1147" s="53">
        <f>[1]РЕЕСТР!I1147</f>
        <v>0</v>
      </c>
      <c r="J1147" s="9">
        <f>[1]РЕЕСТР!J1147</f>
        <v>0</v>
      </c>
      <c r="K1147" s="11">
        <f>[1]РЕЕСТР!K1147</f>
        <v>0</v>
      </c>
      <c r="L1147" s="10">
        <f>[1]РЕЕСТР!L1147</f>
        <v>0</v>
      </c>
      <c r="M1147" s="10">
        <f>[1]РЕЕСТР!M1147</f>
        <v>0</v>
      </c>
      <c r="N1147" s="12">
        <f>[1]РЕЕСТР!N1147</f>
        <v>0</v>
      </c>
      <c r="O1147" s="14">
        <f>[1]РЕЕСТР!O1147</f>
        <v>0</v>
      </c>
      <c r="P1147" s="15">
        <f>[1]РЕЕСТР!P1147</f>
        <v>0</v>
      </c>
      <c r="Q1147" s="13">
        <f>[1]РЕЕСТР!Q1147</f>
        <v>0</v>
      </c>
      <c r="R1147" s="14">
        <f>[1]РЕЕСТР!U1147</f>
        <v>0</v>
      </c>
      <c r="S1147" s="15">
        <f>[1]РЕЕСТР!V1147</f>
        <v>0</v>
      </c>
      <c r="T1147" s="13">
        <f>[1]РЕЕСТР!W1147</f>
        <v>0</v>
      </c>
      <c r="U1147" s="17">
        <f>[1]РЕЕСТР!AA1147</f>
        <v>0</v>
      </c>
      <c r="V1147" s="18">
        <f>[1]РЕЕСТР!AB1147</f>
        <v>0</v>
      </c>
      <c r="W1147" s="15">
        <f>[1]РЕЕСТР!AC1147</f>
        <v>0</v>
      </c>
      <c r="X1147" s="13">
        <f>[1]РЕЕСТР!AD1147</f>
        <v>0</v>
      </c>
      <c r="Y1147" s="8">
        <f>[1]РЕЕСТР!AH1147</f>
        <v>0</v>
      </c>
      <c r="Z1147" s="19">
        <f>[1]РЕЕСТР!AL1147</f>
        <v>0</v>
      </c>
    </row>
    <row r="1148" spans="2:26" ht="45" customHeight="1" x14ac:dyDescent="0.3">
      <c r="B1148" s="43">
        <f>[1]РЕЕСТР!B1148</f>
        <v>1072</v>
      </c>
      <c r="C1148" s="44" t="str">
        <f>[1]РЕЕСТР!C1148</f>
        <v>ранее существовавшая до 01.01.2019</v>
      </c>
      <c r="D1148" s="51">
        <f>[1]РЕЕСТР!D1148</f>
        <v>44900</v>
      </c>
      <c r="E1148" s="16" t="str">
        <f>[1]РЕЕСТР!E1148</f>
        <v>СУ-967 район протоки Ретечная</v>
      </c>
      <c r="F1148" s="52" t="str">
        <f>[1]РЕЕСТР!F1148</f>
        <v>в рамках проведения инвентаризации 2022 года
не установлен</v>
      </c>
      <c r="G1148" s="10" t="str">
        <f>[1]РЕЕСТР!G1148</f>
        <v>61.028149</v>
      </c>
      <c r="H1148" s="10" t="str">
        <f>[1]РЕЕСТР!H1148</f>
        <v>69.152122</v>
      </c>
      <c r="I1148" s="53" t="str">
        <f>[1]РЕЕСТР!I1148</f>
        <v>в рамках инвентаризации 2022 года
не определена</v>
      </c>
      <c r="J1148" s="9" t="str">
        <f>[1]РЕЕСТР!J1148</f>
        <v>ограниченный</v>
      </c>
      <c r="K1148" s="11" t="str">
        <f>[1]РЕЕСТР!K1148</f>
        <v>асфальт</v>
      </c>
      <c r="L1148" s="10">
        <f>[1]РЕЕСТР!L1148</f>
        <v>10</v>
      </c>
      <c r="M1148" s="10" t="str">
        <f>[1]РЕЕСТР!M1148</f>
        <v>отсутствует</v>
      </c>
      <c r="N1148" s="12" t="str">
        <f>[1]РЕЕСТР!N1148</f>
        <v>отсутствует</v>
      </c>
      <c r="O1148" s="14">
        <f>[1]РЕЕСТР!O1148</f>
        <v>2</v>
      </c>
      <c r="P1148" s="15">
        <f>[1]РЕЕСТР!P1148</f>
        <v>1.1000000000000001</v>
      </c>
      <c r="Q1148" s="13" t="str">
        <f>[1]РЕЕСТР!Q1148</f>
        <v>пластик</v>
      </c>
      <c r="R1148" s="14" t="str">
        <f>[1]РЕЕСТР!U1148</f>
        <v>-</v>
      </c>
      <c r="S1148" s="15" t="str">
        <f>[1]РЕЕСТР!V1148</f>
        <v>-</v>
      </c>
      <c r="T1148" s="13" t="str">
        <f>[1]РЕЕСТР!W1148</f>
        <v>-</v>
      </c>
      <c r="U1148" s="17" t="str">
        <f>[1]РЕЕСТР!AA1148</f>
        <v>-</v>
      </c>
      <c r="V1148" s="18" t="str">
        <f>[1]РЕЕСТР!AB1148</f>
        <v>-</v>
      </c>
      <c r="W1148" s="15" t="str">
        <f>[1]РЕЕСТР!AC1148</f>
        <v>-</v>
      </c>
      <c r="X1148" s="13" t="str">
        <f>[1]РЕЕСТР!AD1148</f>
        <v>-</v>
      </c>
      <c r="Y1148" s="8" t="str">
        <f>[1]РЕЕСТР!AH1148</f>
        <v>ЮЛ - ООО "Луговской ЛПК"</v>
      </c>
      <c r="Z1148" s="19" t="str">
        <f>[1]РЕЕСТР!AL1148</f>
        <v>ЮЛ - ООО "Луговской ЛПК"</v>
      </c>
    </row>
    <row r="1149" spans="2:26" ht="45" customHeight="1" x14ac:dyDescent="0.3">
      <c r="B1149" s="43">
        <f>[1]РЕЕСТР!B1149</f>
        <v>1073</v>
      </c>
      <c r="C1149" s="44" t="str">
        <f>[1]РЕЕСТР!C1149</f>
        <v>ранее существовавшая до 01.01.2019</v>
      </c>
      <c r="D1149" s="51">
        <f>[1]РЕЕСТР!D1149</f>
        <v>44900</v>
      </c>
      <c r="E1149" s="16" t="str">
        <f>[1]РЕЕСТР!E1149</f>
        <v>Объездная 29</v>
      </c>
      <c r="F1149" s="52" t="str">
        <f>[1]РЕЕСТР!F1149</f>
        <v>в рамках проведения инвентаризации 2022 года
не установлен</v>
      </c>
      <c r="G1149" s="10" t="str">
        <f>[1]РЕЕСТР!G1149</f>
        <v xml:space="preserve">60.985449 </v>
      </c>
      <c r="H1149" s="10" t="str">
        <f>[1]РЕЕСТР!H1149</f>
        <v>68.996345</v>
      </c>
      <c r="I1149" s="53" t="str">
        <f>[1]РЕЕСТР!I1149</f>
        <v>в рамках инвентаризации 2022 года
не определена</v>
      </c>
      <c r="J1149" s="9" t="str">
        <f>[1]РЕЕСТР!J1149</f>
        <v>открытый</v>
      </c>
      <c r="K1149" s="11" t="str">
        <f>[1]РЕЕСТР!K1149</f>
        <v>асфальт</v>
      </c>
      <c r="L1149" s="10">
        <f>[1]РЕЕСТР!L1149</f>
        <v>10</v>
      </c>
      <c r="M1149" s="10" t="str">
        <f>[1]РЕЕСТР!M1149</f>
        <v>отсутствует</v>
      </c>
      <c r="N1149" s="12" t="str">
        <f>[1]РЕЕСТР!N1149</f>
        <v>отсутствует</v>
      </c>
      <c r="O1149" s="14">
        <f>[1]РЕЕСТР!O1149</f>
        <v>2</v>
      </c>
      <c r="P1149" s="15">
        <f>[1]РЕЕСТР!P1149</f>
        <v>1.1000000000000001</v>
      </c>
      <c r="Q1149" s="13" t="str">
        <f>[1]РЕЕСТР!Q1149</f>
        <v>пластик</v>
      </c>
      <c r="R1149" s="14" t="str">
        <f>[1]РЕЕСТР!U1149</f>
        <v>-</v>
      </c>
      <c r="S1149" s="15" t="str">
        <f>[1]РЕЕСТР!V1149</f>
        <v>-</v>
      </c>
      <c r="T1149" s="13" t="str">
        <f>[1]РЕЕСТР!W1149</f>
        <v>-</v>
      </c>
      <c r="U1149" s="17" t="str">
        <f>[1]РЕЕСТР!AA1149</f>
        <v>-</v>
      </c>
      <c r="V1149" s="18" t="str">
        <f>[1]РЕЕСТР!AB1149</f>
        <v>-</v>
      </c>
      <c r="W1149" s="15" t="str">
        <f>[1]РЕЕСТР!AC1149</f>
        <v>-</v>
      </c>
      <c r="X1149" s="13" t="str">
        <f>[1]РЕЕСТР!AD1149</f>
        <v>-</v>
      </c>
      <c r="Y1149" s="8" t="str">
        <f>[1]РЕЕСТР!AH1149</f>
        <v>ИП - Гетте М.А.</v>
      </c>
      <c r="Z1149" s="19" t="str">
        <f>[1]РЕЕСТР!AL1149</f>
        <v>ИП Гетте М.А.</v>
      </c>
    </row>
    <row r="1150" spans="2:26" ht="47.25" customHeight="1" x14ac:dyDescent="0.3">
      <c r="B1150" s="43">
        <f>[1]РЕЕСТР!B1150</f>
        <v>1074</v>
      </c>
      <c r="C1150" s="44" t="str">
        <f>[1]РЕЕСТР!C1150</f>
        <v>ранее существовавшая до 01.01.2019</v>
      </c>
      <c r="D1150" s="51">
        <f>[1]РЕЕСТР!D1150</f>
        <v>44900</v>
      </c>
      <c r="E1150" s="16" t="str">
        <f>[1]РЕЕСТР!E1150</f>
        <v>Объездная 39/2</v>
      </c>
      <c r="F1150" s="52" t="str">
        <f>[1]РЕЕСТР!F1150</f>
        <v>в рамках проведения инвентаризации 2022 года
не установлен</v>
      </c>
      <c r="G1150" s="10" t="str">
        <f>[1]РЕЕСТР!G1150</f>
        <v>60.985070</v>
      </c>
      <c r="H1150" s="10" t="str">
        <f>[1]РЕЕСТР!H1150</f>
        <v>68.997980</v>
      </c>
      <c r="I1150" s="53" t="str">
        <f>[1]РЕЕСТР!I1150</f>
        <v>в рамках инвентаризации 2022 года
не определена</v>
      </c>
      <c r="J1150" s="9" t="str">
        <f>[1]РЕЕСТР!J1150</f>
        <v>ограниченный</v>
      </c>
      <c r="K1150" s="11" t="str">
        <f>[1]РЕЕСТР!K1150</f>
        <v>грунт</v>
      </c>
      <c r="L1150" s="10">
        <f>[1]РЕЕСТР!L1150</f>
        <v>10</v>
      </c>
      <c r="M1150" s="10" t="str">
        <f>[1]РЕЕСТР!M1150</f>
        <v>отсутствует</v>
      </c>
      <c r="N1150" s="12" t="str">
        <f>[1]РЕЕСТР!N1150</f>
        <v>отсутствует</v>
      </c>
      <c r="O1150" s="14">
        <f>[1]РЕЕСТР!O1150</f>
        <v>2</v>
      </c>
      <c r="P1150" s="15">
        <f>[1]РЕЕСТР!P1150</f>
        <v>1.1000000000000001</v>
      </c>
      <c r="Q1150" s="13" t="str">
        <f>[1]РЕЕСТР!Q1150</f>
        <v>пластик</v>
      </c>
      <c r="R1150" s="14" t="str">
        <f>[1]РЕЕСТР!U1150</f>
        <v>-</v>
      </c>
      <c r="S1150" s="15" t="str">
        <f>[1]РЕЕСТР!V1150</f>
        <v>-</v>
      </c>
      <c r="T1150" s="13" t="str">
        <f>[1]РЕЕСТР!W1150</f>
        <v>-</v>
      </c>
      <c r="U1150" s="17" t="str">
        <f>[1]РЕЕСТР!AA1150</f>
        <v>-</v>
      </c>
      <c r="V1150" s="18" t="str">
        <f>[1]РЕЕСТР!AB1150</f>
        <v>-</v>
      </c>
      <c r="W1150" s="15" t="str">
        <f>[1]РЕЕСТР!AC1150</f>
        <v>-</v>
      </c>
      <c r="X1150" s="13" t="str">
        <f>[1]РЕЕСТР!AD1150</f>
        <v>-</v>
      </c>
      <c r="Y1150" s="8" t="str">
        <f>[1]РЕЕСТР!AH1150</f>
        <v>ИП - Прутко В.А.</v>
      </c>
      <c r="Z1150" s="19" t="str">
        <f>[1]РЕЕСТР!AL1150</f>
        <v>ИП Прутко В.А.</v>
      </c>
    </row>
    <row r="1151" spans="2:26" ht="56.25" customHeight="1" x14ac:dyDescent="0.3">
      <c r="B1151" s="43">
        <f>[1]РЕЕСТР!B1151</f>
        <v>1075</v>
      </c>
      <c r="C1151" s="44" t="str">
        <f>[1]РЕЕСТР!C1151</f>
        <v>ранее существовавшая до 01.01.2019</v>
      </c>
      <c r="D1151" s="51">
        <f>[1]РЕЕСТР!D1151</f>
        <v>44900</v>
      </c>
      <c r="E1151" s="16" t="str">
        <f>[1]РЕЕСТР!E1151</f>
        <v>Еловая 34-36</v>
      </c>
      <c r="F1151" s="52" t="str">
        <f>[1]РЕЕСТР!F1151</f>
        <v>в рамках проведения инвентаризации 2022 года
не установлен</v>
      </c>
      <c r="G1151" s="10" t="str">
        <f>[1]РЕЕСТР!G1151</f>
        <v xml:space="preserve">61.025189 </v>
      </c>
      <c r="H1151" s="10" t="str">
        <f>[1]РЕЕСТР!H1151</f>
        <v>69.142115</v>
      </c>
      <c r="I1151" s="53" t="str">
        <f>[1]РЕЕСТР!I1151</f>
        <v>в рамках инвентаризации 2022 года
не определена</v>
      </c>
      <c r="J1151" s="9" t="str">
        <f>[1]РЕЕСТР!J1151</f>
        <v>ограниченный</v>
      </c>
      <c r="K1151" s="11" t="str">
        <f>[1]РЕЕСТР!K1151</f>
        <v>бетонная плита</v>
      </c>
      <c r="L1151" s="10">
        <f>[1]РЕЕСТР!L1151</f>
        <v>18</v>
      </c>
      <c r="M1151" s="10" t="str">
        <f>[1]РЕЕСТР!M1151</f>
        <v>отсутствует</v>
      </c>
      <c r="N1151" s="12" t="str">
        <f>[1]РЕЕСТР!N1151</f>
        <v>есть</v>
      </c>
      <c r="O1151" s="14">
        <f>[1]РЕЕСТР!O1151</f>
        <v>3</v>
      </c>
      <c r="P1151" s="15">
        <f>[1]РЕЕСТР!P1151</f>
        <v>1.1000000000000001</v>
      </c>
      <c r="Q1151" s="13" t="str">
        <f>[1]РЕЕСТР!Q1151</f>
        <v>пластик</v>
      </c>
      <c r="R1151" s="14" t="str">
        <f>[1]РЕЕСТР!U1151</f>
        <v>-</v>
      </c>
      <c r="S1151" s="15" t="str">
        <f>[1]РЕЕСТР!V1151</f>
        <v>-</v>
      </c>
      <c r="T1151" s="13" t="str">
        <f>[1]РЕЕСТР!W1151</f>
        <v>-</v>
      </c>
      <c r="U1151" s="17" t="str">
        <f>[1]РЕЕСТР!AA1151</f>
        <v>-</v>
      </c>
      <c r="V1151" s="18" t="str">
        <f>[1]РЕЕСТР!AB1151</f>
        <v>-</v>
      </c>
      <c r="W1151" s="15" t="str">
        <f>[1]РЕЕСТР!AC1151</f>
        <v>-</v>
      </c>
      <c r="X1151" s="13" t="str">
        <f>[1]РЕЕСТР!AD1151</f>
        <v>-</v>
      </c>
      <c r="Y1151" s="8" t="str">
        <f>[1]РЕЕСТР!AH1151</f>
        <v>ЮЛ - КСК "Мустанг"</v>
      </c>
      <c r="Z1151" s="19" t="str">
        <f>[1]РЕЕСТР!AL1151</f>
        <v>КСК "Мустанг"</v>
      </c>
    </row>
    <row r="1152" spans="2:26" ht="45" customHeight="1" x14ac:dyDescent="0.3">
      <c r="B1152" s="43">
        <f>[1]РЕЕСТР!B1152</f>
        <v>1076</v>
      </c>
      <c r="C1152" s="44" t="str">
        <f>[1]РЕЕСТР!C1152</f>
        <v>ранее существовавшая до 01.01.2019</v>
      </c>
      <c r="D1152" s="51">
        <f>[1]РЕЕСТР!D1152</f>
        <v>44900</v>
      </c>
      <c r="E1152" s="16" t="str">
        <f>[1]РЕЕСТР!E1152</f>
        <v>Объездная 41/2</v>
      </c>
      <c r="F1152" s="52" t="str">
        <f>[1]РЕЕСТР!F1152</f>
        <v>в рамках проведения инвентаризации 2022 года
не установлен</v>
      </c>
      <c r="G1152" s="10" t="str">
        <f>[1]РЕЕСТР!G1152</f>
        <v xml:space="preserve">60.985763 </v>
      </c>
      <c r="H1152" s="10" t="str">
        <f>[1]РЕЕСТР!H1152</f>
        <v>68.996219</v>
      </c>
      <c r="I1152" s="53" t="str">
        <f>[1]РЕЕСТР!I1152</f>
        <v>в рамках инвентаризации 2022 года
не определена</v>
      </c>
      <c r="J1152" s="9" t="str">
        <f>[1]РЕЕСТР!J1152</f>
        <v>ограниченный</v>
      </c>
      <c r="K1152" s="11" t="str">
        <f>[1]РЕЕСТР!K1152</f>
        <v>грунт</v>
      </c>
      <c r="L1152" s="10">
        <f>[1]РЕЕСТР!L1152</f>
        <v>8</v>
      </c>
      <c r="M1152" s="10" t="str">
        <f>[1]РЕЕСТР!M1152</f>
        <v>отсутствует</v>
      </c>
      <c r="N1152" s="12" t="str">
        <f>[1]РЕЕСТР!N1152</f>
        <v>отсутствует</v>
      </c>
      <c r="O1152" s="14">
        <f>[1]РЕЕСТР!O1152</f>
        <v>2</v>
      </c>
      <c r="P1152" s="15">
        <f>[1]РЕЕСТР!P1152</f>
        <v>1.1000000000000001</v>
      </c>
      <c r="Q1152" s="13" t="str">
        <f>[1]РЕЕСТР!Q1152</f>
        <v>пластик</v>
      </c>
      <c r="R1152" s="14" t="str">
        <f>[1]РЕЕСТР!U1152</f>
        <v>-</v>
      </c>
      <c r="S1152" s="15" t="str">
        <f>[1]РЕЕСТР!V1152</f>
        <v>-</v>
      </c>
      <c r="T1152" s="13" t="str">
        <f>[1]РЕЕСТР!W1152</f>
        <v>-</v>
      </c>
      <c r="U1152" s="17" t="str">
        <f>[1]РЕЕСТР!AA1152</f>
        <v>-</v>
      </c>
      <c r="V1152" s="18" t="str">
        <f>[1]РЕЕСТР!AB1152</f>
        <v>-</v>
      </c>
      <c r="W1152" s="15" t="str">
        <f>[1]РЕЕСТР!AC1152</f>
        <v>-</v>
      </c>
      <c r="X1152" s="13" t="str">
        <f>[1]РЕЕСТР!AD1152</f>
        <v>-</v>
      </c>
      <c r="Y1152" s="8" t="str">
        <f>[1]РЕЕСТР!AH1152</f>
        <v>ЮЛ - ООО "Юграсудокомплект"</v>
      </c>
      <c r="Z1152" s="19" t="str">
        <f>[1]РЕЕСТР!AL1152</f>
        <v>ЮЛ - ООО "Юграсудокомплект"</v>
      </c>
    </row>
    <row r="1153" spans="2:26" ht="45" customHeight="1" x14ac:dyDescent="0.3">
      <c r="B1153" s="43">
        <f>[1]РЕЕСТР!B1153</f>
        <v>1077</v>
      </c>
      <c r="C1153" s="44" t="str">
        <f>[1]РЕЕСТР!C1153</f>
        <v>ранее существовавшая до 01.01.2019</v>
      </c>
      <c r="D1153" s="51">
        <f>[1]РЕЕСТР!D1153</f>
        <v>44900</v>
      </c>
      <c r="E1153" s="16" t="str">
        <f>[1]РЕЕСТР!E1153</f>
        <v xml:space="preserve">Полевая 22 </v>
      </c>
      <c r="F1153" s="52" t="str">
        <f>[1]РЕЕСТР!F1153</f>
        <v>в рамках проведения инвентаризации 2022 года
не установлен</v>
      </c>
      <c r="G1153" s="10" t="str">
        <f>[1]РЕЕСТР!G1153</f>
        <v>60.985607</v>
      </c>
      <c r="H1153" s="10" t="str">
        <f>[1]РЕЕСТР!H1153</f>
        <v>69.042222</v>
      </c>
      <c r="I1153" s="53" t="str">
        <f>[1]РЕЕСТР!I1153</f>
        <v>в рамках инвентаризации 2022 года
не определена</v>
      </c>
      <c r="J1153" s="9" t="str">
        <f>[1]РЕЕСТР!J1153</f>
        <v>открытый</v>
      </c>
      <c r="K1153" s="11" t="str">
        <f>[1]РЕЕСТР!K1153</f>
        <v>грунт</v>
      </c>
      <c r="L1153" s="10">
        <f>[1]РЕЕСТР!L1153</f>
        <v>6</v>
      </c>
      <c r="M1153" s="10" t="str">
        <f>[1]РЕЕСТР!M1153</f>
        <v>отсутствует</v>
      </c>
      <c r="N1153" s="12" t="str">
        <f>[1]РЕЕСТР!N1153</f>
        <v>отсутствует</v>
      </c>
      <c r="O1153" s="14">
        <f>[1]РЕЕСТР!O1153</f>
        <v>1</v>
      </c>
      <c r="P1153" s="15">
        <f>[1]РЕЕСТР!P1153</f>
        <v>1.1000000000000001</v>
      </c>
      <c r="Q1153" s="13" t="str">
        <f>[1]РЕЕСТР!Q1153</f>
        <v>пластик</v>
      </c>
      <c r="R1153" s="14" t="str">
        <f>[1]РЕЕСТР!U1153</f>
        <v>-</v>
      </c>
      <c r="S1153" s="15" t="str">
        <f>[1]РЕЕСТР!V1153</f>
        <v>-</v>
      </c>
      <c r="T1153" s="13" t="str">
        <f>[1]РЕЕСТР!W1153</f>
        <v>-</v>
      </c>
      <c r="U1153" s="17" t="str">
        <f>[1]РЕЕСТР!AA1153</f>
        <v>-</v>
      </c>
      <c r="V1153" s="18" t="str">
        <f>[1]РЕЕСТР!AB1153</f>
        <v>-</v>
      </c>
      <c r="W1153" s="15" t="str">
        <f>[1]РЕЕСТР!AC1153</f>
        <v>-</v>
      </c>
      <c r="X1153" s="13" t="str">
        <f>[1]РЕЕСТР!AD1153</f>
        <v>-</v>
      </c>
      <c r="Y1153" s="8" t="str">
        <f>[1]РЕЕСТР!AH1153</f>
        <v>МО - Администрация города Ханты-Мансийска</v>
      </c>
      <c r="Z1153" s="19" t="str">
        <f>[1]РЕЕСТР!AL1153</f>
        <v xml:space="preserve"> ИЖС ул.Гагарина, ул. Полевая </v>
      </c>
    </row>
    <row r="1154" spans="2:26" ht="45" customHeight="1" x14ac:dyDescent="0.3">
      <c r="B1154" s="43">
        <f>[1]РЕЕСТР!B1154</f>
        <v>1078</v>
      </c>
      <c r="C1154" s="44" t="str">
        <f>[1]РЕЕСТР!C1154</f>
        <v>ранее существовавшая до 01.01.2019</v>
      </c>
      <c r="D1154" s="51">
        <f>[1]РЕЕСТР!D1154</f>
        <v>44900</v>
      </c>
      <c r="E1154" s="16" t="str">
        <f>[1]РЕЕСТР!E1154</f>
        <v>Калинина 5</v>
      </c>
      <c r="F1154" s="52" t="str">
        <f>[1]РЕЕСТР!F1154</f>
        <v>в рамках проведения инвентаризации 2022 года
не установлен</v>
      </c>
      <c r="G1154" s="10" t="str">
        <f>[1]РЕЕСТР!G1154</f>
        <v>61.001059</v>
      </c>
      <c r="H1154" s="10" t="str">
        <f>[1]РЕЕСТР!H1154</f>
        <v>69.032626</v>
      </c>
      <c r="I1154" s="53" t="str">
        <f>[1]РЕЕСТР!I1154</f>
        <v>в рамках инвентаризации 2022 года
не определена</v>
      </c>
      <c r="J1154" s="9" t="str">
        <f>[1]РЕЕСТР!J1154</f>
        <v>открытый</v>
      </c>
      <c r="K1154" s="11" t="str">
        <f>[1]РЕЕСТР!K1154</f>
        <v>асфальт</v>
      </c>
      <c r="L1154" s="10">
        <f>[1]РЕЕСТР!L1154</f>
        <v>6</v>
      </c>
      <c r="M1154" s="10" t="str">
        <f>[1]РЕЕСТР!M1154</f>
        <v>отсутствует</v>
      </c>
      <c r="N1154" s="12" t="str">
        <f>[1]РЕЕСТР!N1154</f>
        <v>отсутствует</v>
      </c>
      <c r="O1154" s="14">
        <f>[1]РЕЕСТР!O1154</f>
        <v>1</v>
      </c>
      <c r="P1154" s="15">
        <f>[1]РЕЕСТР!P1154</f>
        <v>1.1000000000000001</v>
      </c>
      <c r="Q1154" s="13" t="str">
        <f>[1]РЕЕСТР!Q1154</f>
        <v>пластик</v>
      </c>
      <c r="R1154" s="14" t="str">
        <f>[1]РЕЕСТР!U1154</f>
        <v>-</v>
      </c>
      <c r="S1154" s="15" t="str">
        <f>[1]РЕЕСТР!V1154</f>
        <v>-</v>
      </c>
      <c r="T1154" s="13" t="str">
        <f>[1]РЕЕСТР!W1154</f>
        <v>-</v>
      </c>
      <c r="U1154" s="17" t="str">
        <f>[1]РЕЕСТР!AA1154</f>
        <v>-</v>
      </c>
      <c r="V1154" s="18" t="str">
        <f>[1]РЕЕСТР!AB1154</f>
        <v>-</v>
      </c>
      <c r="W1154" s="15" t="str">
        <f>[1]РЕЕСТР!AC1154</f>
        <v>-</v>
      </c>
      <c r="X1154" s="13" t="str">
        <f>[1]РЕЕСТР!AD1154</f>
        <v>-</v>
      </c>
      <c r="Y1154" s="8" t="str">
        <f>[1]РЕЕСТР!AH1154</f>
        <v>МО - Администрация города Ханты-Мансийска</v>
      </c>
      <c r="Z1154" s="19" t="str">
        <f>[1]РЕЕСТР!AL1154</f>
        <v xml:space="preserve"> ИЖС ул.Калинина</v>
      </c>
    </row>
    <row r="1155" spans="2:26" ht="45" customHeight="1" x14ac:dyDescent="0.3">
      <c r="B1155" s="43">
        <f>[1]РЕЕСТР!B1155</f>
        <v>1079</v>
      </c>
      <c r="C1155" s="44">
        <f>[1]РЕЕСТР!C1155</f>
        <v>44350</v>
      </c>
      <c r="D1155" s="51">
        <f>[1]РЕЕСТР!D1155</f>
        <v>44900</v>
      </c>
      <c r="E1155" s="16" t="str">
        <f>[1]РЕЕСТР!E1155</f>
        <v>Восточная Объездная - Мира</v>
      </c>
      <c r="F1155" s="52" t="str">
        <f>[1]РЕЕСТР!F1155</f>
        <v>в рамках проведения инвентаризации 2022 года
не установлен</v>
      </c>
      <c r="G1155" s="10" t="str">
        <f>[1]РЕЕСТР!G1155</f>
        <v>61.008729</v>
      </c>
      <c r="H1155" s="10" t="str">
        <f>[1]РЕЕСТР!H1155</f>
        <v>69.064051</v>
      </c>
      <c r="I1155" s="53" t="str">
        <f>[1]РЕЕСТР!I1155</f>
        <v>в рамках инвентаризации 2022 года
не определена</v>
      </c>
      <c r="J1155" s="9" t="str">
        <f>[1]РЕЕСТР!J1155</f>
        <v>ограниченный</v>
      </c>
      <c r="K1155" s="11" t="str">
        <f>[1]РЕЕСТР!K1155</f>
        <v>бетонная плита</v>
      </c>
      <c r="L1155" s="10">
        <f>[1]РЕЕСТР!L1155</f>
        <v>10</v>
      </c>
      <c r="M1155" s="10" t="str">
        <f>[1]РЕЕСТР!M1155</f>
        <v>отсутствует</v>
      </c>
      <c r="N1155" s="12" t="str">
        <f>[1]РЕЕСТР!N1155</f>
        <v>есть</v>
      </c>
      <c r="O1155" s="14">
        <f>[1]РЕЕСТР!O1155</f>
        <v>2</v>
      </c>
      <c r="P1155" s="15">
        <f>[1]РЕЕСТР!P1155</f>
        <v>0.75</v>
      </c>
      <c r="Q1155" s="13" t="str">
        <f>[1]РЕЕСТР!Q1155</f>
        <v>металл</v>
      </c>
      <c r="R1155" s="14" t="str">
        <f>[1]РЕЕСТР!U1155</f>
        <v>-</v>
      </c>
      <c r="S1155" s="15" t="str">
        <f>[1]РЕЕСТР!V1155</f>
        <v>-</v>
      </c>
      <c r="T1155" s="13" t="str">
        <f>[1]РЕЕСТР!W1155</f>
        <v>-</v>
      </c>
      <c r="U1155" s="17" t="str">
        <f>[1]РЕЕСТР!AA1155</f>
        <v>-</v>
      </c>
      <c r="V1155" s="18" t="str">
        <f>[1]РЕЕСТР!AB1155</f>
        <v>-</v>
      </c>
      <c r="W1155" s="15" t="str">
        <f>[1]РЕЕСТР!AC1155</f>
        <v>-</v>
      </c>
      <c r="X1155" s="13" t="str">
        <f>[1]РЕЕСТР!AD1155</f>
        <v>-</v>
      </c>
      <c r="Y1155" s="8" t="str">
        <f>[1]РЕЕСТР!AH1155</f>
        <v>ЮЛ - ООО "Газпромнефть-Центр"</v>
      </c>
      <c r="Z1155" s="19" t="str">
        <f>[1]РЕЕСТР!AL1155</f>
        <v>ООО "Газпромнефть-Центр" (АЗС № 448,  район развязки Восточной объездной дороги и ул. Мира )</v>
      </c>
    </row>
    <row r="1156" spans="2:26" ht="47.25" customHeight="1" x14ac:dyDescent="0.3">
      <c r="B1156" s="43">
        <f>[1]РЕЕСТР!B1156</f>
        <v>1080</v>
      </c>
      <c r="C1156" s="44">
        <f>[1]РЕЕСТР!C1156</f>
        <v>44378</v>
      </c>
      <c r="D1156" s="51">
        <f>[1]РЕЕСТР!D1156</f>
        <v>44900</v>
      </c>
      <c r="E1156" s="16" t="str">
        <f>[1]РЕЕСТР!E1156</f>
        <v>Доронина 19</v>
      </c>
      <c r="F1156" s="52" t="str">
        <f>[1]РЕЕСТР!F1156</f>
        <v>в рамках проведения инвентаризации 2022 года
не установлен</v>
      </c>
      <c r="G1156" s="10" t="str">
        <f>[1]РЕЕСТР!G1156</f>
        <v xml:space="preserve">61.003464 </v>
      </c>
      <c r="H1156" s="10" t="str">
        <f>[1]РЕЕСТР!H1156</f>
        <v>69.036778</v>
      </c>
      <c r="I1156" s="53" t="str">
        <f>[1]РЕЕСТР!I1156</f>
        <v>в рамках инвентаризации 2022 года
не определена</v>
      </c>
      <c r="J1156" s="9" t="str">
        <f>[1]РЕЕСТР!J1156</f>
        <v>открытый</v>
      </c>
      <c r="K1156" s="11" t="str">
        <f>[1]РЕЕСТР!K1156</f>
        <v>плитка</v>
      </c>
      <c r="L1156" s="10">
        <f>[1]РЕЕСТР!L1156</f>
        <v>12</v>
      </c>
      <c r="M1156" s="10" t="str">
        <f>[1]РЕЕСТР!M1156</f>
        <v>отсутствует</v>
      </c>
      <c r="N1156" s="12" t="str">
        <f>[1]РЕЕСТР!N1156</f>
        <v>есть</v>
      </c>
      <c r="O1156" s="14">
        <f>[1]РЕЕСТР!O1156</f>
        <v>1</v>
      </c>
      <c r="P1156" s="15">
        <f>[1]РЕЕСТР!P1156</f>
        <v>5</v>
      </c>
      <c r="Q1156" s="13" t="str">
        <f>[1]РЕЕСТР!Q1156</f>
        <v>пластик</v>
      </c>
      <c r="R1156" s="14">
        <f>[1]РЕЕСТР!U1156</f>
        <v>1</v>
      </c>
      <c r="S1156" s="15">
        <f>[1]РЕЕСТР!V1156</f>
        <v>4</v>
      </c>
      <c r="T1156" s="13" t="str">
        <f>[1]РЕЕСТР!W1156</f>
        <v>отсек</v>
      </c>
      <c r="U1156" s="17" t="str">
        <f>[1]РЕЕСТР!AA1156</f>
        <v>пластик</v>
      </c>
      <c r="V1156" s="18">
        <f>[1]РЕЕСТР!AB1156</f>
        <v>1</v>
      </c>
      <c r="W1156" s="15">
        <f>[1]РЕЕСТР!AC1156</f>
        <v>1</v>
      </c>
      <c r="X1156" s="13" t="str">
        <f>[1]РЕЕСТР!AD1156</f>
        <v>металлическая сетка АО "РЭС-Сервис"</v>
      </c>
      <c r="Y1156" s="8" t="str">
        <f>[1]РЕЕСТР!AH1156</f>
        <v>СП МКД</v>
      </c>
      <c r="Z1156" s="19" t="str">
        <f>[1]РЕЕСТР!AL1156</f>
        <v>МКД  ул. Доронина 19</v>
      </c>
    </row>
    <row r="1157" spans="2:26" ht="47.25" customHeight="1" x14ac:dyDescent="0.3">
      <c r="B1157" s="43">
        <f>[1]РЕЕСТР!B1157</f>
        <v>1080</v>
      </c>
      <c r="C1157" s="44">
        <f>[1]РЕЕСТР!C1157</f>
        <v>0</v>
      </c>
      <c r="D1157" s="51">
        <f>[1]РЕЕСТР!D1157</f>
        <v>44900</v>
      </c>
      <c r="E1157" s="16">
        <f>[1]РЕЕСТР!E1157</f>
        <v>0</v>
      </c>
      <c r="F1157" s="52" t="str">
        <f>[1]РЕЕСТР!F1157</f>
        <v>в рамках проведения инвентаризации 2022 года
не установлен</v>
      </c>
      <c r="G1157" s="10">
        <f>[1]РЕЕСТР!G1157</f>
        <v>0</v>
      </c>
      <c r="H1157" s="10">
        <f>[1]РЕЕСТР!H1157</f>
        <v>0</v>
      </c>
      <c r="I1157" s="53" t="str">
        <f>[1]РЕЕСТР!I1157</f>
        <v>в рамках инвентаризации 2022 года
не определена</v>
      </c>
      <c r="J1157" s="9">
        <f>[1]РЕЕСТР!J1157</f>
        <v>0</v>
      </c>
      <c r="K1157" s="11">
        <f>[1]РЕЕСТР!K1157</f>
        <v>0</v>
      </c>
      <c r="L1157" s="10">
        <f>[1]РЕЕСТР!L1157</f>
        <v>0</v>
      </c>
      <c r="M1157" s="10">
        <f>[1]РЕЕСТР!M1157</f>
        <v>0</v>
      </c>
      <c r="N1157" s="12">
        <f>[1]РЕЕСТР!N1157</f>
        <v>0</v>
      </c>
      <c r="O1157" s="14">
        <f>[1]РЕЕСТР!O1157</f>
        <v>1</v>
      </c>
      <c r="P1157" s="15">
        <f>[1]РЕЕСТР!P1157</f>
        <v>1.1000000000000001</v>
      </c>
      <c r="Q1157" s="13" t="str">
        <f>[1]РЕЕСТР!Q1157</f>
        <v>пластик</v>
      </c>
      <c r="R1157" s="14">
        <f>[1]РЕЕСТР!U1157</f>
        <v>0</v>
      </c>
      <c r="S1157" s="15">
        <f>[1]РЕЕСТР!V1157</f>
        <v>0</v>
      </c>
      <c r="T1157" s="13">
        <f>[1]РЕЕСТР!W1157</f>
        <v>0</v>
      </c>
      <c r="U1157" s="17">
        <f>[1]РЕЕСТР!AA1157</f>
        <v>0</v>
      </c>
      <c r="V1157" s="18">
        <f>[1]РЕЕСТР!AB1157</f>
        <v>0</v>
      </c>
      <c r="W1157" s="15">
        <f>[1]РЕЕСТР!AC1157</f>
        <v>0</v>
      </c>
      <c r="X1157" s="13">
        <f>[1]РЕЕСТР!AD1157</f>
        <v>0</v>
      </c>
      <c r="Y1157" s="8">
        <f>[1]РЕЕСТР!AH1157</f>
        <v>0</v>
      </c>
      <c r="Z1157" s="19">
        <f>[1]РЕЕСТР!AL1157</f>
        <v>0</v>
      </c>
    </row>
    <row r="1158" spans="2:26" ht="45" customHeight="1" x14ac:dyDescent="0.3">
      <c r="B1158" s="46">
        <f>[1]РЕЕСТР!B1158</f>
        <v>1081</v>
      </c>
      <c r="C1158" s="47">
        <f>[1]РЕЕСТР!C1158</f>
        <v>44378</v>
      </c>
      <c r="D1158" s="142">
        <f>[1]РЕЕСТР!D1158</f>
        <v>44900</v>
      </c>
      <c r="E1158" s="42" t="str">
        <f>[1]РЕЕСТР!E1158</f>
        <v>Доронина 19</v>
      </c>
      <c r="F1158" s="143" t="str">
        <f>[1]РЕЕСТР!F1158</f>
        <v>в рамках проведения инвентаризации 2022 года
не установлен</v>
      </c>
      <c r="G1158" s="125" t="str">
        <f>[1]РЕЕСТР!G1158</f>
        <v xml:space="preserve">61.003464 </v>
      </c>
      <c r="H1158" s="125" t="str">
        <f>[1]РЕЕСТР!H1158</f>
        <v>69.036778</v>
      </c>
      <c r="I1158" s="144" t="str">
        <f>[1]РЕЕСТР!I1158</f>
        <v>в рамках инвентаризации 2022 года
не определена</v>
      </c>
      <c r="J1158" s="3" t="str">
        <f>[1]РЕЕСТР!J1158</f>
        <v>открытый</v>
      </c>
      <c r="K1158" s="106" t="str">
        <f>[1]РЕЕСТР!K1158</f>
        <v>плитка</v>
      </c>
      <c r="L1158" s="125">
        <f>[1]РЕЕСТР!L1158</f>
        <v>6</v>
      </c>
      <c r="M1158" s="125" t="str">
        <f>[1]РЕЕСТР!M1158</f>
        <v>отсутствует</v>
      </c>
      <c r="N1158" s="125" t="str">
        <f>[1]РЕЕСТР!N1158</f>
        <v>отсутствует</v>
      </c>
      <c r="O1158" s="21">
        <f>[1]РЕЕСТР!O1158</f>
        <v>1</v>
      </c>
      <c r="P1158" s="127">
        <f>[1]РЕЕСТР!P1158</f>
        <v>1.1000000000000001</v>
      </c>
      <c r="Q1158" s="128" t="str">
        <f>[1]РЕЕСТР!Q1158</f>
        <v>пластик</v>
      </c>
      <c r="R1158" s="21" t="str">
        <f>[1]РЕЕСТР!U1158</f>
        <v>-</v>
      </c>
      <c r="S1158" s="127" t="str">
        <f>[1]РЕЕСТР!V1158</f>
        <v>-</v>
      </c>
      <c r="T1158" s="128" t="str">
        <f>[1]РЕЕСТР!W1158</f>
        <v>-</v>
      </c>
      <c r="U1158" s="22" t="str">
        <f>[1]РЕЕСТР!AA1158</f>
        <v>-</v>
      </c>
      <c r="V1158" s="145" t="str">
        <f>[1]РЕЕСТР!AB1158</f>
        <v>-</v>
      </c>
      <c r="W1158" s="127" t="str">
        <f>[1]РЕЕСТР!AC1158</f>
        <v>-</v>
      </c>
      <c r="X1158" s="128" t="str">
        <f>[1]РЕЕСТР!AD1158</f>
        <v>-</v>
      </c>
      <c r="Y1158" s="23" t="str">
        <f>[1]РЕЕСТР!AH1158</f>
        <v>ЮЛ - АО "Тандер"</v>
      </c>
      <c r="Z1158" s="24" t="str">
        <f>[1]РЕЕСТР!AL1158</f>
        <v>магазин ЮЛ - ПАО "Магнит", по ул. Доронина 19</v>
      </c>
    </row>
    <row r="1159" spans="2:26" ht="45.75" customHeight="1" x14ac:dyDescent="0.3">
      <c r="B1159" s="114">
        <f>[1]РЕЕСТР!B1159</f>
        <v>1082</v>
      </c>
      <c r="C1159" s="115">
        <f>[1]РЕЕСТР!C1159</f>
        <v>44481</v>
      </c>
      <c r="D1159" s="115">
        <f>[1]РЕЕСТР!D1159</f>
        <v>44900</v>
      </c>
      <c r="E1159" s="116" t="str">
        <f>[1]РЕЕСТР!E1159</f>
        <v>Обская 27 "А"</v>
      </c>
      <c r="F1159" s="126" t="str">
        <f>[1]РЕЕСТР!F1159</f>
        <v>в рамках проведения инвентаризации 2022 года
не установлен</v>
      </c>
      <c r="G1159" s="114" t="str">
        <f>[1]РЕЕСТР!G1159</f>
        <v>61.002249</v>
      </c>
      <c r="H1159" s="114" t="str">
        <f>[1]РЕЕСТР!H1159</f>
        <v>68.999100</v>
      </c>
      <c r="I1159" s="126" t="str">
        <f>[1]РЕЕСТР!I1159</f>
        <v>в рамках инвентаризации 2022 года
не определена</v>
      </c>
      <c r="J1159" s="116" t="str">
        <f>[1]РЕЕСТР!J1159</f>
        <v>ограниченный</v>
      </c>
      <c r="K1159" s="119" t="str">
        <f>[1]РЕЕСТР!K1159</f>
        <v>бетонная плита</v>
      </c>
      <c r="L1159" s="114">
        <f>[1]РЕЕСТР!L1159</f>
        <v>10</v>
      </c>
      <c r="M1159" s="114" t="str">
        <f>[1]РЕЕСТР!M1159</f>
        <v>отсутствует</v>
      </c>
      <c r="N1159" s="114" t="str">
        <f>[1]РЕЕСТР!N1159</f>
        <v>есть</v>
      </c>
      <c r="O1159" s="120">
        <f>[1]РЕЕСТР!O1159</f>
        <v>1</v>
      </c>
      <c r="P1159" s="121">
        <f>[1]РЕЕСТР!P1159</f>
        <v>1.1000000000000001</v>
      </c>
      <c r="Q1159" s="122" t="str">
        <f>[1]РЕЕСТР!Q1159</f>
        <v>пластик</v>
      </c>
      <c r="R1159" s="120" t="str">
        <f>[1]РЕЕСТР!U1159</f>
        <v>-</v>
      </c>
      <c r="S1159" s="121" t="str">
        <f>[1]РЕЕСТР!V1159</f>
        <v>-</v>
      </c>
      <c r="T1159" s="122" t="str">
        <f>[1]РЕЕСТР!W1159</f>
        <v>-</v>
      </c>
      <c r="U1159" s="122" t="str">
        <f>[1]РЕЕСТР!AA1159</f>
        <v>-</v>
      </c>
      <c r="V1159" s="120" t="str">
        <f>[1]РЕЕСТР!AB1159</f>
        <v>-</v>
      </c>
      <c r="W1159" s="121" t="str">
        <f>[1]РЕЕСТР!AC1159</f>
        <v>-</v>
      </c>
      <c r="X1159" s="122" t="str">
        <f>[1]РЕЕСТР!AD1159</f>
        <v>-</v>
      </c>
      <c r="Y1159" s="123" t="str">
        <f>[1]РЕЕСТР!AH1159</f>
        <v>ИП - Исмаилов В.И.</v>
      </c>
      <c r="Z1159" s="116" t="str">
        <f>[1]РЕЕСТР!AL1159</f>
        <v>магазин ЮЛ - ПАО "Магнит", по ул. Обская 27 "А"</v>
      </c>
    </row>
    <row r="1160" spans="2:26" ht="120.75" customHeight="1" x14ac:dyDescent="0.3">
      <c r="B1160" s="124">
        <f>[1]РЕЕСТР!B1160</f>
        <v>1083</v>
      </c>
      <c r="C1160" s="124">
        <f>[1]РЕЕСТР!C1160</f>
        <v>44645</v>
      </c>
      <c r="D1160" s="124">
        <f>[1]РЕЕСТР!D1160</f>
        <v>44900</v>
      </c>
      <c r="E1160" s="124" t="str">
        <f>[1]РЕЕСТР!E1160</f>
        <v xml:space="preserve"> Чехова 82 к. 1 .</v>
      </c>
      <c r="F1160" s="126" t="str">
        <f>[1]РЕЕСТР!F1160</f>
        <v>в рамках проведения инвентаризации 2022 года
не установлен</v>
      </c>
      <c r="G1160" s="124" t="str">
        <f>[1]РЕЕСТР!G1160</f>
        <v>61.003635</v>
      </c>
      <c r="H1160" s="124" t="str">
        <f>[1]РЕЕСТР!H1160</f>
        <v>69.057949</v>
      </c>
      <c r="I1160" s="126" t="str">
        <f>[1]РЕЕСТР!I1160</f>
        <v>в рамках инвентаризации 2022 года
не определена</v>
      </c>
      <c r="J1160" s="124" t="str">
        <f>[1]РЕЕСТР!J1160</f>
        <v>ограниченный</v>
      </c>
      <c r="K1160" s="124" t="str">
        <f>[1]РЕЕСТР!K1160</f>
        <v>асфальт</v>
      </c>
      <c r="L1160" s="124">
        <f>[1]РЕЕСТР!L1160</f>
        <v>3.9</v>
      </c>
      <c r="M1160" s="124" t="str">
        <f>[1]РЕЕСТР!M1160</f>
        <v>отсутствует</v>
      </c>
      <c r="N1160" s="124" t="str">
        <f>[1]РЕЕСТР!N1160</f>
        <v>есть</v>
      </c>
      <c r="O1160" s="124">
        <f>[1]РЕЕСТР!O1160</f>
        <v>1</v>
      </c>
      <c r="P1160" s="124">
        <f>[1]РЕЕСТР!P1160</f>
        <v>1.1000000000000001</v>
      </c>
      <c r="Q1160" s="124" t="str">
        <f>[1]РЕЕСТР!Q1160</f>
        <v>пластик</v>
      </c>
      <c r="R1160" s="141" t="str">
        <f>[1]РЕЕСТР!U1160</f>
        <v>-</v>
      </c>
      <c r="S1160" s="141" t="str">
        <f>[1]РЕЕСТР!V1160</f>
        <v>-</v>
      </c>
      <c r="T1160" s="141" t="str">
        <f>[1]РЕЕСТР!W1160</f>
        <v>-</v>
      </c>
      <c r="U1160" s="140" t="str">
        <f>[1]РЕЕСТР!AA1160</f>
        <v>-</v>
      </c>
      <c r="V1160" s="140" t="str">
        <f>[1]РЕЕСТР!AB1160</f>
        <v>-</v>
      </c>
      <c r="W1160" s="140" t="str">
        <f>[1]РЕЕСТР!AC1160</f>
        <v>-</v>
      </c>
      <c r="X1160" s="140" t="str">
        <f>[1]РЕЕСТР!AD1160</f>
        <v>-</v>
      </c>
      <c r="Y1160" s="123" t="str">
        <f>[1]РЕЕСТР!AH1160</f>
        <v xml:space="preserve">ЮЛ - ООО "Агроторг" , </v>
      </c>
      <c r="Z1160" s="124" t="str">
        <f>[1]РЕЕСТР!AL1160</f>
        <v>Магазин "Пятерочка" по ул. Чехова, д. 82, к. 1</v>
      </c>
    </row>
    <row r="1161" spans="2:26" ht="120.75" customHeight="1" x14ac:dyDescent="0.3">
      <c r="B1161" s="114">
        <v>1084</v>
      </c>
      <c r="C1161" s="115">
        <v>44735</v>
      </c>
      <c r="D1161" s="115">
        <v>44900</v>
      </c>
      <c r="E1161" s="116" t="s">
        <v>102</v>
      </c>
      <c r="F1161" s="126" t="str">
        <f>[1]РЕЕСТР!F1161</f>
        <v>в рамках проведения инвентаризации 2022 года
не установлен</v>
      </c>
      <c r="G1161" s="114" t="s">
        <v>105</v>
      </c>
      <c r="H1161" s="114" t="s">
        <v>106</v>
      </c>
      <c r="I1161" s="126" t="str">
        <f>[1]РЕЕСТР!I1161</f>
        <v>в рамках инвентаризации 2022 года
не определена</v>
      </c>
      <c r="J1161" s="116" t="s">
        <v>107</v>
      </c>
      <c r="K1161" s="119" t="s">
        <v>108</v>
      </c>
      <c r="L1161" s="114">
        <v>7</v>
      </c>
      <c r="M1161" s="114" t="s">
        <v>109</v>
      </c>
      <c r="N1161" s="114" t="s">
        <v>110</v>
      </c>
      <c r="O1161" s="120">
        <v>1</v>
      </c>
      <c r="P1161" s="121">
        <v>1.1000000000000001</v>
      </c>
      <c r="Q1161" s="122" t="s">
        <v>100</v>
      </c>
      <c r="R1161" s="141" t="str">
        <f>[1]РЕЕСТР!U1161</f>
        <v>-</v>
      </c>
      <c r="S1161" s="141" t="str">
        <f>[1]РЕЕСТР!V1161</f>
        <v>-</v>
      </c>
      <c r="T1161" s="141" t="str">
        <f>[1]РЕЕСТР!W1161</f>
        <v>-</v>
      </c>
      <c r="U1161" s="140" t="str">
        <f>[1]РЕЕСТР!AA1161</f>
        <v>-</v>
      </c>
      <c r="V1161" s="140" t="str">
        <f>[1]РЕЕСТР!AB1161</f>
        <v>-</v>
      </c>
      <c r="W1161" s="140" t="str">
        <f>[1]РЕЕСТР!AC1161</f>
        <v>-</v>
      </c>
      <c r="X1161" s="140" t="str">
        <f>[1]РЕЕСТР!AD1161</f>
        <v>-</v>
      </c>
      <c r="Y1161" s="123" t="s">
        <v>111</v>
      </c>
      <c r="Z1161" s="124" t="s">
        <v>112</v>
      </c>
    </row>
    <row r="1162" spans="2:26" ht="46.5" customHeight="1" x14ac:dyDescent="0.3">
      <c r="B1162" s="114">
        <v>1085</v>
      </c>
      <c r="C1162" s="115">
        <v>44735</v>
      </c>
      <c r="D1162" s="115">
        <v>44900</v>
      </c>
      <c r="E1162" s="116" t="s">
        <v>103</v>
      </c>
      <c r="F1162" s="126" t="str">
        <f>[1]РЕЕСТР!F1162</f>
        <v>в рамках проведения инвентаризации 2022 года
не установлен</v>
      </c>
      <c r="G1162" s="114" t="s">
        <v>113</v>
      </c>
      <c r="H1162" s="114" t="s">
        <v>114</v>
      </c>
      <c r="I1162" s="126" t="str">
        <f>[1]РЕЕСТР!I1162</f>
        <v>в рамках инвентаризации 2022 года
не определена</v>
      </c>
      <c r="J1162" s="116" t="s">
        <v>107</v>
      </c>
      <c r="K1162" s="119" t="s">
        <v>115</v>
      </c>
      <c r="L1162" s="114">
        <v>8</v>
      </c>
      <c r="M1162" s="114" t="s">
        <v>109</v>
      </c>
      <c r="N1162" s="114" t="s">
        <v>110</v>
      </c>
      <c r="O1162" s="120">
        <v>1</v>
      </c>
      <c r="P1162" s="121">
        <v>1.1000000000000001</v>
      </c>
      <c r="Q1162" s="122" t="s">
        <v>100</v>
      </c>
      <c r="R1162" s="141" t="str">
        <f>[1]РЕЕСТР!U1162</f>
        <v>-</v>
      </c>
      <c r="S1162" s="141" t="str">
        <f>[1]РЕЕСТР!V1162</f>
        <v>-</v>
      </c>
      <c r="T1162" s="141" t="str">
        <f>[1]РЕЕСТР!W1162</f>
        <v>-</v>
      </c>
      <c r="U1162" s="140" t="str">
        <f>[1]РЕЕСТР!AA1162</f>
        <v>-</v>
      </c>
      <c r="V1162" s="140" t="str">
        <f>[1]РЕЕСТР!AB1162</f>
        <v>-</v>
      </c>
      <c r="W1162" s="140" t="str">
        <f>[1]РЕЕСТР!AC1162</f>
        <v>-</v>
      </c>
      <c r="X1162" s="140" t="str">
        <f>[1]РЕЕСТР!AD1162</f>
        <v>-</v>
      </c>
      <c r="Y1162" s="123" t="s">
        <v>116</v>
      </c>
      <c r="Z1162" s="116" t="s">
        <v>117</v>
      </c>
    </row>
    <row r="1163" spans="2:26" ht="54" customHeight="1" x14ac:dyDescent="0.3">
      <c r="B1163" s="146">
        <v>1085</v>
      </c>
      <c r="C1163" s="147"/>
      <c r="D1163" s="148">
        <v>44900</v>
      </c>
      <c r="E1163" s="155"/>
      <c r="F1163" s="150" t="str">
        <f>[1]РЕЕСТР!F1163</f>
        <v>в рамках проведения инвентаризации 2022 года
не установлен</v>
      </c>
      <c r="G1163" s="146"/>
      <c r="H1163" s="151"/>
      <c r="I1163" s="152" t="str">
        <f>[1]РЕЕСТР!I1163</f>
        <v>в рамках инвентаризации 2022 года
не определена</v>
      </c>
      <c r="J1163" s="149"/>
      <c r="K1163" s="153"/>
      <c r="L1163" s="146"/>
      <c r="M1163" s="146"/>
      <c r="N1163" s="146"/>
      <c r="O1163" s="14">
        <v>1</v>
      </c>
      <c r="P1163" s="15">
        <v>1</v>
      </c>
      <c r="Q1163" s="13" t="s">
        <v>124</v>
      </c>
      <c r="R1163" s="141">
        <f>[1]РЕЕСТР!U1163</f>
        <v>0</v>
      </c>
      <c r="S1163" s="141">
        <f>[1]РЕЕСТР!V1163</f>
        <v>0</v>
      </c>
      <c r="T1163" s="141">
        <f>[1]РЕЕСТР!W1163</f>
        <v>0</v>
      </c>
      <c r="U1163" s="140">
        <f>[1]РЕЕСТР!AA1163</f>
        <v>0</v>
      </c>
      <c r="V1163" s="140">
        <f>[1]РЕЕСТР!AB1163</f>
        <v>0</v>
      </c>
      <c r="W1163" s="140">
        <f>[1]РЕЕСТР!AC1163</f>
        <v>0</v>
      </c>
      <c r="X1163" s="140">
        <f>[1]РЕЕСТР!AD1163</f>
        <v>0</v>
      </c>
      <c r="Y1163" s="154"/>
      <c r="Z1163" s="149"/>
    </row>
    <row r="1164" spans="2:26" ht="60" customHeight="1" x14ac:dyDescent="0.3">
      <c r="B1164" s="114">
        <v>1086</v>
      </c>
      <c r="C1164" s="115">
        <v>44806</v>
      </c>
      <c r="D1164" s="115">
        <v>44900</v>
      </c>
      <c r="E1164" s="116" t="s">
        <v>104</v>
      </c>
      <c r="F1164" s="126" t="str">
        <f>[1]РЕЕСТР!F1164</f>
        <v>в рамках проведения инвентаризации 2022 года
не установлен</v>
      </c>
      <c r="G1164" s="114" t="s">
        <v>118</v>
      </c>
      <c r="H1164" s="129" t="s">
        <v>119</v>
      </c>
      <c r="I1164" s="126" t="str">
        <f>[1]РЕЕСТР!I1164</f>
        <v>в рамках инвентаризации 2022 года
не определена</v>
      </c>
      <c r="J1164" s="116" t="s">
        <v>120</v>
      </c>
      <c r="K1164" s="119" t="s">
        <v>121</v>
      </c>
      <c r="L1164" s="114">
        <v>2.5</v>
      </c>
      <c r="M1164" s="114" t="s">
        <v>109</v>
      </c>
      <c r="N1164" s="114" t="s">
        <v>109</v>
      </c>
      <c r="O1164" s="120">
        <v>2</v>
      </c>
      <c r="P1164" s="121">
        <v>5</v>
      </c>
      <c r="Q1164" s="122" t="s">
        <v>100</v>
      </c>
      <c r="R1164" s="130" t="str">
        <f>[1]РЕЕСТР!U1164</f>
        <v>-</v>
      </c>
      <c r="S1164" s="117" t="str">
        <f>[1]РЕЕСТР!V1164</f>
        <v>-</v>
      </c>
      <c r="T1164" s="117" t="str">
        <f>[1]РЕЕСТР!W1164</f>
        <v>-</v>
      </c>
      <c r="U1164" s="118" t="str">
        <f>[1]РЕЕСТР!AA1164</f>
        <v>-</v>
      </c>
      <c r="V1164" s="118" t="str">
        <f>[1]РЕЕСТР!AB1164</f>
        <v>-</v>
      </c>
      <c r="W1164" s="118" t="str">
        <f>[1]РЕЕСТР!AC1164</f>
        <v>-</v>
      </c>
      <c r="X1164" s="118" t="str">
        <f>[1]РЕЕСТР!AD1164</f>
        <v>-</v>
      </c>
      <c r="Y1164" s="132" t="s">
        <v>122</v>
      </c>
      <c r="Z1164" s="116" t="s">
        <v>123</v>
      </c>
    </row>
    <row r="1165" spans="2:26" ht="189" customHeight="1" thickBot="1" x14ac:dyDescent="0.35">
      <c r="B1165" s="110"/>
      <c r="C1165" s="108"/>
      <c r="D1165" s="108"/>
      <c r="E1165" s="109"/>
      <c r="F1165" s="107"/>
      <c r="G1165" s="107"/>
      <c r="H1165" s="107"/>
      <c r="I1165" s="107"/>
      <c r="J1165" s="109"/>
      <c r="K1165" s="111"/>
      <c r="L1165" s="107"/>
      <c r="M1165" s="107"/>
      <c r="N1165" s="107"/>
      <c r="O1165" s="112" t="s">
        <v>55</v>
      </c>
      <c r="P1165" s="113" t="s">
        <v>56</v>
      </c>
      <c r="Q1165" s="112" t="s">
        <v>57</v>
      </c>
      <c r="R1165" s="131" t="s">
        <v>58</v>
      </c>
      <c r="S1165" s="137" t="s">
        <v>59</v>
      </c>
      <c r="T1165" s="138" t="s">
        <v>60</v>
      </c>
      <c r="U1165" s="139" t="s">
        <v>96</v>
      </c>
      <c r="V1165" s="139" t="s">
        <v>61</v>
      </c>
      <c r="W1165" s="139" t="s">
        <v>97</v>
      </c>
      <c r="X1165" s="139" t="s">
        <v>98</v>
      </c>
      <c r="Y1165" s="133" t="s">
        <v>99</v>
      </c>
      <c r="Z1165" s="113" t="s">
        <v>62</v>
      </c>
    </row>
    <row r="1166" spans="2:26" ht="38.25" customHeight="1" thickBot="1" x14ac:dyDescent="0.35">
      <c r="B1166" s="182" t="s">
        <v>63</v>
      </c>
      <c r="C1166" s="183"/>
      <c r="D1166" s="183"/>
      <c r="E1166" s="183"/>
      <c r="F1166" s="183"/>
      <c r="G1166" s="183"/>
      <c r="H1166" s="183"/>
      <c r="I1166" s="183"/>
      <c r="J1166" s="183"/>
      <c r="K1166" s="183"/>
      <c r="L1166" s="183"/>
      <c r="M1166" s="183"/>
      <c r="N1166" s="183"/>
      <c r="O1166" s="25">
        <f>SUM(O7:O1159)</f>
        <v>2080.1</v>
      </c>
      <c r="P1166" s="26">
        <f>SUMPRODUCT(P7:P1159,O7:O1159)</f>
        <v>2240.2499999999991</v>
      </c>
      <c r="Q1166" s="25">
        <f>SUM(R7:R1159)</f>
        <v>250</v>
      </c>
      <c r="R1166" s="26">
        <f>SUM(S7:S1159)</f>
        <v>1140</v>
      </c>
      <c r="S1166" s="134">
        <f>SUM(V7:V1159)</f>
        <v>224</v>
      </c>
      <c r="T1166" s="135">
        <f>SUM(W7:W1159)</f>
        <v>203.64000000000001</v>
      </c>
      <c r="U1166" s="136">
        <f>COUNTIF(Y6:$Y$1159,"СП МКД*")</f>
        <v>246</v>
      </c>
      <c r="V1166" s="136">
        <f>COUNTIF($Y6:Z$1159,"ЮЛ*")</f>
        <v>365</v>
      </c>
      <c r="W1166" s="136">
        <f>COUNTIF($Y6:AA$1159,"ИП*")</f>
        <v>59</v>
      </c>
      <c r="X1166" s="136">
        <f>COUNTIF($Y6:AB$1159,"ФЛ*")</f>
        <v>17</v>
      </c>
      <c r="Y1166" s="27">
        <f>COUNTIF($Y6:AC$1159,"МО*")</f>
        <v>268</v>
      </c>
      <c r="Z1166" s="104">
        <f>SUM(U1166:Y1166)</f>
        <v>955</v>
      </c>
    </row>
    <row r="1167" spans="2:26" ht="18.75" customHeight="1" x14ac:dyDescent="0.3"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0"/>
      <c r="P1167" s="20"/>
      <c r="Q1167" s="29"/>
      <c r="R1167" s="20"/>
      <c r="S1167" s="20"/>
      <c r="T1167" s="29"/>
      <c r="U1167" s="29"/>
      <c r="V1167" s="20"/>
      <c r="W1167" s="20"/>
      <c r="X1167" s="20"/>
      <c r="Y1167" s="29"/>
      <c r="Z1167" s="29"/>
    </row>
    <row r="1168" spans="2:26" ht="18.75" customHeight="1" x14ac:dyDescent="0.3">
      <c r="B1168" s="174" t="s">
        <v>64</v>
      </c>
      <c r="C1168" s="174"/>
      <c r="D1168" s="41"/>
      <c r="E1168" s="34" t="s">
        <v>65</v>
      </c>
    </row>
  </sheetData>
  <autoFilter ref="B6:Z1166"/>
  <customSheetViews>
    <customSheetView guid="{F704C112-DE0C-479F-BAC8-C0C468D6EA88}" filter="1" showAutoFilter="1">
      <pageMargins left="0.7" right="0.7" top="0.75" bottom="0.75" header="0.3" footer="0.3"/>
      <autoFilter ref="B5:AK1133"/>
    </customSheetView>
    <customSheetView guid="{5405039B-8976-4745-B6B5-DBF19A2D6A81}" filter="1" showAutoFilter="1">
      <pageMargins left="0.7" right="0.7" top="0.75" bottom="0.75" header="0.3" footer="0.3"/>
      <autoFilter ref="B5:AK1158"/>
    </customSheetView>
    <customSheetView guid="{8B3CDAA8-DFBA-42FD-8238-8BE5780FD5B4}" filter="1" showAutoFilter="1">
      <pageMargins left="0.7" right="0.7" top="0.75" bottom="0.75" header="0.3" footer="0.3"/>
      <autoFilter ref="B5:AK1162"/>
    </customSheetView>
    <customSheetView guid="{2B9C8E69-E6AA-47AA-B8E9-BEB8C90FD541}" filter="1" showAutoFilter="1">
      <pageMargins left="0.7" right="0.7" top="0.75" bottom="0.75" header="0.3" footer="0.3"/>
      <autoFilter ref="B5:AK1147"/>
    </customSheetView>
  </customSheetViews>
  <mergeCells count="16">
    <mergeCell ref="B1168:C1168"/>
    <mergeCell ref="E4:E5"/>
    <mergeCell ref="F4:F5"/>
    <mergeCell ref="G4:H4"/>
    <mergeCell ref="J4:N4"/>
    <mergeCell ref="B1166:N1166"/>
    <mergeCell ref="B2:Z2"/>
    <mergeCell ref="B3:B5"/>
    <mergeCell ref="C3:C5"/>
    <mergeCell ref="E3:I3"/>
    <mergeCell ref="J3:X3"/>
    <mergeCell ref="Z3:Z4"/>
    <mergeCell ref="D3:D5"/>
    <mergeCell ref="O4:Q4"/>
    <mergeCell ref="R4:T4"/>
    <mergeCell ref="U4:X4"/>
  </mergeCells>
  <pageMargins left="0.25" right="0.25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1:T1010"/>
  <sheetViews>
    <sheetView showZeros="0" view="pageBreakPreview" topLeftCell="B10" zoomScale="85" zoomScaleNormal="100" zoomScaleSheetLayoutView="85" workbookViewId="0">
      <selection activeCell="L23" sqref="L23"/>
    </sheetView>
  </sheetViews>
  <sheetFormatPr defaultColWidth="10.09765625" defaultRowHeight="15" customHeight="1" x14ac:dyDescent="0.3"/>
  <cols>
    <col min="1" max="1" width="6.09765625" customWidth="1"/>
    <col min="2" max="18" width="9.09765625" customWidth="1"/>
    <col min="19" max="20" width="17.5" customWidth="1"/>
    <col min="21" max="29" width="6.09765625" customWidth="1"/>
  </cols>
  <sheetData>
    <row r="11" spans="2:20" ht="18.75" customHeight="1" thickBot="1" x14ac:dyDescent="0.35"/>
    <row r="12" spans="2:20" ht="18.75" x14ac:dyDescent="0.3">
      <c r="B12" s="194" t="s">
        <v>84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6"/>
    </row>
    <row r="13" spans="2:20" ht="19.5" thickBot="1" x14ac:dyDescent="0.35">
      <c r="B13" s="197" t="s">
        <v>78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222" t="s">
        <v>68</v>
      </c>
      <c r="Q13" s="222"/>
      <c r="R13" s="199">
        <v>669</v>
      </c>
      <c r="S13" s="199"/>
      <c r="T13" s="200"/>
    </row>
    <row r="14" spans="2:20" ht="18.75" x14ac:dyDescent="0.3">
      <c r="B14" s="201" t="s">
        <v>69</v>
      </c>
      <c r="C14" s="203" t="s">
        <v>70</v>
      </c>
      <c r="D14" s="203" t="s">
        <v>71</v>
      </c>
      <c r="E14" s="203" t="s">
        <v>72</v>
      </c>
      <c r="F14" s="203" t="s">
        <v>73</v>
      </c>
      <c r="G14" s="205"/>
      <c r="H14" s="201" t="s">
        <v>74</v>
      </c>
      <c r="I14" s="205"/>
      <c r="J14" s="201" t="s">
        <v>75</v>
      </c>
      <c r="K14" s="203"/>
      <c r="L14" s="205"/>
      <c r="M14" s="201" t="s">
        <v>88</v>
      </c>
      <c r="N14" s="203"/>
      <c r="O14" s="233"/>
      <c r="P14" s="201" t="s">
        <v>76</v>
      </c>
      <c r="Q14" s="203"/>
      <c r="R14" s="205"/>
      <c r="S14" s="207" t="s">
        <v>77</v>
      </c>
      <c r="T14" s="205"/>
    </row>
    <row r="15" spans="2:20" ht="19.5" thickBot="1" x14ac:dyDescent="0.35">
      <c r="B15" s="202"/>
      <c r="C15" s="204"/>
      <c r="D15" s="204"/>
      <c r="E15" s="204"/>
      <c r="F15" s="97" t="s">
        <v>16</v>
      </c>
      <c r="G15" s="98" t="s">
        <v>17</v>
      </c>
      <c r="H15" s="202"/>
      <c r="I15" s="206"/>
      <c r="J15" s="202"/>
      <c r="K15" s="204"/>
      <c r="L15" s="206"/>
      <c r="M15" s="202"/>
      <c r="N15" s="204"/>
      <c r="O15" s="234"/>
      <c r="P15" s="202"/>
      <c r="Q15" s="204"/>
      <c r="R15" s="206"/>
      <c r="S15" s="208"/>
      <c r="T15" s="206"/>
    </row>
    <row r="16" spans="2:20" ht="45" customHeight="1" x14ac:dyDescent="0.3">
      <c r="B16" s="209">
        <f>VLOOKUP(R13,РЕЕСТР!B7:Z1159,1)</f>
        <v>669</v>
      </c>
      <c r="C16" s="212" t="str">
        <f>VLOOKUP(B16,РЕЕСТР!B7:Z1159,4,FALSE)</f>
        <v xml:space="preserve"> Красноармейская 28</v>
      </c>
      <c r="D16" s="215" t="str">
        <f>VLOOKUP(B16,РЕЕСТР!B7:Z1159,2,FALSE)</f>
        <v>ранее существовавшая до 01.01.2019</v>
      </c>
      <c r="E16" s="215">
        <f>VLOOKUP(B16,РЕЕСТР!B7:Z1159,3,FALSE)</f>
        <v>44900</v>
      </c>
      <c r="F16" s="212" t="str">
        <f>VLOOKUP(B16,РЕЕСТР!B7:Z1159,6,FALSE)</f>
        <v>61.005585</v>
      </c>
      <c r="G16" s="191" t="str">
        <f>VLOOKUP(B16,РЕЕСТР!B7:Z1159,7,FALSE)</f>
        <v>69.042334</v>
      </c>
      <c r="H16" s="99" t="s">
        <v>79</v>
      </c>
      <c r="I16" s="80" t="str">
        <f>VLOOKUP(B16,РЕЕСТР!B7:Z1159,9,FALSE)</f>
        <v>открытый</v>
      </c>
      <c r="J16" s="99" t="s">
        <v>85</v>
      </c>
      <c r="K16" s="83">
        <f>VLOOKUP(R13,РЕЕСТР!B7:Z1159,14,FALSE)</f>
        <v>3</v>
      </c>
      <c r="L16" s="87" t="str">
        <f>IF(AND(VLOOKUP(R13,РЕЕСТР!B7:AL1160,14,TRUE)&lt;&gt;"-",(VLOOKUP(R13,РЕЕСТР!B7:AL1160,15,TRUE)&lt;&gt;K17)),VLOOKUP(R13,РЕЕСТР!B7:AL1160,14,TRUE),"-")</f>
        <v>-</v>
      </c>
      <c r="M16" s="99" t="s">
        <v>85</v>
      </c>
      <c r="N16" s="83">
        <f>IF(VLOOKUP(R13,РЕЕСТР!B7:Z1159,17,FALSE)&lt;&gt;0,VLOOKUP(R13,РЕЕСТР!B7:Z1159,17,FALSE),"-")</f>
        <v>1</v>
      </c>
      <c r="O16" s="85" t="str">
        <f>IF(AND(VLOOKUP(R13,РЕЕСТР!B7:AL1160,17,TRUE)&lt;&gt;"-",(VLOOKUP(R13,РЕЕСТР!B7:AL1160,18,TRUE)&lt;&gt;N17)),VLOOKUP(R13,РЕЕСТР!B7:AL1160,17,TRUE),"-")</f>
        <v>-</v>
      </c>
      <c r="P16" s="99" t="s">
        <v>90</v>
      </c>
      <c r="Q16" s="83" t="str">
        <f>IF(VLOOKUP(R13,РЕЕСТР!B7:Z1159,20,FALSE)&lt;&gt;0,VLOOKUP(R13,РЕЕСТР!B7:Z1159,20,FALSE),"-")</f>
        <v>-</v>
      </c>
      <c r="R16" s="96" t="str">
        <f>IF(AND(VLOOKUP(R13,РЕЕСТР!B7:AL1160,20,TRUE)&lt;&gt;"-",(VLOOKUP(R13,РЕЕСТР!B7:AL1160,20,TRUE)&lt;&gt;Q16)),VLOOKUP(R13,РЕЕСТР!B7:AL1160,20,TRUE),"-")</f>
        <v>-</v>
      </c>
      <c r="S16" s="184" t="s">
        <v>91</v>
      </c>
      <c r="T16" s="189" t="str">
        <f>IF(OR(VLOOKUP(R13,РЕЕСТР!B7:Z1159,24,TRUE)&lt;&gt;VLOOKUP(R13,РЕЕСТР!B7:Z1159,24,FALSE),VLOOKUP(R13,РЕЕСТР!B7:Z1159,24,TRUE)&gt;0),VLOOKUP(R13,РЕЕСТР!B7:Z1159,24,FALSE),"сведения в реестре отсутсвуют")</f>
        <v>МО - Администрация города Ханты-Мансийска</v>
      </c>
    </row>
    <row r="17" spans="2:20" ht="56.25" customHeight="1" x14ac:dyDescent="0.3">
      <c r="B17" s="210"/>
      <c r="C17" s="213"/>
      <c r="D17" s="216"/>
      <c r="E17" s="216"/>
      <c r="F17" s="213"/>
      <c r="G17" s="218"/>
      <c r="H17" s="100" t="s">
        <v>80</v>
      </c>
      <c r="I17" s="80" t="str">
        <f>VLOOKUP(R13,РЕЕСТР!B7:Z1159,10,FALSE)</f>
        <v>бетонная плита</v>
      </c>
      <c r="J17" s="100" t="s">
        <v>86</v>
      </c>
      <c r="K17" s="82">
        <f>VLOOKUP(R13,РЕЕСТР!B7:Z1159,15,FALSE)</f>
        <v>1.1000000000000001</v>
      </c>
      <c r="L17" s="86" t="str">
        <f>IF(AND(VLOOKUP(R13,РЕЕСТР!B7:AL1160,15,TRUE)&lt;&gt;"-",L16&lt;&gt;"-"),VLOOKUP(R13,РЕЕСТР!B7:AL1160,15,TRUE),"-")</f>
        <v>-</v>
      </c>
      <c r="M17" s="100" t="s">
        <v>86</v>
      </c>
      <c r="N17" s="82">
        <f>IF(VLOOKUP(R13,РЕЕСТР!B7:Z1159,18,FALSE)&lt;&gt;0,VLOOKUP(R13,РЕЕСТР!B7:Z1159,18,FALSE),"-")</f>
        <v>4</v>
      </c>
      <c r="O17" s="84" t="str">
        <f>IF(AND(VLOOKUP(R13,РЕЕСТР!B7:AL1160,18,TRUE)&lt;&gt;"-",O16&lt;&gt;"-"),VLOOKUP(R13,РЕЕСТР!B7:AL1160,18,TRUE),"-")</f>
        <v>-</v>
      </c>
      <c r="P17" s="100" t="s">
        <v>85</v>
      </c>
      <c r="Q17" s="91" t="str">
        <f>IF(VLOOKUP(R13,РЕЕСТР!B7:Z1159,21,FALSE)&lt;&gt;0,VLOOKUP(R13,РЕЕСТР!B7:Z1159,21,FALSE),"-")</f>
        <v>-</v>
      </c>
      <c r="R17" s="92" t="str">
        <f>IF(AND(VLOOKUP(R13,РЕЕСТР!B7:AL1160,21,TRUE)&lt;&gt;"-",R16&lt;&gt;"-"),VLOOKUP(R13,РЕЕСТР!B7:AL1160,21,TRUE),"-")</f>
        <v>-</v>
      </c>
      <c r="S17" s="185"/>
      <c r="T17" s="190"/>
    </row>
    <row r="18" spans="2:20" ht="56.25" customHeight="1" x14ac:dyDescent="0.3">
      <c r="B18" s="210"/>
      <c r="C18" s="213"/>
      <c r="D18" s="216"/>
      <c r="E18" s="216"/>
      <c r="F18" s="213"/>
      <c r="G18" s="218"/>
      <c r="H18" s="100" t="s">
        <v>81</v>
      </c>
      <c r="I18" s="88">
        <f>VLOOKUP(B16,РЕЕСТР!B7:Z1159,11,FALSE)</f>
        <v>12</v>
      </c>
      <c r="J18" s="100" t="s">
        <v>87</v>
      </c>
      <c r="K18" s="83" t="str">
        <f>VLOOKUP(R13,РЕЕСТР!B7:Z1159,16,FALSE)</f>
        <v>пластик</v>
      </c>
      <c r="L18" s="87" t="str">
        <f>IF(AND(VLOOKUP(R13,РЕЕСТР!B7:AL1160,16,TRUE)&lt;&gt;"-",L16&lt;&gt;"-"),VLOOKUP(R13,РЕЕСТР!B7:AL1160,16,TRUE),"-")</f>
        <v>-</v>
      </c>
      <c r="M18" s="102" t="s">
        <v>89</v>
      </c>
      <c r="N18" s="93" t="str">
        <f>IF(VLOOKUP(R13,РЕЕСТР!B7:Z1159,19,FALSE)&lt;&gt;0,VLOOKUP(R13,РЕЕСТР!B7:Z1159,19,FALSE),"-")</f>
        <v>отсек</v>
      </c>
      <c r="O18" s="95" t="str">
        <f>IF(AND(VLOOKUP(R13,РЕЕСТР!B7:AL1160,19,TRUE)&lt;&gt;"-",O16&lt;&gt;"-"),VLOOKUP(R13,РЕЕСТР!B7:AL1160,19,TRUE),"-")</f>
        <v>-</v>
      </c>
      <c r="P18" s="100" t="s">
        <v>86</v>
      </c>
      <c r="Q18" s="89" t="str">
        <f>IF(VLOOKUP(R13,РЕЕСТР!B7:Z1159,22,FALSE)&lt;&gt;0,VLOOKUP(R13,РЕЕСТР!B7:Z1159,22,FALSE),"-")</f>
        <v>-</v>
      </c>
      <c r="R18" s="90" t="str">
        <f>IF(AND(VLOOKUP(R13,РЕЕСТР!B7:Z1159,22,TRUE)&lt;&gt;"-",(VLOOKUP(R13,РЕЕСТР!B7:Z1159,22,TRUE)&lt;&gt;(VLOOKUP(R13,РЕЕСТР!B7:Z1159,22,FALSE)))),VLOOKUP(R13,РЕЕСТР!B7:Z1159,22,TRUE),"-")</f>
        <v>-</v>
      </c>
      <c r="S18" s="186"/>
      <c r="T18" s="191"/>
    </row>
    <row r="19" spans="2:20" ht="76.5" customHeight="1" x14ac:dyDescent="0.3">
      <c r="B19" s="210"/>
      <c r="C19" s="213"/>
      <c r="D19" s="216"/>
      <c r="E19" s="216"/>
      <c r="F19" s="213"/>
      <c r="G19" s="218"/>
      <c r="H19" s="100" t="s">
        <v>82</v>
      </c>
      <c r="I19" s="80" t="str">
        <f>VLOOKUP(B16,РЕЕСТР!B7:Z1159,12,FALSE)</f>
        <v>есть</v>
      </c>
      <c r="J19" s="220" t="s">
        <v>93</v>
      </c>
      <c r="K19" s="223">
        <f>IFERROR(IF(L16&lt;&gt;"-",(K16*K17)+(L16*L17),K16*K17),"-")</f>
        <v>3.3000000000000003</v>
      </c>
      <c r="L19" s="224"/>
      <c r="M19" s="220" t="s">
        <v>94</v>
      </c>
      <c r="N19" s="227">
        <f>IFERROR(IF(O16&lt;&gt;"-",(N16*N17)+(O16*O17),N16*N17),"-")</f>
        <v>4</v>
      </c>
      <c r="O19" s="228"/>
      <c r="P19" s="100" t="s">
        <v>89</v>
      </c>
      <c r="Q19" s="77" t="str">
        <f>IF(VLOOKUP(R13,РЕЕСТР!B7:Z1159,23,FALSE)&lt;&gt;0,VLOOKUP(R13,РЕЕСТР!B7:Z1159,23,FALSE),"-")</f>
        <v>-</v>
      </c>
      <c r="R19" s="103" t="str">
        <f>IF(AND(VLOOKUP(R13,РЕЕСТР!B7:Z1159,23,TRUE)&lt;&gt;"-",(VLOOKUP(R13,РЕЕСТР!B7:Z1159,23,TRUE)&lt;&gt;(VLOOKUP(R13,РЕЕСТР!B7:Z1159,23,FALSE)))),VLOOKUP(R13,РЕЕСТР!B7:Z1159,23,TRUE),"-")</f>
        <v>-</v>
      </c>
      <c r="S19" s="187" t="s">
        <v>92</v>
      </c>
      <c r="T19" s="192" t="str">
        <f>IF(OR(VLOOKUP(R13,РЕЕСТР!B7:Z1159,25,TRUE)&lt;&gt;VLOOKUP(R13,РЕЕСТР!B7:Z1159,25,FALSE),VLOOKUP(R13,РЕЕСТР!B7:Z1159,25,TRUE)&gt;0),VLOOKUP(R13,РЕЕСТР!B7:Z1159,25,FALSE),"сведения в реестре отсутсвуют")</f>
        <v>МКД  ул.Красноармейская, 26, 28</v>
      </c>
    </row>
    <row r="20" spans="2:20" ht="90" thickBot="1" x14ac:dyDescent="0.35">
      <c r="B20" s="211"/>
      <c r="C20" s="214"/>
      <c r="D20" s="217"/>
      <c r="E20" s="217"/>
      <c r="F20" s="214"/>
      <c r="G20" s="219"/>
      <c r="H20" s="101" t="s">
        <v>83</v>
      </c>
      <c r="I20" s="81" t="str">
        <f>VLOOKUP(B16,РЕЕСТР!B7:Z1159,13,FALSE)</f>
        <v>есть</v>
      </c>
      <c r="J20" s="221"/>
      <c r="K20" s="225" t="e">
        <f t="shared" ref="K20" si="0">IF(IFERROR(OR((K17*K18)+(L17*L18),K17*K18),K17*K18),(K17*K18)+(L17*L18),0)</f>
        <v>#VALUE!</v>
      </c>
      <c r="L20" s="226"/>
      <c r="M20" s="221"/>
      <c r="N20" s="229" t="e">
        <f t="shared" ref="N20" si="1">IF(IFERROR(OR((N17*N18)+(O17*O18),N17*N18),N17*N18),(N17*N18)+(O17*O18),0)</f>
        <v>#VALUE!</v>
      </c>
      <c r="O20" s="230"/>
      <c r="P20" s="101" t="s">
        <v>95</v>
      </c>
      <c r="Q20" s="231">
        <f>SUMPRODUCT(Q17:R17,Q18:R18)</f>
        <v>0</v>
      </c>
      <c r="R20" s="232"/>
      <c r="S20" s="188"/>
      <c r="T20" s="193"/>
    </row>
    <row r="21" spans="2:20" ht="18.75" customHeight="1" x14ac:dyDescent="0.3"/>
    <row r="22" spans="2:20" ht="18.75" customHeight="1" x14ac:dyDescent="0.3"/>
    <row r="23" spans="2:20" ht="18.75" customHeight="1" x14ac:dyDescent="0.3"/>
    <row r="24" spans="2:20" ht="18.75" customHeight="1" x14ac:dyDescent="0.3"/>
    <row r="25" spans="2:20" ht="18.75" customHeight="1" x14ac:dyDescent="0.3"/>
    <row r="26" spans="2:20" ht="18.75" customHeight="1" x14ac:dyDescent="0.3"/>
    <row r="27" spans="2:20" ht="18.75" customHeight="1" x14ac:dyDescent="0.3"/>
    <row r="28" spans="2:20" ht="18.75" customHeight="1" x14ac:dyDescent="0.3"/>
    <row r="29" spans="2:20" ht="18.75" customHeight="1" x14ac:dyDescent="0.3"/>
    <row r="30" spans="2:20" ht="18.75" customHeight="1" x14ac:dyDescent="0.3"/>
    <row r="31" spans="2:20" ht="18.75" customHeight="1" x14ac:dyDescent="0.3"/>
    <row r="32" spans="2:20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  <row r="1003" ht="18.75" customHeight="1" x14ac:dyDescent="0.3"/>
    <row r="1004" ht="18.75" customHeight="1" x14ac:dyDescent="0.3"/>
    <row r="1005" ht="18.75" customHeight="1" x14ac:dyDescent="0.3"/>
    <row r="1006" ht="18.75" customHeight="1" x14ac:dyDescent="0.3"/>
    <row r="1007" ht="18.75" customHeight="1" x14ac:dyDescent="0.3"/>
    <row r="1008" ht="18.75" customHeight="1" x14ac:dyDescent="0.3"/>
    <row r="1009" ht="18.75" customHeight="1" x14ac:dyDescent="0.3"/>
    <row r="1010" ht="18.75" customHeight="1" x14ac:dyDescent="0.3"/>
  </sheetData>
  <mergeCells count="29">
    <mergeCell ref="J19:J20"/>
    <mergeCell ref="P13:Q13"/>
    <mergeCell ref="K19:L20"/>
    <mergeCell ref="N19:O20"/>
    <mergeCell ref="Q20:R20"/>
    <mergeCell ref="M19:M20"/>
    <mergeCell ref="M14:O15"/>
    <mergeCell ref="P14:R15"/>
    <mergeCell ref="C16:C20"/>
    <mergeCell ref="D16:D20"/>
    <mergeCell ref="E16:E20"/>
    <mergeCell ref="F16:F20"/>
    <mergeCell ref="G16:G20"/>
    <mergeCell ref="S16:S18"/>
    <mergeCell ref="S19:S20"/>
    <mergeCell ref="T16:T18"/>
    <mergeCell ref="T19:T20"/>
    <mergeCell ref="B12:T12"/>
    <mergeCell ref="B13:O13"/>
    <mergeCell ref="R13:T13"/>
    <mergeCell ref="B14:B15"/>
    <mergeCell ref="C14:C15"/>
    <mergeCell ref="D14:D15"/>
    <mergeCell ref="E14:E15"/>
    <mergeCell ref="F14:G14"/>
    <mergeCell ref="H14:I15"/>
    <mergeCell ref="J14:L15"/>
    <mergeCell ref="S14:T15"/>
    <mergeCell ref="B16:B20"/>
  </mergeCells>
  <pageMargins left="0.7" right="0.7" top="0.75" bottom="0.75" header="0" footer="0"/>
  <pageSetup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РЕЕСТР</vt:lpstr>
      <vt:lpstr>Выписка</vt:lpstr>
      <vt:lpstr>РЕЕСТР!Z_2300822E_BF6D_4C7E_9AF3_24FC8A8C2C08_.wvu.PrintArea</vt:lpstr>
      <vt:lpstr>РЕЕСТР!Z_2300822E_BF6D_4C7E_9AF3_24FC8A8C2C08_.wvu.PrintTitles</vt:lpstr>
      <vt:lpstr>РЕЕСТР!Z_6194E8B4_3E58_4054_A1CF_64AF54F84AC3_.wvu.PrintArea</vt:lpstr>
      <vt:lpstr>РЕЕСТР!Z_6194E8B4_3E58_4054_A1CF_64AF54F84AC3_.wvu.PrintTitles</vt:lpstr>
      <vt:lpstr>РЕЕСТР!Z_AEBF664E_677C_4CF4_AA43_007439BBE8BA_.wvu.PrintArea</vt:lpstr>
      <vt:lpstr>РЕЕСТР!Z_AEBF664E_677C_4CF4_AA43_007439BBE8BA_.wvu.PrintTitles</vt:lpstr>
      <vt:lpstr>РЕЕСТР!Z_D1186CA4_8A5B_4B73_9E7B_52170BDB8A47_.wvu.PrintArea</vt:lpstr>
      <vt:lpstr>РЕЕСТР!Z_D1186CA4_8A5B_4B73_9E7B_52170BDB8A47_.wvu.PrintTitles</vt:lpstr>
      <vt:lpstr>Выписка!Область_печати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Садриева Лилия Назимовна</cp:lastModifiedBy>
  <cp:lastPrinted>2022-12-04T13:30:42Z</cp:lastPrinted>
  <dcterms:modified xsi:type="dcterms:W3CDTF">2023-05-02T06:21:38Z</dcterms:modified>
</cp:coreProperties>
</file>