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525" windowWidth="14805" windowHeight="7590" activeTab="1"/>
  </bookViews>
  <sheets>
    <sheet name="Лист1 (2)" sheetId="4" r:id="rId1"/>
    <sheet name="Лист1" sheetId="1" r:id="rId2"/>
    <sheet name="Лист2" sheetId="2" r:id="rId3"/>
    <sheet name="Лист3" sheetId="3" r:id="rId4"/>
  </sheets>
  <definedNames>
    <definedName name="_xlnm.Print_Titles" localSheetId="1">Лист1!$6:$9</definedName>
    <definedName name="_xlnm.Print_Area" localSheetId="1">Лист1!$B$1:$L$94</definedName>
    <definedName name="_xlnm.Print_Area" localSheetId="0">'Лист1 (2)'!$A$1:$N$119</definedName>
  </definedNames>
  <calcPr calcId="145621"/>
</workbook>
</file>

<file path=xl/calcChain.xml><?xml version="1.0" encoding="utf-8"?>
<calcChain xmlns="http://schemas.openxmlformats.org/spreadsheetml/2006/main">
  <c r="G76" i="1" l="1"/>
  <c r="G74" i="1" s="1"/>
  <c r="G37" i="1"/>
  <c r="H22" i="1" l="1"/>
  <c r="I22" i="1"/>
  <c r="J22" i="1"/>
  <c r="K22" i="1"/>
  <c r="L22" i="1"/>
  <c r="G22" i="1"/>
  <c r="G38" i="1"/>
  <c r="H38" i="1"/>
  <c r="I38" i="1"/>
  <c r="J38" i="1"/>
  <c r="K38" i="1"/>
  <c r="L38" i="1"/>
  <c r="H37" i="1"/>
  <c r="I37" i="1"/>
  <c r="J37" i="1"/>
  <c r="K37" i="1"/>
  <c r="L37" i="1"/>
  <c r="H72" i="1"/>
  <c r="I72" i="1"/>
  <c r="J72" i="1"/>
  <c r="K72" i="1"/>
  <c r="L72" i="1"/>
  <c r="H71" i="1"/>
  <c r="I71" i="1"/>
  <c r="J71" i="1"/>
  <c r="K71" i="1"/>
  <c r="L71" i="1"/>
  <c r="L89" i="1" l="1"/>
  <c r="H89" i="1"/>
  <c r="I89" i="1"/>
  <c r="J89" i="1"/>
  <c r="K89" i="1"/>
  <c r="G88" i="1"/>
  <c r="H88" i="1"/>
  <c r="I88" i="1"/>
  <c r="J88" i="1"/>
  <c r="K88" i="1"/>
  <c r="L88" i="1"/>
  <c r="H74" i="1"/>
  <c r="I74" i="1"/>
  <c r="J74" i="1"/>
  <c r="K74" i="1"/>
  <c r="L74" i="1"/>
  <c r="I13" i="1" l="1"/>
  <c r="G18" i="1" l="1"/>
  <c r="G13" i="1" l="1"/>
  <c r="G36" i="1" s="1"/>
  <c r="G68" i="1"/>
  <c r="H85" i="1" l="1"/>
  <c r="H94" i="1" l="1"/>
  <c r="I94" i="1"/>
  <c r="J94" i="1"/>
  <c r="K94" i="1"/>
  <c r="L94" i="1"/>
  <c r="I93" i="1"/>
  <c r="H92" i="1"/>
  <c r="I92" i="1"/>
  <c r="J92" i="1"/>
  <c r="K92" i="1"/>
  <c r="L92" i="1" l="1"/>
  <c r="L93" i="1"/>
  <c r="K93" i="1"/>
  <c r="J93" i="1"/>
  <c r="H93" i="1"/>
  <c r="G40" i="1" l="1"/>
  <c r="G63" i="1"/>
  <c r="G49" i="1" l="1"/>
  <c r="L67" i="1"/>
  <c r="H67" i="1"/>
  <c r="I67" i="1"/>
  <c r="J67" i="1"/>
  <c r="K67" i="1"/>
  <c r="H64" i="1"/>
  <c r="I64" i="1"/>
  <c r="J64" i="1"/>
  <c r="K64" i="1"/>
  <c r="L64" i="1"/>
  <c r="I85" i="1"/>
  <c r="K85" i="1"/>
  <c r="K87" i="1" s="1"/>
  <c r="L85" i="1"/>
  <c r="H83" i="1"/>
  <c r="I83" i="1"/>
  <c r="J83" i="1"/>
  <c r="J87" i="1" s="1"/>
  <c r="L83" i="1"/>
  <c r="H81" i="1"/>
  <c r="I81" i="1"/>
  <c r="L81" i="1"/>
  <c r="H79" i="1"/>
  <c r="I79" i="1"/>
  <c r="L79" i="1"/>
  <c r="H77" i="1"/>
  <c r="I77" i="1"/>
  <c r="I87" i="1" s="1"/>
  <c r="L77" i="1"/>
  <c r="G81" i="1"/>
  <c r="G92" i="1"/>
  <c r="H62" i="1"/>
  <c r="I62" i="1"/>
  <c r="J62" i="1"/>
  <c r="K62" i="1"/>
  <c r="L62" i="1"/>
  <c r="H58" i="1"/>
  <c r="I58" i="1"/>
  <c r="J58" i="1"/>
  <c r="K58" i="1"/>
  <c r="L58" i="1"/>
  <c r="H56" i="1"/>
  <c r="I56" i="1"/>
  <c r="J56" i="1"/>
  <c r="K56" i="1"/>
  <c r="L56" i="1"/>
  <c r="L54" i="1"/>
  <c r="H54" i="1"/>
  <c r="I54" i="1"/>
  <c r="J54" i="1"/>
  <c r="K54" i="1"/>
  <c r="H52" i="1"/>
  <c r="I52" i="1"/>
  <c r="J52" i="1"/>
  <c r="K52" i="1"/>
  <c r="L52" i="1"/>
  <c r="H50" i="1"/>
  <c r="I50" i="1"/>
  <c r="J50" i="1"/>
  <c r="K50" i="1"/>
  <c r="L50" i="1"/>
  <c r="L48" i="1"/>
  <c r="H48" i="1"/>
  <c r="I48" i="1"/>
  <c r="J48" i="1"/>
  <c r="K48" i="1"/>
  <c r="H46" i="1"/>
  <c r="J46" i="1"/>
  <c r="J70" i="1" s="1"/>
  <c r="K46" i="1"/>
  <c r="L46" i="1"/>
  <c r="H44" i="1"/>
  <c r="I44" i="1"/>
  <c r="G59" i="1"/>
  <c r="G58" i="1" s="1"/>
  <c r="G62" i="1"/>
  <c r="G69" i="1"/>
  <c r="G66" i="1"/>
  <c r="G65" i="1"/>
  <c r="G60" i="1"/>
  <c r="G57" i="1"/>
  <c r="G56" i="1" s="1"/>
  <c r="G55" i="1"/>
  <c r="G54" i="1" s="1"/>
  <c r="G53" i="1"/>
  <c r="G52" i="1" s="1"/>
  <c r="G51" i="1"/>
  <c r="G50" i="1" s="1"/>
  <c r="H40" i="1"/>
  <c r="H70" i="1" s="1"/>
  <c r="I40" i="1"/>
  <c r="I70" i="1" s="1"/>
  <c r="L40" i="1"/>
  <c r="H25" i="1"/>
  <c r="I25" i="1"/>
  <c r="K25" i="1"/>
  <c r="L25" i="1"/>
  <c r="H18" i="1"/>
  <c r="I18" i="1"/>
  <c r="J18" i="1"/>
  <c r="K18" i="1"/>
  <c r="L18" i="1"/>
  <c r="H16" i="1"/>
  <c r="I16" i="1"/>
  <c r="L16" i="1"/>
  <c r="L13" i="1"/>
  <c r="K13" i="1"/>
  <c r="J13" i="1"/>
  <c r="J36" i="1" s="1"/>
  <c r="H13" i="1"/>
  <c r="K36" i="1" l="1"/>
  <c r="L70" i="1"/>
  <c r="L87" i="1"/>
  <c r="K70" i="1"/>
  <c r="K91" i="1" s="1"/>
  <c r="H87" i="1"/>
  <c r="J91" i="1"/>
  <c r="G77" i="1"/>
  <c r="G87" i="1" s="1"/>
  <c r="G89" i="1"/>
  <c r="G71" i="1"/>
  <c r="G72" i="1"/>
  <c r="G94" i="1" s="1"/>
  <c r="G48" i="1"/>
  <c r="G70" i="1" s="1"/>
  <c r="G64" i="1"/>
  <c r="G67" i="1"/>
  <c r="H11" i="1"/>
  <c r="H36" i="1" s="1"/>
  <c r="H91" i="1" s="1"/>
  <c r="I11" i="1"/>
  <c r="I36" i="1" s="1"/>
  <c r="I91" i="1" s="1"/>
  <c r="L11" i="1"/>
  <c r="L36" i="1" s="1"/>
  <c r="L91" i="1" s="1"/>
  <c r="G93" i="1" l="1"/>
  <c r="G91" i="1"/>
</calcChain>
</file>

<file path=xl/sharedStrings.xml><?xml version="1.0" encoding="utf-8"?>
<sst xmlns="http://schemas.openxmlformats.org/spreadsheetml/2006/main" count="226" uniqueCount="105">
  <si>
    <t>№ п/п</t>
  </si>
  <si>
    <t>Источники финансирования</t>
  </si>
  <si>
    <t>Всего</t>
  </si>
  <si>
    <t>2016г.</t>
  </si>
  <si>
    <t>2017г.</t>
  </si>
  <si>
    <t>2018г.</t>
  </si>
  <si>
    <t>2019г.</t>
  </si>
  <si>
    <t>2020г.</t>
  </si>
  <si>
    <t>в том числе</t>
  </si>
  <si>
    <t>Подпрограмма 1 "Создание условий для обеспечения качественными коммунальными услугами"</t>
  </si>
  <si>
    <t xml:space="preserve">Проектирование и строительство (ремонт) инженерных сетей </t>
  </si>
  <si>
    <t>1.1.</t>
  </si>
  <si>
    <t>1.2.</t>
  </si>
  <si>
    <t>Муниципальное казенное учреждение "Служба муниципального заказа в ЖКХ"</t>
  </si>
  <si>
    <t>1.3.</t>
  </si>
  <si>
    <t>Муниципальное казенное учреждение  "УКС города Ханты-Мансийска"</t>
  </si>
  <si>
    <t>1.4.</t>
  </si>
  <si>
    <t>1.5.</t>
  </si>
  <si>
    <t>1.6.</t>
  </si>
  <si>
    <t>1.7.</t>
  </si>
  <si>
    <t>1.8.</t>
  </si>
  <si>
    <t>1.9.</t>
  </si>
  <si>
    <t>1.10.</t>
  </si>
  <si>
    <t>1.11.</t>
  </si>
  <si>
    <t>Муниципальное казенное учреждение "УКС города Ханты-Мансийска"</t>
  </si>
  <si>
    <t>Бюджет города</t>
  </si>
  <si>
    <t>Бюджет автономного округа</t>
  </si>
  <si>
    <t>Подпрограмма 2 "Обеспечение потребителей надежными и качественными энергоресурсами"</t>
  </si>
  <si>
    <t>МП "Городские электрические сети"</t>
  </si>
  <si>
    <t>ОАО "УТС"</t>
  </si>
  <si>
    <t>Муниципальное дорожно-эксплуатационное предприятие</t>
  </si>
  <si>
    <t>МП "Жилищно-коммунальное управление"</t>
  </si>
  <si>
    <t>МП "Водоканал"</t>
  </si>
  <si>
    <t>МП "Ханты-Мансийскгаз", Муниципальное бюджетное учреждение "Горсвет"</t>
  </si>
  <si>
    <t xml:space="preserve">Муниципальное казенное учреждение "Служба муниципального заказа в ЖКХ",                             МП "Ханты-Мансийскгаз",      МП "ГЭС",                              </t>
  </si>
  <si>
    <t>Внебюджетные источники</t>
  </si>
  <si>
    <t>Подпрограмма 3 "Обеспечение населения города Ханты-Мансийска чистой питьевой водой и защита природной воды от попадания в нее загрязняющих веществ"</t>
  </si>
  <si>
    <t>3.1.</t>
  </si>
  <si>
    <t>3.2.</t>
  </si>
  <si>
    <t>3.3.</t>
  </si>
  <si>
    <t>3.4.</t>
  </si>
  <si>
    <t>3.5.</t>
  </si>
  <si>
    <t>3.6.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</si>
  <si>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</si>
  <si>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</si>
  <si>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</si>
  <si>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</si>
  <si>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</si>
  <si>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</si>
  <si>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</si>
  <si>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</si>
  <si>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</si>
  <si>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</si>
  <si>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</si>
  <si>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</si>
  <si>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</si>
  <si>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</si>
  <si>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Внебюджетные средства</t>
  </si>
  <si>
    <t>Департамент образования  МП "Водоканал",  МП "Ханты-Мансийскгаз",      МП "ГЭС",   ОАО "УТС", МБУ "Горсвет", МП "ЖКУ"</t>
  </si>
  <si>
    <t>Главный распорядитель бюджетных средств</t>
  </si>
  <si>
    <t>Департамент городского хозяйства</t>
  </si>
  <si>
    <t>Департамент градостроительства и архитектуры</t>
  </si>
  <si>
    <t>Муниципальное казенное учреждение "Служба муниципального заказа в ЖКХ",                        Муниципальное казенное учреждение "Дирекция по содеожанию имущества казны"</t>
  </si>
  <si>
    <t>Исполнители программы</t>
  </si>
  <si>
    <t>Перечень основных  мероприятий</t>
  </si>
  <si>
    <t>Основные мероприятия
Программы (связь мероприятий с показателями программы)</t>
  </si>
  <si>
    <t>Итого по программе:</t>
  </si>
  <si>
    <t>Итого по подпрограмме 1</t>
  </si>
  <si>
    <t>Итого по подпрограмме 2</t>
  </si>
  <si>
    <t>Итого по подпрограмме 3</t>
  </si>
  <si>
    <t>Финансовые затраты на реализацию, рублей</t>
  </si>
  <si>
    <t>Департмент городского хозяйства, Департамент муниципальной собственности</t>
  </si>
  <si>
    <t>МП "ГЭС"</t>
  </si>
  <si>
    <t>Бюджет округа</t>
  </si>
  <si>
    <t>Таблица 2</t>
  </si>
  <si>
    <t>Реконструкция, ремонт, проектирование жилых домов, все помещения в которых находятся в муниципальной собственности (п.1 системы показателей)</t>
  </si>
  <si>
    <t>Ремонт (с заменой) систем теплоснабжения, водоснабжения и водоотведения, газоснабжения, электроснабжения и жилищного фонда для подготовки к осенне-зимнему периоду (п.2,3,8,12 системы показателей)</t>
  </si>
  <si>
    <r>
      <t>Проектирование и реконструкция газопровода давлением 12кг/см</t>
    </r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в микрорайоне "Восточный" (п.7 системы показателей)</t>
    </r>
  </si>
  <si>
    <t>Формирование, хранение и реализация городского резерва материалов и оборудования, приобретенного за счет средств городского бюджета, для устранения неисправностей и аварий на объектах ЖКХ города Ханты-Мансийска (п.6 системы показателей)</t>
  </si>
  <si>
    <t>Переключение жилого фонда, подключенного от стального водопровода, проложенного с тепловыми сетями, на полиэтиленовый водопровод (п.9,40 системы показателей)</t>
  </si>
  <si>
    <t>Переключение муниципального жилого фонда на канализационный коллектор и ликвидация выгребов (п.9 системы показателей)</t>
  </si>
  <si>
    <t>Реновация железобетонных канализационных коллекторов (п.9 системы показателей)</t>
  </si>
  <si>
    <t>Актуализация схемы теплоснабжения, обосновывающих материалов схемы теплоснабжения и комплекса моделирования аварийных, внештатных ситуаций на системе теплоснабжения города Ханты-Мансийска (п.3,4 системы показателей)</t>
  </si>
  <si>
    <t>Корректировка (актуализация) программы "Комплексное развитие систем коммунальной инфраструктуры города Ханты-Мансийск на 2011 - 2027 годы" (п.2,3,4,7,8,9,13,14,19, 32-35 системы показателей)</t>
  </si>
  <si>
    <t>Увеличение мощности ливневой канализационно-насосоной станции по ул.Энгельса путем монтажжа высокопроизводительного насосоного оборудования (п.11 системы показателей)</t>
  </si>
  <si>
    <t>Строительство, реконструкция, вынос (демонтаж,монтаж), приобретение,  ВЛ, КЛ, ТП (п.13,36,41,42,43 системы показателей)</t>
  </si>
  <si>
    <t>Газораспределительные сети и сооружения  (проектирование и строительство) (п.7 системы показателей)</t>
  </si>
  <si>
    <t>Установка приборов коммерческого учета на котельных (п.4,37,39 системы показателей)</t>
  </si>
  <si>
    <t>Проектирование перевода нагрузок ПС "Авангард" на ПС "АБЗ" (п.13 системы показателей)</t>
  </si>
  <si>
    <t>Тепловые сети (ремонт, проектирование и реконструкция) (п.3,37,39 системы показателей)</t>
  </si>
  <si>
    <t>Монтаж защитных проводов РАS 1х95 на линиях 10 кВ (п.13,38 системы показателей)</t>
  </si>
  <si>
    <t>Установка частотных приводов на электродвигатели насосов (п.5,37,39 системы показателей)</t>
  </si>
  <si>
    <t>Установка системы спутникового контроля транспорта и учета топлива (п.48 системы показателей)</t>
  </si>
  <si>
    <t>Утепление сетей горячего и холодного водоснабжения изоляционным материалом (п.28,29,30 системы показателей)</t>
  </si>
  <si>
    <t>Повышение энергоэффективности систем освещения (замена ламп накаливания на энергосберегающие) (п.31 системы показателей)</t>
  </si>
  <si>
    <t>Расширение использования в качестве источников энергии вторичных энергетических ресурсов и (или) возобновляемых источников энергии (п.29,31 системы показателей)</t>
  </si>
  <si>
    <t>Замещение бензина и дизельного топлива, природным газом, газовыми смесями, сжиженным углеводородным газом, электрической энергией с учетом доступности использования, близости расположения к источникам природного газа, газовых смесей, электрической энергии и экономической целесообразности такого замещения, а также с учетом тарифного регулирования и доступности гражданам платы (п.48 системы показателей)</t>
  </si>
  <si>
    <t>Обучение в области энергосбережения и повышение энергетической эффективности муниципальных и бюджетных учереждений (п.20-27 системы показателей)</t>
  </si>
  <si>
    <t>Информационная поддержка и пропаганда энергосбережения и повышение энергетической эффективности муниципального образования, направленные на создание демонстрационных центров в области энергосбережения и повышения энергетической эффективности, информирование потребителей о возможности заключения энергосервистных договоров (контрактов) и об особенностях их заключения, об энергетической эффективности бытовых энергопотребляющих устройств и других товаров, в отношении которых предусмотрено определение классов их энергетической эффективности либо применяется добровольная маркировка энергетической эффективности (п.20-24, 44-49 системы показателей)</t>
  </si>
  <si>
    <r>
      <t>Реконструкция водозабора "Северный". Увеличение производительности водозаборных и водоочистных сооружений до 24 тыс. 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/сут. (п.10 системы показателей)</t>
    </r>
  </si>
  <si>
    <r>
      <t>Проектирование и увеличение производительности городских водоочистных сооружений до 30 тыс.м</t>
    </r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>/сут (п.11 системы показателей)</t>
    </r>
  </si>
  <si>
    <t>Проектирование и бурение высокодебитных скважин на водозаборе "Северный" (п.10 системы показателей)</t>
  </si>
  <si>
    <t>Проектирование и строительство городских уличных водопроводов (п.8 системы показателей)</t>
  </si>
  <si>
    <t>Обеспечение охранной зоны водозаборных сооружений, монтаж системы видеонаблюдения, сигнализации и освещения периметра водозабора (п.10 системы показателей)</t>
  </si>
  <si>
    <t>Городская канализация (коллектор) по ул.Новая (п.9 системы показателей)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</si>
</sst>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i/>
      <sz val="1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/>
      <diagonal/>
    </border>
    <border>
      <left style="thin">
        <color theme="1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thin">
        <color theme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auto="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/>
    <xf numFmtId="0" fontId="5" fillId="0" borderId="0" xfId="0" applyFont="1"/>
    <xf numFmtId="4" fontId="4" fillId="0" borderId="0" xfId="0" applyNumberFormat="1" applyFont="1" applyBorder="1"/>
    <xf numFmtId="4" fontId="4" fillId="0" borderId="0" xfId="0" applyNumberFormat="1" applyFont="1" applyBorder="1" applyAlignment="1">
      <alignment horizontal="left" wrapText="1"/>
    </xf>
    <xf numFmtId="4" fontId="4" fillId="0" borderId="0" xfId="0" applyNumberFormat="1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2" fontId="3" fillId="0" borderId="7" xfId="0" applyNumberFormat="1" applyFont="1" applyFill="1" applyBorder="1" applyAlignment="1">
      <alignment horizontal="left" vertical="center"/>
    </xf>
    <xf numFmtId="2" fontId="7" fillId="0" borderId="0" xfId="0" applyNumberFormat="1" applyFont="1"/>
    <xf numFmtId="2" fontId="7" fillId="2" borderId="0" xfId="0" applyNumberFormat="1" applyFont="1" applyFill="1"/>
    <xf numFmtId="2" fontId="3" fillId="0" borderId="8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2" fontId="3" fillId="0" borderId="10" xfId="0" applyNumberFormat="1" applyFont="1" applyFill="1" applyBorder="1" applyAlignment="1">
      <alignment horizontal="left" vertical="center"/>
    </xf>
    <xf numFmtId="2" fontId="7" fillId="0" borderId="22" xfId="0" applyNumberFormat="1" applyFont="1" applyBorder="1"/>
    <xf numFmtId="2" fontId="7" fillId="0" borderId="22" xfId="0" applyNumberFormat="1" applyFont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center" wrapText="1"/>
    </xf>
    <xf numFmtId="2" fontId="3" fillId="0" borderId="28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left" wrapText="1"/>
    </xf>
    <xf numFmtId="2" fontId="4" fillId="0" borderId="0" xfId="0" applyNumberFormat="1" applyFont="1" applyFill="1" applyAlignment="1">
      <alignment horizontal="left"/>
    </xf>
    <xf numFmtId="2" fontId="3" fillId="0" borderId="24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left" vertical="center"/>
    </xf>
    <xf numFmtId="2" fontId="7" fillId="0" borderId="0" xfId="0" applyNumberFormat="1" applyFont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left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left" vertical="center" wrapText="1"/>
    </xf>
    <xf numFmtId="2" fontId="3" fillId="0" borderId="9" xfId="0" applyNumberFormat="1" applyFont="1" applyFill="1" applyBorder="1" applyAlignment="1">
      <alignment horizontal="left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left" vertical="center"/>
    </xf>
    <xf numFmtId="2" fontId="3" fillId="0" borderId="34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left" vertical="center"/>
    </xf>
    <xf numFmtId="2" fontId="3" fillId="0" borderId="42" xfId="0" applyNumberFormat="1" applyFont="1" applyFill="1" applyBorder="1" applyAlignment="1">
      <alignment horizontal="left" vertical="center"/>
    </xf>
    <xf numFmtId="2" fontId="3" fillId="0" borderId="6" xfId="0" applyNumberFormat="1" applyFont="1" applyFill="1" applyBorder="1" applyAlignment="1">
      <alignment horizontal="left" vertical="center"/>
    </xf>
    <xf numFmtId="2" fontId="3" fillId="0" borderId="2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22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Border="1"/>
    <xf numFmtId="2" fontId="2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>
      <alignment vertical="center"/>
    </xf>
    <xf numFmtId="2" fontId="3" fillId="0" borderId="24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/>
    <xf numFmtId="2" fontId="3" fillId="0" borderId="1" xfId="0" applyNumberFormat="1" applyFont="1" applyFill="1" applyBorder="1" applyAlignment="1">
      <alignment horizontal="left" vertical="center" wrapText="1"/>
    </xf>
    <xf numFmtId="2" fontId="3" fillId="0" borderId="9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7" fillId="0" borderId="0" xfId="0" applyNumberFormat="1" applyFont="1" applyBorder="1"/>
    <xf numFmtId="2" fontId="3" fillId="0" borderId="2" xfId="0" applyNumberFormat="1" applyFont="1" applyFill="1" applyBorder="1" applyAlignment="1">
      <alignment horizontal="left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3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0" xfId="0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left" vertical="center" wrapText="1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9" fillId="0" borderId="21" xfId="0" applyNumberFormat="1" applyFont="1" applyFill="1" applyBorder="1" applyAlignment="1">
      <alignment horizontal="center" vertical="center" wrapText="1"/>
    </xf>
    <xf numFmtId="2" fontId="9" fillId="0" borderId="8" xfId="0" applyNumberFormat="1" applyFont="1" applyFill="1" applyBorder="1" applyAlignment="1">
      <alignment horizontal="left" vertical="center"/>
    </xf>
    <xf numFmtId="4" fontId="9" fillId="0" borderId="8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left" vertical="top" wrapText="1"/>
    </xf>
    <xf numFmtId="2" fontId="3" fillId="0" borderId="21" xfId="0" applyNumberFormat="1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left" vertical="top" wrapText="1"/>
    </xf>
    <xf numFmtId="2" fontId="3" fillId="0" borderId="2" xfId="0" applyNumberFormat="1" applyFont="1" applyFill="1" applyBorder="1" applyAlignment="1">
      <alignment horizontal="left" vertical="center" wrapText="1"/>
    </xf>
    <xf numFmtId="2" fontId="3" fillId="0" borderId="21" xfId="0" applyNumberFormat="1" applyFont="1" applyFill="1" applyBorder="1" applyAlignment="1">
      <alignment horizontal="left" vertical="center" wrapText="1"/>
    </xf>
    <xf numFmtId="2" fontId="3" fillId="0" borderId="3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left" vertical="center" wrapText="1"/>
    </xf>
    <xf numFmtId="2" fontId="5" fillId="0" borderId="10" xfId="0" applyNumberFormat="1" applyFont="1" applyFill="1" applyBorder="1" applyAlignment="1">
      <alignment horizontal="left" vertical="center" wrapText="1"/>
    </xf>
    <xf numFmtId="2" fontId="5" fillId="0" borderId="9" xfId="0" applyNumberFormat="1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left" vertical="center" wrapText="1"/>
    </xf>
    <xf numFmtId="2" fontId="6" fillId="0" borderId="7" xfId="0" applyNumberFormat="1" applyFont="1" applyFill="1" applyBorder="1"/>
    <xf numFmtId="2" fontId="3" fillId="0" borderId="10" xfId="0" applyNumberFormat="1" applyFont="1" applyFill="1" applyBorder="1" applyAlignment="1">
      <alignment horizontal="left" vertical="center" wrapText="1"/>
    </xf>
    <xf numFmtId="2" fontId="3" fillId="0" borderId="11" xfId="0" applyNumberFormat="1" applyFont="1" applyFill="1" applyBorder="1" applyAlignment="1">
      <alignment horizontal="left" vertical="center" wrapText="1"/>
    </xf>
    <xf numFmtId="2" fontId="3" fillId="0" borderId="12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left" vertical="center" wrapText="1"/>
    </xf>
    <xf numFmtId="2" fontId="3" fillId="0" borderId="37" xfId="0" applyNumberFormat="1" applyFont="1" applyFill="1" applyBorder="1" applyAlignment="1">
      <alignment horizontal="left" vertical="center" wrapText="1"/>
    </xf>
    <xf numFmtId="2" fontId="3" fillId="0" borderId="40" xfId="0" applyNumberFormat="1" applyFont="1" applyFill="1" applyBorder="1" applyAlignment="1">
      <alignment vertical="center" wrapText="1"/>
    </xf>
    <xf numFmtId="2" fontId="3" fillId="0" borderId="38" xfId="0" applyNumberFormat="1" applyFont="1" applyFill="1" applyBorder="1" applyAlignment="1">
      <alignment vertical="center" wrapText="1"/>
    </xf>
    <xf numFmtId="2" fontId="7" fillId="0" borderId="22" xfId="0" applyNumberFormat="1" applyFont="1" applyBorder="1" applyAlignment="1">
      <alignment horizontal="center"/>
    </xf>
    <xf numFmtId="2" fontId="3" fillId="0" borderId="16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/>
    </xf>
    <xf numFmtId="2" fontId="3" fillId="0" borderId="17" xfId="0" applyNumberFormat="1" applyFont="1" applyFill="1" applyBorder="1" applyAlignment="1">
      <alignment horizontal="left"/>
    </xf>
    <xf numFmtId="2" fontId="3" fillId="0" borderId="0" xfId="0" applyNumberFormat="1" applyFont="1" applyFill="1" applyAlignment="1">
      <alignment horizontal="left"/>
    </xf>
    <xf numFmtId="2" fontId="3" fillId="0" borderId="18" xfId="0" applyNumberFormat="1" applyFont="1" applyFill="1" applyBorder="1" applyAlignment="1">
      <alignment horizontal="left" vertical="center"/>
    </xf>
    <xf numFmtId="2" fontId="3" fillId="0" borderId="19" xfId="0" applyNumberFormat="1" applyFont="1" applyFill="1" applyBorder="1" applyAlignment="1">
      <alignment horizontal="left"/>
    </xf>
    <xf numFmtId="2" fontId="3" fillId="0" borderId="20" xfId="0" applyNumberFormat="1" applyFont="1" applyFill="1" applyBorder="1" applyAlignment="1">
      <alignment horizontal="left"/>
    </xf>
    <xf numFmtId="2" fontId="6" fillId="0" borderId="7" xfId="0" applyNumberFormat="1" applyFont="1" applyFill="1" applyBorder="1" applyAlignment="1">
      <alignment vertical="center"/>
    </xf>
    <xf numFmtId="2" fontId="6" fillId="0" borderId="24" xfId="0" applyNumberFormat="1" applyFont="1" applyFill="1" applyBorder="1" applyAlignment="1">
      <alignment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left" vertical="top" wrapText="1"/>
    </xf>
    <xf numFmtId="2" fontId="3" fillId="0" borderId="9" xfId="0" applyNumberFormat="1" applyFont="1" applyFill="1" applyBorder="1" applyAlignment="1">
      <alignment horizontal="left" vertical="top" wrapText="1"/>
    </xf>
    <xf numFmtId="2" fontId="3" fillId="0" borderId="8" xfId="0" applyNumberFormat="1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left" vertical="center" wrapText="1"/>
    </xf>
    <xf numFmtId="2" fontId="5" fillId="0" borderId="36" xfId="0" applyNumberFormat="1" applyFont="1" applyFill="1" applyBorder="1" applyAlignment="1">
      <alignment horizontal="left" vertical="center" wrapText="1"/>
    </xf>
    <xf numFmtId="2" fontId="3" fillId="0" borderId="22" xfId="0" applyNumberFormat="1" applyFont="1" applyFill="1" applyBorder="1" applyAlignment="1">
      <alignment horizontal="left" vertical="center" wrapText="1"/>
    </xf>
    <xf numFmtId="2" fontId="3" fillId="0" borderId="14" xfId="0" applyNumberFormat="1" applyFont="1" applyFill="1" applyBorder="1" applyAlignment="1">
      <alignment horizontal="left" vertical="center" wrapText="1"/>
    </xf>
    <xf numFmtId="2" fontId="3" fillId="0" borderId="15" xfId="0" applyNumberFormat="1" applyFont="1" applyFill="1" applyBorder="1" applyAlignment="1">
      <alignment horizontal="left" vertical="center" wrapText="1"/>
    </xf>
    <xf numFmtId="2" fontId="3" fillId="0" borderId="16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2" fontId="3" fillId="0" borderId="30" xfId="0" applyNumberFormat="1" applyFont="1" applyFill="1" applyBorder="1" applyAlignment="1">
      <alignment horizontal="left" vertical="center" wrapText="1"/>
    </xf>
    <xf numFmtId="2" fontId="3" fillId="0" borderId="31" xfId="0" applyNumberFormat="1" applyFont="1" applyFill="1" applyBorder="1" applyAlignment="1">
      <alignment horizontal="left" vertical="center" wrapText="1"/>
    </xf>
    <xf numFmtId="2" fontId="6" fillId="0" borderId="24" xfId="0" applyNumberFormat="1" applyFont="1" applyFill="1" applyBorder="1" applyAlignment="1">
      <alignment horizontal="left" vertical="center" wrapText="1"/>
    </xf>
    <xf numFmtId="2" fontId="6" fillId="0" borderId="33" xfId="0" applyNumberFormat="1" applyFont="1" applyFill="1" applyBorder="1" applyAlignment="1">
      <alignment horizontal="left" vertical="center" wrapText="1"/>
    </xf>
    <xf numFmtId="2" fontId="6" fillId="0" borderId="34" xfId="0" applyNumberFormat="1" applyFont="1" applyFill="1" applyBorder="1" applyAlignment="1">
      <alignment horizontal="left" vertical="center" wrapText="1"/>
    </xf>
    <xf numFmtId="2" fontId="3" fillId="0" borderId="29" xfId="0" applyNumberFormat="1" applyFont="1" applyFill="1" applyBorder="1" applyAlignment="1">
      <alignment horizontal="left" vertical="center"/>
    </xf>
    <xf numFmtId="2" fontId="3" fillId="0" borderId="25" xfId="0" applyNumberFormat="1" applyFont="1" applyFill="1" applyBorder="1" applyAlignment="1">
      <alignment horizontal="left" vertical="center"/>
    </xf>
    <xf numFmtId="2" fontId="3" fillId="0" borderId="26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2" fontId="3" fillId="0" borderId="27" xfId="0" applyNumberFormat="1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left" vertical="center"/>
    </xf>
    <xf numFmtId="2" fontId="3" fillId="0" borderId="30" xfId="0" applyNumberFormat="1" applyFont="1" applyFill="1" applyBorder="1" applyAlignment="1">
      <alignment horizontal="left" vertical="center"/>
    </xf>
    <xf numFmtId="2" fontId="3" fillId="0" borderId="31" xfId="0" applyNumberFormat="1" applyFont="1" applyFill="1" applyBorder="1" applyAlignment="1">
      <alignment horizontal="left" vertical="center"/>
    </xf>
    <xf numFmtId="2" fontId="3" fillId="0" borderId="32" xfId="0" applyNumberFormat="1" applyFont="1" applyFill="1" applyBorder="1" applyAlignment="1">
      <alignment horizontal="left" vertical="center"/>
    </xf>
    <xf numFmtId="2" fontId="3" fillId="0" borderId="17" xfId="0" applyNumberFormat="1" applyFont="1" applyFill="1" applyBorder="1" applyAlignment="1">
      <alignment horizontal="left" vertical="center" wrapText="1"/>
    </xf>
    <xf numFmtId="2" fontId="3" fillId="0" borderId="41" xfId="0" applyNumberFormat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center"/>
    </xf>
    <xf numFmtId="2" fontId="3" fillId="0" borderId="29" xfId="0" applyNumberFormat="1" applyFont="1" applyFill="1" applyBorder="1" applyAlignment="1">
      <alignment horizontal="center" vertical="center" wrapText="1"/>
    </xf>
    <xf numFmtId="2" fontId="3" fillId="0" borderId="25" xfId="0" applyNumberFormat="1" applyFont="1" applyFill="1" applyBorder="1" applyAlignment="1">
      <alignment horizontal="center" vertical="center" wrapText="1"/>
    </xf>
    <xf numFmtId="2" fontId="3" fillId="0" borderId="26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27" xfId="0" applyNumberFormat="1" applyFont="1" applyFill="1" applyBorder="1" applyAlignment="1">
      <alignment horizontal="center" vertical="center" wrapText="1"/>
    </xf>
    <xf numFmtId="2" fontId="3" fillId="0" borderId="30" xfId="0" applyNumberFormat="1" applyFont="1" applyFill="1" applyBorder="1" applyAlignment="1">
      <alignment horizontal="center" vertical="center" wrapText="1"/>
    </xf>
    <xf numFmtId="2" fontId="3" fillId="0" borderId="31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2" fontId="3" fillId="0" borderId="19" xfId="0" applyNumberFormat="1" applyFont="1" applyFill="1" applyBorder="1" applyAlignment="1">
      <alignment horizontal="center" vertical="center" wrapText="1"/>
    </xf>
    <xf numFmtId="2" fontId="3" fillId="0" borderId="29" xfId="0" applyNumberFormat="1" applyFont="1" applyFill="1" applyBorder="1" applyAlignment="1">
      <alignment horizontal="left" vertical="center" wrapText="1"/>
    </xf>
    <xf numFmtId="2" fontId="3" fillId="0" borderId="36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left" vertical="center" wrapText="1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center"/>
    </xf>
    <xf numFmtId="2" fontId="3" fillId="0" borderId="44" xfId="0" applyNumberFormat="1" applyFont="1" applyFill="1" applyBorder="1" applyAlignment="1">
      <alignment horizontal="left" vertical="center" wrapText="1"/>
    </xf>
    <xf numFmtId="2" fontId="3" fillId="0" borderId="45" xfId="0" applyNumberFormat="1" applyFont="1" applyFill="1" applyBorder="1" applyAlignment="1">
      <alignment horizontal="center" vertical="center" wrapText="1"/>
    </xf>
    <xf numFmtId="2" fontId="3" fillId="0" borderId="44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horizontal="center" vertical="top" wrapText="1"/>
    </xf>
    <xf numFmtId="2" fontId="3" fillId="0" borderId="10" xfId="0" applyNumberFormat="1" applyFont="1" applyFill="1" applyBorder="1" applyAlignment="1">
      <alignment horizontal="center" vertical="top" wrapText="1"/>
    </xf>
    <xf numFmtId="2" fontId="3" fillId="0" borderId="24" xfId="0" applyNumberFormat="1" applyFont="1" applyFill="1" applyBorder="1" applyAlignment="1">
      <alignment horizontal="left" vertical="center" wrapText="1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view="pageBreakPreview" topLeftCell="B1" zoomScaleSheetLayoutView="100" workbookViewId="0">
      <selection activeCell="O14" sqref="O14"/>
    </sheetView>
  </sheetViews>
  <sheetFormatPr defaultRowHeight="15" x14ac:dyDescent="0.25"/>
  <cols>
    <col min="1" max="1" width="0" hidden="1" customWidth="1"/>
    <col min="2" max="2" width="9.140625" style="16"/>
    <col min="3" max="3" width="40.42578125" style="17" customWidth="1"/>
    <col min="4" max="4" width="20.85546875" style="17" customWidth="1"/>
    <col min="5" max="5" width="28.7109375" style="18" customWidth="1"/>
    <col min="6" max="6" width="16.42578125" style="18" customWidth="1"/>
    <col min="7" max="7" width="28.140625" style="19" customWidth="1"/>
    <col min="8" max="14" width="16.7109375" style="19" customWidth="1"/>
    <col min="15" max="15" width="10.5703125" customWidth="1"/>
  </cols>
  <sheetData>
    <row r="1" spans="1:15" x14ac:dyDescent="0.25">
      <c r="A1" s="6"/>
      <c r="B1" s="38"/>
      <c r="C1" s="39"/>
      <c r="D1" s="39"/>
      <c r="E1" s="40"/>
      <c r="F1" s="123"/>
      <c r="G1" s="123"/>
      <c r="H1" s="123"/>
      <c r="I1" s="123"/>
      <c r="J1" s="123"/>
      <c r="K1" s="123"/>
      <c r="L1" s="123"/>
      <c r="M1" s="123"/>
      <c r="N1" s="123"/>
      <c r="O1" s="21"/>
    </row>
    <row r="2" spans="1:15" ht="10.5" customHeight="1" x14ac:dyDescent="0.25">
      <c r="A2" s="6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21"/>
    </row>
    <row r="3" spans="1:15" ht="11.25" customHeight="1" x14ac:dyDescent="0.25">
      <c r="A3" s="6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21"/>
    </row>
    <row r="4" spans="1:15" ht="9.75" customHeight="1" x14ac:dyDescent="0.25">
      <c r="A4" s="6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21"/>
    </row>
    <row r="5" spans="1:15" ht="5.25" customHeight="1" x14ac:dyDescent="0.25">
      <c r="A5" s="6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21"/>
    </row>
    <row r="6" spans="1:15" s="1" customFormat="1" ht="14.25" customHeight="1" x14ac:dyDescent="0.25">
      <c r="A6" s="7"/>
      <c r="B6" s="125"/>
      <c r="C6" s="126"/>
      <c r="D6" s="129"/>
      <c r="E6" s="132"/>
      <c r="F6" s="132"/>
      <c r="G6" s="133"/>
      <c r="H6" s="134"/>
      <c r="I6" s="134"/>
      <c r="J6" s="134"/>
      <c r="K6" s="134"/>
      <c r="L6" s="134"/>
      <c r="M6" s="134"/>
      <c r="N6" s="135"/>
      <c r="O6" s="22"/>
    </row>
    <row r="7" spans="1:15" ht="13.5" customHeight="1" x14ac:dyDescent="0.25">
      <c r="A7" s="6"/>
      <c r="B7" s="125"/>
      <c r="C7" s="127"/>
      <c r="D7" s="130"/>
      <c r="E7" s="132"/>
      <c r="F7" s="132"/>
      <c r="G7" s="136"/>
      <c r="H7" s="138"/>
      <c r="I7" s="139"/>
      <c r="J7" s="139"/>
      <c r="K7" s="139"/>
      <c r="L7" s="139"/>
      <c r="M7" s="139"/>
      <c r="N7" s="140"/>
      <c r="O7" s="21"/>
    </row>
    <row r="8" spans="1:15" ht="16.5" customHeight="1" x14ac:dyDescent="0.25">
      <c r="A8" s="6"/>
      <c r="B8" s="125"/>
      <c r="C8" s="128"/>
      <c r="D8" s="131"/>
      <c r="E8" s="132"/>
      <c r="F8" s="132"/>
      <c r="G8" s="137"/>
      <c r="H8" s="49"/>
      <c r="I8" s="49"/>
      <c r="J8" s="49"/>
      <c r="K8" s="49"/>
      <c r="L8" s="49"/>
      <c r="M8" s="49"/>
      <c r="N8" s="49"/>
      <c r="O8" s="21"/>
    </row>
    <row r="9" spans="1:15" s="2" customFormat="1" x14ac:dyDescent="0.25">
      <c r="A9" s="5"/>
      <c r="B9" s="66"/>
      <c r="C9" s="67"/>
      <c r="D9" s="67"/>
      <c r="E9" s="66"/>
      <c r="F9" s="66"/>
      <c r="G9" s="66"/>
      <c r="H9" s="66"/>
      <c r="I9" s="66"/>
      <c r="J9" s="66"/>
      <c r="K9" s="66"/>
      <c r="L9" s="66"/>
      <c r="M9" s="66"/>
      <c r="N9" s="66"/>
      <c r="O9" s="23"/>
    </row>
    <row r="10" spans="1:15" ht="14.25" customHeight="1" x14ac:dyDescent="0.25">
      <c r="A10" s="6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21"/>
    </row>
    <row r="11" spans="1:15" x14ac:dyDescent="0.25">
      <c r="A11" s="6"/>
      <c r="B11" s="146"/>
      <c r="C11" s="143"/>
      <c r="D11" s="143"/>
      <c r="E11" s="143"/>
      <c r="F11" s="24"/>
      <c r="G11" s="56"/>
      <c r="H11" s="56"/>
      <c r="I11" s="56"/>
      <c r="J11" s="56"/>
      <c r="K11" s="56"/>
      <c r="L11" s="56"/>
      <c r="M11" s="56"/>
      <c r="N11" s="56"/>
      <c r="O11" s="21"/>
    </row>
    <row r="12" spans="1:15" x14ac:dyDescent="0.25">
      <c r="A12" s="6"/>
      <c r="B12" s="147"/>
      <c r="C12" s="148"/>
      <c r="D12" s="148"/>
      <c r="E12" s="148"/>
      <c r="F12" s="24"/>
      <c r="G12" s="56"/>
      <c r="H12" s="56"/>
      <c r="I12" s="56"/>
      <c r="J12" s="56"/>
      <c r="K12" s="56"/>
      <c r="L12" s="56"/>
      <c r="M12" s="56"/>
      <c r="N12" s="56"/>
      <c r="O12" s="21"/>
    </row>
    <row r="13" spans="1:15" ht="15" customHeight="1" x14ac:dyDescent="0.25">
      <c r="A13" s="6"/>
      <c r="B13" s="141"/>
      <c r="C13" s="142"/>
      <c r="D13" s="143"/>
      <c r="E13" s="142"/>
      <c r="F13" s="24"/>
      <c r="G13" s="56"/>
      <c r="H13" s="56"/>
      <c r="I13" s="56"/>
      <c r="J13" s="56"/>
      <c r="K13" s="56"/>
      <c r="L13" s="56"/>
      <c r="M13" s="56"/>
      <c r="N13" s="56"/>
      <c r="O13" s="25"/>
    </row>
    <row r="14" spans="1:15" ht="51.75" customHeight="1" x14ac:dyDescent="0.25">
      <c r="A14" s="6"/>
      <c r="B14" s="141"/>
      <c r="C14" s="142"/>
      <c r="D14" s="144"/>
      <c r="E14" s="142"/>
      <c r="F14" s="50"/>
      <c r="G14" s="56"/>
      <c r="H14" s="56"/>
      <c r="I14" s="56"/>
      <c r="J14" s="56"/>
      <c r="K14" s="56"/>
      <c r="L14" s="56"/>
      <c r="M14" s="56"/>
      <c r="N14" s="56"/>
      <c r="O14" s="25"/>
    </row>
    <row r="15" spans="1:15" ht="27" customHeight="1" x14ac:dyDescent="0.25">
      <c r="A15" s="6"/>
      <c r="B15" s="141"/>
      <c r="C15" s="142"/>
      <c r="D15" s="145"/>
      <c r="E15" s="142"/>
      <c r="F15" s="24"/>
      <c r="G15" s="56"/>
      <c r="H15" s="56"/>
      <c r="I15" s="56"/>
      <c r="J15" s="56"/>
      <c r="K15" s="56"/>
      <c r="L15" s="56"/>
      <c r="M15" s="56"/>
      <c r="N15" s="56"/>
      <c r="O15" s="25"/>
    </row>
    <row r="16" spans="1:15" x14ac:dyDescent="0.25">
      <c r="A16" s="6"/>
      <c r="B16" s="146"/>
      <c r="C16" s="143"/>
      <c r="D16" s="143"/>
      <c r="E16" s="142"/>
      <c r="F16" s="24"/>
      <c r="G16" s="56"/>
      <c r="H16" s="56"/>
      <c r="I16" s="56"/>
      <c r="J16" s="56"/>
      <c r="K16" s="56"/>
      <c r="L16" s="56"/>
      <c r="M16" s="56"/>
      <c r="N16" s="56"/>
      <c r="O16" s="25"/>
    </row>
    <row r="17" spans="1:15" ht="38.25" customHeight="1" x14ac:dyDescent="0.25">
      <c r="A17" s="6"/>
      <c r="B17" s="147"/>
      <c r="C17" s="148"/>
      <c r="D17" s="148"/>
      <c r="E17" s="142"/>
      <c r="F17" s="24"/>
      <c r="G17" s="56"/>
      <c r="H17" s="56"/>
      <c r="I17" s="56"/>
      <c r="J17" s="56"/>
      <c r="K17" s="56"/>
      <c r="L17" s="56"/>
      <c r="M17" s="56"/>
      <c r="N17" s="56"/>
      <c r="O17" s="25"/>
    </row>
    <row r="18" spans="1:15" x14ac:dyDescent="0.25">
      <c r="A18" s="6"/>
      <c r="B18" s="141"/>
      <c r="C18" s="142"/>
      <c r="D18" s="143"/>
      <c r="E18" s="142"/>
      <c r="F18" s="24"/>
      <c r="G18" s="56"/>
      <c r="H18" s="56"/>
      <c r="I18" s="56"/>
      <c r="J18" s="56"/>
      <c r="K18" s="56"/>
      <c r="L18" s="56"/>
      <c r="M18" s="56"/>
      <c r="N18" s="56"/>
      <c r="O18" s="25"/>
    </row>
    <row r="19" spans="1:15" ht="41.25" customHeight="1" x14ac:dyDescent="0.25">
      <c r="A19" s="6"/>
      <c r="B19" s="141"/>
      <c r="C19" s="142"/>
      <c r="D19" s="148"/>
      <c r="E19" s="142"/>
      <c r="F19" s="24"/>
      <c r="G19" s="56"/>
      <c r="H19" s="56"/>
      <c r="I19" s="56"/>
      <c r="J19" s="56"/>
      <c r="K19" s="56"/>
      <c r="L19" s="56"/>
      <c r="M19" s="56"/>
      <c r="N19" s="56"/>
      <c r="O19" s="25"/>
    </row>
    <row r="20" spans="1:15" ht="15" customHeight="1" x14ac:dyDescent="0.25">
      <c r="A20" s="6"/>
      <c r="B20" s="141"/>
      <c r="C20" s="142"/>
      <c r="D20" s="143"/>
      <c r="E20" s="142"/>
      <c r="F20" s="24"/>
      <c r="G20" s="56"/>
      <c r="H20" s="56"/>
      <c r="I20" s="56"/>
      <c r="J20" s="56"/>
      <c r="K20" s="56"/>
      <c r="L20" s="56"/>
      <c r="M20" s="56"/>
      <c r="N20" s="56"/>
      <c r="O20" s="25"/>
    </row>
    <row r="21" spans="1:15" ht="59.25" customHeight="1" x14ac:dyDescent="0.25">
      <c r="A21" s="6"/>
      <c r="B21" s="141"/>
      <c r="C21" s="142"/>
      <c r="D21" s="148"/>
      <c r="E21" s="142"/>
      <c r="F21" s="24"/>
      <c r="G21" s="56"/>
      <c r="H21" s="56"/>
      <c r="I21" s="56"/>
      <c r="J21" s="56"/>
      <c r="K21" s="56"/>
      <c r="L21" s="56"/>
      <c r="M21" s="56"/>
      <c r="N21" s="56"/>
      <c r="O21" s="25"/>
    </row>
    <row r="22" spans="1:15" ht="15" customHeight="1" x14ac:dyDescent="0.25">
      <c r="A22" s="6"/>
      <c r="B22" s="141"/>
      <c r="C22" s="142"/>
      <c r="D22" s="143"/>
      <c r="E22" s="142"/>
      <c r="F22" s="24"/>
      <c r="G22" s="56"/>
      <c r="H22" s="56"/>
      <c r="I22" s="56"/>
      <c r="J22" s="56"/>
      <c r="K22" s="56"/>
      <c r="L22" s="56"/>
      <c r="M22" s="56"/>
      <c r="N22" s="56"/>
      <c r="O22" s="25"/>
    </row>
    <row r="23" spans="1:15" ht="59.25" customHeight="1" x14ac:dyDescent="0.25">
      <c r="A23" s="6"/>
      <c r="B23" s="141"/>
      <c r="C23" s="142"/>
      <c r="D23" s="148"/>
      <c r="E23" s="142"/>
      <c r="F23" s="24"/>
      <c r="G23" s="56"/>
      <c r="H23" s="56"/>
      <c r="I23" s="56"/>
      <c r="J23" s="56"/>
      <c r="K23" s="56"/>
      <c r="L23" s="56"/>
      <c r="M23" s="56"/>
      <c r="N23" s="56"/>
      <c r="O23" s="25"/>
    </row>
    <row r="24" spans="1:15" ht="15" customHeight="1" x14ac:dyDescent="0.25">
      <c r="A24" s="6"/>
      <c r="B24" s="141"/>
      <c r="C24" s="142"/>
      <c r="D24" s="143"/>
      <c r="E24" s="142"/>
      <c r="F24" s="24"/>
      <c r="G24" s="56"/>
      <c r="H24" s="56"/>
      <c r="I24" s="56"/>
      <c r="J24" s="56"/>
      <c r="K24" s="56"/>
      <c r="L24" s="56"/>
      <c r="M24" s="56"/>
      <c r="N24" s="56"/>
      <c r="O24" s="25"/>
    </row>
    <row r="25" spans="1:15" ht="56.25" customHeight="1" x14ac:dyDescent="0.25">
      <c r="A25" s="6"/>
      <c r="B25" s="141"/>
      <c r="C25" s="142"/>
      <c r="D25" s="148"/>
      <c r="E25" s="142"/>
      <c r="F25" s="24"/>
      <c r="G25" s="56"/>
      <c r="H25" s="56"/>
      <c r="I25" s="56"/>
      <c r="J25" s="56"/>
      <c r="K25" s="56"/>
      <c r="L25" s="56"/>
      <c r="M25" s="56"/>
      <c r="N25" s="56"/>
      <c r="O25" s="25"/>
    </row>
    <row r="26" spans="1:15" ht="15" customHeight="1" x14ac:dyDescent="0.25">
      <c r="A26" s="6"/>
      <c r="B26" s="141"/>
      <c r="C26" s="142"/>
      <c r="D26" s="143"/>
      <c r="E26" s="142"/>
      <c r="F26" s="24"/>
      <c r="G26" s="56"/>
      <c r="H26" s="56"/>
      <c r="I26" s="56"/>
      <c r="J26" s="56"/>
      <c r="K26" s="56"/>
      <c r="L26" s="56"/>
      <c r="M26" s="56"/>
      <c r="N26" s="56"/>
      <c r="O26" s="25"/>
    </row>
    <row r="27" spans="1:15" ht="44.25" customHeight="1" x14ac:dyDescent="0.25">
      <c r="A27" s="6"/>
      <c r="B27" s="141"/>
      <c r="C27" s="142"/>
      <c r="D27" s="148"/>
      <c r="E27" s="142"/>
      <c r="F27" s="24"/>
      <c r="G27" s="56"/>
      <c r="H27" s="56"/>
      <c r="I27" s="56"/>
      <c r="J27" s="56"/>
      <c r="K27" s="56"/>
      <c r="L27" s="56"/>
      <c r="M27" s="56"/>
      <c r="N27" s="56"/>
      <c r="O27" s="25"/>
    </row>
    <row r="28" spans="1:15" ht="15" customHeight="1" x14ac:dyDescent="0.25">
      <c r="A28" s="6"/>
      <c r="B28" s="146"/>
      <c r="C28" s="143"/>
      <c r="D28" s="143"/>
      <c r="E28" s="142"/>
      <c r="F28" s="24"/>
      <c r="G28" s="56"/>
      <c r="H28" s="56"/>
      <c r="I28" s="56"/>
      <c r="J28" s="56"/>
      <c r="K28" s="56"/>
      <c r="L28" s="56"/>
      <c r="M28" s="56"/>
      <c r="N28" s="56"/>
      <c r="O28" s="25"/>
    </row>
    <row r="29" spans="1:15" ht="43.5" customHeight="1" x14ac:dyDescent="0.25">
      <c r="A29" s="6"/>
      <c r="B29" s="153"/>
      <c r="C29" s="150"/>
      <c r="D29" s="148"/>
      <c r="E29" s="143"/>
      <c r="F29" s="27"/>
      <c r="G29" s="56"/>
      <c r="H29" s="56"/>
      <c r="I29" s="56"/>
      <c r="J29" s="56"/>
      <c r="K29" s="56"/>
      <c r="L29" s="56"/>
      <c r="M29" s="56"/>
      <c r="N29" s="56"/>
      <c r="O29" s="25"/>
    </row>
    <row r="30" spans="1:15" s="9" customFormat="1" x14ac:dyDescent="0.25">
      <c r="A30" s="8"/>
      <c r="B30" s="136"/>
      <c r="C30" s="129"/>
      <c r="D30" s="143"/>
      <c r="E30" s="129"/>
      <c r="F30" s="24"/>
      <c r="G30" s="56"/>
      <c r="H30" s="56"/>
      <c r="I30" s="56"/>
      <c r="J30" s="56"/>
      <c r="K30" s="56"/>
      <c r="L30" s="56"/>
      <c r="M30" s="56"/>
      <c r="N30" s="56"/>
      <c r="O30" s="25"/>
    </row>
    <row r="31" spans="1:15" s="9" customFormat="1" ht="54" customHeight="1" x14ac:dyDescent="0.25">
      <c r="A31" s="8"/>
      <c r="B31" s="137"/>
      <c r="C31" s="131"/>
      <c r="D31" s="148"/>
      <c r="E31" s="131"/>
      <c r="F31" s="27"/>
      <c r="G31" s="56"/>
      <c r="H31" s="56"/>
      <c r="I31" s="56"/>
      <c r="J31" s="56"/>
      <c r="K31" s="56"/>
      <c r="L31" s="56"/>
      <c r="M31" s="56"/>
      <c r="N31" s="56"/>
      <c r="O31" s="25"/>
    </row>
    <row r="32" spans="1:15" ht="15" customHeight="1" x14ac:dyDescent="0.25">
      <c r="A32" s="6"/>
      <c r="B32" s="119"/>
      <c r="C32" s="129"/>
      <c r="D32" s="143"/>
      <c r="E32" s="151"/>
      <c r="F32" s="27"/>
      <c r="G32" s="56"/>
      <c r="H32" s="56"/>
      <c r="I32" s="56"/>
      <c r="J32" s="56"/>
      <c r="K32" s="56"/>
      <c r="L32" s="56"/>
      <c r="M32" s="56"/>
      <c r="N32" s="56"/>
      <c r="O32" s="25"/>
    </row>
    <row r="33" spans="1:18" ht="114" customHeight="1" x14ac:dyDescent="0.25">
      <c r="A33" s="6"/>
      <c r="B33" s="120"/>
      <c r="C33" s="131"/>
      <c r="D33" s="150"/>
      <c r="E33" s="152"/>
      <c r="F33" s="28"/>
      <c r="G33" s="56"/>
      <c r="H33" s="56"/>
      <c r="I33" s="56"/>
      <c r="J33" s="56"/>
      <c r="K33" s="56"/>
      <c r="L33" s="56"/>
      <c r="M33" s="56"/>
      <c r="N33" s="56"/>
      <c r="O33" s="25"/>
    </row>
    <row r="34" spans="1:18" ht="15" customHeight="1" x14ac:dyDescent="0.25">
      <c r="A34" s="6"/>
      <c r="B34" s="119"/>
      <c r="C34" s="121"/>
      <c r="D34" s="121"/>
      <c r="E34" s="121"/>
      <c r="F34" s="63"/>
      <c r="G34" s="41"/>
      <c r="H34" s="41"/>
      <c r="I34" s="41"/>
      <c r="J34" s="41"/>
      <c r="K34" s="41"/>
      <c r="L34" s="41"/>
      <c r="M34" s="41"/>
      <c r="N34" s="41"/>
      <c r="O34" s="25"/>
    </row>
    <row r="35" spans="1:18" ht="99.75" customHeight="1" x14ac:dyDescent="0.25">
      <c r="A35" s="6"/>
      <c r="B35" s="120"/>
      <c r="C35" s="122"/>
      <c r="D35" s="122"/>
      <c r="E35" s="122"/>
      <c r="F35" s="64"/>
      <c r="G35" s="61"/>
      <c r="H35" s="56"/>
      <c r="I35" s="56"/>
      <c r="J35" s="56"/>
      <c r="K35" s="56"/>
      <c r="L35" s="56"/>
      <c r="M35" s="56"/>
      <c r="N35" s="56"/>
      <c r="O35" s="25"/>
    </row>
    <row r="36" spans="1:18" ht="16.5" customHeight="1" x14ac:dyDescent="0.25">
      <c r="A36" s="6"/>
      <c r="B36" s="125"/>
      <c r="C36" s="132"/>
      <c r="D36" s="132"/>
      <c r="E36" s="132"/>
      <c r="F36" s="62"/>
      <c r="G36" s="56"/>
      <c r="H36" s="56"/>
      <c r="I36" s="56"/>
      <c r="J36" s="56"/>
      <c r="K36" s="56"/>
      <c r="L36" s="56"/>
      <c r="M36" s="56"/>
      <c r="N36" s="56"/>
      <c r="O36" s="25"/>
    </row>
    <row r="37" spans="1:18" ht="99.75" hidden="1" customHeight="1" x14ac:dyDescent="0.25">
      <c r="A37" s="6"/>
      <c r="B37" s="125"/>
      <c r="C37" s="132"/>
      <c r="D37" s="132"/>
      <c r="E37" s="132"/>
      <c r="F37" s="64"/>
      <c r="G37" s="56"/>
      <c r="H37" s="56"/>
      <c r="I37" s="56"/>
      <c r="J37" s="56"/>
      <c r="K37" s="56"/>
      <c r="L37" s="56"/>
      <c r="M37" s="56"/>
      <c r="N37" s="56"/>
      <c r="O37" s="25"/>
    </row>
    <row r="38" spans="1:18" ht="15" hidden="1" customHeight="1" x14ac:dyDescent="0.25">
      <c r="A38" s="6"/>
      <c r="B38" s="125"/>
      <c r="C38" s="132"/>
      <c r="D38" s="132"/>
      <c r="E38" s="132"/>
      <c r="F38" s="46"/>
      <c r="G38" s="52"/>
      <c r="H38" s="56"/>
      <c r="I38" s="56"/>
      <c r="J38" s="56"/>
      <c r="K38" s="56"/>
      <c r="L38" s="56"/>
      <c r="M38" s="56"/>
      <c r="N38" s="56"/>
      <c r="O38" s="25"/>
    </row>
    <row r="39" spans="1:18" ht="62.25" customHeight="1" x14ac:dyDescent="0.25">
      <c r="A39" s="6"/>
      <c r="B39" s="125"/>
      <c r="C39" s="132"/>
      <c r="D39" s="132"/>
      <c r="E39" s="132"/>
      <c r="F39" s="28"/>
      <c r="G39" s="52"/>
      <c r="H39" s="56"/>
      <c r="I39" s="56"/>
      <c r="J39" s="56"/>
      <c r="K39" s="56"/>
      <c r="L39" s="56"/>
      <c r="M39" s="56"/>
      <c r="N39" s="56"/>
      <c r="O39" s="25"/>
    </row>
    <row r="40" spans="1:18" ht="15" customHeight="1" x14ac:dyDescent="0.25">
      <c r="A40" s="6"/>
      <c r="B40" s="154"/>
      <c r="C40" s="155"/>
      <c r="D40" s="150"/>
      <c r="E40" s="157"/>
      <c r="F40" s="47"/>
      <c r="G40" s="53"/>
      <c r="H40" s="56"/>
      <c r="I40" s="56"/>
      <c r="J40" s="56"/>
      <c r="K40" s="56"/>
      <c r="L40" s="56"/>
      <c r="M40" s="56"/>
      <c r="N40" s="56"/>
      <c r="O40" s="25"/>
    </row>
    <row r="41" spans="1:18" ht="50.25" customHeight="1" x14ac:dyDescent="0.25">
      <c r="A41" s="6"/>
      <c r="B41" s="120"/>
      <c r="C41" s="156"/>
      <c r="D41" s="148"/>
      <c r="E41" s="158"/>
      <c r="F41" s="28"/>
      <c r="G41" s="56"/>
      <c r="H41" s="56"/>
      <c r="I41" s="56"/>
      <c r="J41" s="56"/>
      <c r="K41" s="56"/>
      <c r="L41" s="56"/>
      <c r="M41" s="56"/>
      <c r="N41" s="56"/>
      <c r="O41" s="25"/>
    </row>
    <row r="42" spans="1:18" x14ac:dyDescent="0.25">
      <c r="A42" s="6"/>
      <c r="B42" s="119"/>
      <c r="C42" s="129"/>
      <c r="D42" s="143"/>
      <c r="E42" s="129"/>
      <c r="F42" s="29"/>
      <c r="G42" s="56"/>
      <c r="H42" s="56"/>
      <c r="I42" s="56"/>
      <c r="J42" s="56"/>
      <c r="K42" s="56"/>
      <c r="L42" s="56"/>
      <c r="M42" s="56"/>
      <c r="N42" s="56"/>
      <c r="O42" s="25"/>
    </row>
    <row r="43" spans="1:18" ht="36" customHeight="1" x14ac:dyDescent="0.25">
      <c r="A43" s="6"/>
      <c r="B43" s="154"/>
      <c r="C43" s="130"/>
      <c r="D43" s="150"/>
      <c r="E43" s="130"/>
      <c r="F43" s="46"/>
      <c r="G43" s="52"/>
      <c r="H43" s="56"/>
      <c r="I43" s="56"/>
      <c r="J43" s="56"/>
      <c r="K43" s="56"/>
      <c r="L43" s="56"/>
      <c r="M43" s="56"/>
      <c r="N43" s="56"/>
      <c r="O43" s="25"/>
    </row>
    <row r="44" spans="1:18" x14ac:dyDescent="0.25">
      <c r="A44" s="6"/>
      <c r="B44" s="119"/>
      <c r="C44" s="129"/>
      <c r="D44" s="129"/>
      <c r="E44" s="129"/>
      <c r="F44" s="191"/>
      <c r="G44" s="136"/>
      <c r="H44" s="136"/>
      <c r="I44" s="136"/>
      <c r="J44" s="136"/>
      <c r="K44" s="136"/>
      <c r="L44" s="136"/>
      <c r="M44" s="136"/>
      <c r="N44" s="136"/>
      <c r="O44" s="25"/>
    </row>
    <row r="45" spans="1:18" ht="18.75" customHeight="1" x14ac:dyDescent="0.25">
      <c r="A45" s="6"/>
      <c r="B45" s="154"/>
      <c r="C45" s="130"/>
      <c r="D45" s="130"/>
      <c r="E45" s="130"/>
      <c r="F45" s="192"/>
      <c r="G45" s="137"/>
      <c r="H45" s="137"/>
      <c r="I45" s="137"/>
      <c r="J45" s="137"/>
      <c r="K45" s="137"/>
      <c r="L45" s="137"/>
      <c r="M45" s="137"/>
      <c r="N45" s="137"/>
      <c r="O45" s="25"/>
      <c r="P45" s="3"/>
      <c r="Q45" s="3"/>
      <c r="R45" s="3"/>
    </row>
    <row r="46" spans="1:18" ht="27.75" customHeight="1" x14ac:dyDescent="0.25">
      <c r="A46" s="6"/>
      <c r="B46" s="120"/>
      <c r="C46" s="131"/>
      <c r="D46" s="131"/>
      <c r="E46" s="131"/>
      <c r="F46" s="60"/>
      <c r="G46" s="49"/>
      <c r="H46" s="61"/>
      <c r="I46" s="56"/>
      <c r="J46" s="56"/>
      <c r="K46" s="56"/>
      <c r="L46" s="56"/>
      <c r="M46" s="56"/>
      <c r="N46" s="56"/>
      <c r="O46" s="159"/>
      <c r="P46" s="3"/>
      <c r="Q46" s="3"/>
      <c r="R46" s="3"/>
    </row>
    <row r="47" spans="1:18" x14ac:dyDescent="0.25">
      <c r="A47" s="6"/>
      <c r="B47" s="160"/>
      <c r="C47" s="161"/>
      <c r="D47" s="161"/>
      <c r="E47" s="162"/>
      <c r="F47" s="51"/>
      <c r="G47" s="49"/>
      <c r="H47" s="65"/>
      <c r="I47" s="48"/>
      <c r="J47" s="48"/>
      <c r="K47" s="48"/>
      <c r="L47" s="48"/>
      <c r="M47" s="48"/>
      <c r="N47" s="48"/>
      <c r="O47" s="159"/>
      <c r="P47" s="3"/>
      <c r="Q47" s="3"/>
      <c r="R47" s="3"/>
    </row>
    <row r="48" spans="1:18" ht="48" customHeight="1" x14ac:dyDescent="0.25">
      <c r="A48" s="6"/>
      <c r="B48" s="160"/>
      <c r="C48" s="163"/>
      <c r="D48" s="163"/>
      <c r="E48" s="162"/>
      <c r="F48" s="50"/>
      <c r="G48" s="48"/>
      <c r="H48" s="48"/>
      <c r="I48" s="48"/>
      <c r="J48" s="48"/>
      <c r="K48" s="48"/>
      <c r="L48" s="48"/>
      <c r="M48" s="48"/>
      <c r="N48" s="48"/>
      <c r="O48" s="25"/>
      <c r="P48" s="4"/>
      <c r="Q48" s="4"/>
      <c r="R48" s="3"/>
    </row>
    <row r="49" spans="1:18" ht="44.25" customHeight="1" x14ac:dyDescent="0.25">
      <c r="A49" s="6"/>
      <c r="B49" s="164"/>
      <c r="C49" s="165"/>
      <c r="D49" s="165"/>
      <c r="E49" s="166"/>
      <c r="F49" s="28"/>
      <c r="G49" s="48"/>
      <c r="H49" s="48"/>
      <c r="I49" s="48"/>
      <c r="J49" s="48"/>
      <c r="K49" s="48"/>
      <c r="L49" s="48"/>
      <c r="M49" s="48"/>
      <c r="N49" s="48"/>
      <c r="O49" s="25"/>
      <c r="P49" s="4"/>
      <c r="Q49" s="4"/>
      <c r="R49" s="3"/>
    </row>
    <row r="50" spans="1:18" ht="44.25" customHeight="1" x14ac:dyDescent="0.25">
      <c r="A50" s="6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8"/>
      <c r="O50" s="25"/>
      <c r="P50" s="4"/>
      <c r="Q50" s="4"/>
      <c r="R50" s="3"/>
    </row>
    <row r="51" spans="1:18" ht="44.25" customHeight="1" x14ac:dyDescent="0.25">
      <c r="A51" s="6"/>
      <c r="B51" s="169"/>
      <c r="C51" s="142"/>
      <c r="D51" s="143"/>
      <c r="E51" s="170"/>
      <c r="F51" s="50"/>
      <c r="G51" s="57"/>
      <c r="H51" s="56"/>
      <c r="I51" s="56"/>
      <c r="J51" s="56"/>
      <c r="K51" s="56"/>
      <c r="L51" s="56"/>
      <c r="M51" s="56"/>
      <c r="N51" s="56"/>
      <c r="O51" s="25"/>
      <c r="P51" s="4"/>
      <c r="Q51" s="4"/>
      <c r="R51" s="3"/>
    </row>
    <row r="52" spans="1:18" ht="60" customHeight="1" x14ac:dyDescent="0.25">
      <c r="A52" s="6"/>
      <c r="B52" s="169"/>
      <c r="C52" s="142"/>
      <c r="D52" s="148"/>
      <c r="E52" s="171"/>
      <c r="F52" s="50"/>
      <c r="G52" s="49"/>
      <c r="H52" s="56"/>
      <c r="I52" s="56"/>
      <c r="J52" s="56"/>
      <c r="K52" s="56"/>
      <c r="L52" s="56"/>
      <c r="M52" s="56"/>
      <c r="N52" s="56"/>
      <c r="O52" s="25"/>
      <c r="P52" s="4"/>
      <c r="Q52" s="4"/>
      <c r="R52" s="3"/>
    </row>
    <row r="53" spans="1:18" ht="21" customHeight="1" x14ac:dyDescent="0.25">
      <c r="A53" s="6"/>
      <c r="B53" s="169"/>
      <c r="C53" s="142"/>
      <c r="D53" s="143"/>
      <c r="E53" s="142"/>
      <c r="F53" s="50"/>
      <c r="G53" s="57"/>
      <c r="H53" s="56"/>
      <c r="I53" s="56"/>
      <c r="J53" s="56"/>
      <c r="K53" s="56"/>
      <c r="L53" s="56"/>
      <c r="M53" s="56"/>
      <c r="N53" s="56"/>
      <c r="O53" s="30"/>
      <c r="P53" s="4"/>
      <c r="Q53" s="4"/>
      <c r="R53" s="3"/>
    </row>
    <row r="54" spans="1:18" ht="40.5" customHeight="1" x14ac:dyDescent="0.25">
      <c r="A54" s="6"/>
      <c r="B54" s="169"/>
      <c r="C54" s="142"/>
      <c r="D54" s="148"/>
      <c r="E54" s="142"/>
      <c r="F54" s="50"/>
      <c r="G54" s="56"/>
      <c r="H54" s="56"/>
      <c r="I54" s="56"/>
      <c r="J54" s="56"/>
      <c r="K54" s="56"/>
      <c r="L54" s="56"/>
      <c r="M54" s="56"/>
      <c r="N54" s="56"/>
      <c r="O54" s="159"/>
      <c r="P54" s="4"/>
      <c r="Q54" s="4"/>
      <c r="R54" s="3"/>
    </row>
    <row r="55" spans="1:18" ht="24.75" customHeight="1" x14ac:dyDescent="0.25">
      <c r="A55" s="6"/>
      <c r="B55" s="169"/>
      <c r="C55" s="142"/>
      <c r="D55" s="143"/>
      <c r="E55" s="142"/>
      <c r="F55" s="50"/>
      <c r="G55" s="57"/>
      <c r="H55" s="56"/>
      <c r="I55" s="56"/>
      <c r="J55" s="56"/>
      <c r="K55" s="56"/>
      <c r="L55" s="56"/>
      <c r="M55" s="56"/>
      <c r="N55" s="56"/>
      <c r="O55" s="159"/>
      <c r="P55" s="4"/>
      <c r="Q55" s="4"/>
      <c r="R55" s="3"/>
    </row>
    <row r="56" spans="1:18" ht="35.25" customHeight="1" x14ac:dyDescent="0.25">
      <c r="A56" s="6"/>
      <c r="B56" s="169"/>
      <c r="C56" s="142"/>
      <c r="D56" s="148"/>
      <c r="E56" s="142"/>
      <c r="F56" s="50"/>
      <c r="G56" s="56"/>
      <c r="H56" s="56"/>
      <c r="I56" s="56"/>
      <c r="J56" s="56"/>
      <c r="K56" s="56"/>
      <c r="L56" s="56"/>
      <c r="M56" s="56"/>
      <c r="N56" s="56"/>
      <c r="O56" s="25"/>
      <c r="P56" s="4"/>
      <c r="Q56" s="4"/>
      <c r="R56" s="3"/>
    </row>
    <row r="57" spans="1:18" ht="24" customHeight="1" x14ac:dyDescent="0.25">
      <c r="A57" s="6"/>
      <c r="B57" s="169"/>
      <c r="C57" s="143"/>
      <c r="D57" s="143"/>
      <c r="E57" s="129"/>
      <c r="F57" s="50"/>
      <c r="G57" s="57"/>
      <c r="H57" s="56"/>
      <c r="I57" s="56"/>
      <c r="J57" s="56"/>
      <c r="K57" s="56"/>
      <c r="L57" s="56"/>
      <c r="M57" s="56"/>
      <c r="N57" s="56"/>
      <c r="O57" s="25"/>
      <c r="P57" s="4"/>
      <c r="Q57" s="4"/>
      <c r="R57" s="3"/>
    </row>
    <row r="58" spans="1:18" ht="40.5" customHeight="1" x14ac:dyDescent="0.25">
      <c r="A58" s="6"/>
      <c r="B58" s="169"/>
      <c r="C58" s="148"/>
      <c r="D58" s="148"/>
      <c r="E58" s="131"/>
      <c r="F58" s="50"/>
      <c r="G58" s="56"/>
      <c r="H58" s="56"/>
      <c r="I58" s="56"/>
      <c r="J58" s="56"/>
      <c r="K58" s="56"/>
      <c r="L58" s="56"/>
      <c r="M58" s="56"/>
      <c r="N58" s="56"/>
      <c r="O58" s="25"/>
      <c r="P58" s="4"/>
      <c r="Q58" s="4"/>
      <c r="R58" s="3"/>
    </row>
    <row r="59" spans="1:18" ht="78" customHeight="1" x14ac:dyDescent="0.25">
      <c r="A59" s="6"/>
      <c r="B59" s="172"/>
      <c r="C59" s="143"/>
      <c r="D59" s="174"/>
      <c r="E59" s="129"/>
      <c r="F59" s="50"/>
      <c r="G59" s="57"/>
      <c r="H59" s="56"/>
      <c r="I59" s="56"/>
      <c r="J59" s="56"/>
      <c r="K59" s="56"/>
      <c r="L59" s="56"/>
      <c r="M59" s="56"/>
      <c r="N59" s="56"/>
      <c r="O59" s="25"/>
      <c r="P59" s="4"/>
      <c r="Q59" s="4"/>
      <c r="R59" s="3"/>
    </row>
    <row r="60" spans="1:18" ht="30.75" customHeight="1" x14ac:dyDescent="0.25">
      <c r="A60" s="6"/>
      <c r="B60" s="173"/>
      <c r="C60" s="148"/>
      <c r="D60" s="175"/>
      <c r="E60" s="131"/>
      <c r="F60" s="50"/>
      <c r="G60" s="56"/>
      <c r="H60" s="56"/>
      <c r="I60" s="56"/>
      <c r="J60" s="56"/>
      <c r="K60" s="56"/>
      <c r="L60" s="56"/>
      <c r="M60" s="56"/>
      <c r="N60" s="56"/>
      <c r="O60" s="25"/>
      <c r="P60" s="4"/>
      <c r="Q60" s="4"/>
      <c r="R60" s="3"/>
    </row>
    <row r="61" spans="1:18" ht="46.5" customHeight="1" x14ac:dyDescent="0.25">
      <c r="A61" s="6"/>
      <c r="B61" s="169"/>
      <c r="C61" s="142"/>
      <c r="D61" s="142"/>
      <c r="E61" s="142"/>
      <c r="F61" s="50"/>
      <c r="G61" s="57"/>
      <c r="H61" s="56"/>
      <c r="I61" s="56"/>
      <c r="J61" s="56"/>
      <c r="K61" s="56"/>
      <c r="L61" s="56"/>
      <c r="M61" s="56"/>
      <c r="N61" s="56"/>
      <c r="O61" s="25"/>
      <c r="P61" s="4"/>
      <c r="Q61" s="4"/>
      <c r="R61" s="3"/>
    </row>
    <row r="62" spans="1:18" x14ac:dyDescent="0.25">
      <c r="A62" s="6"/>
      <c r="B62" s="169"/>
      <c r="C62" s="142"/>
      <c r="D62" s="142"/>
      <c r="E62" s="142"/>
      <c r="F62" s="50"/>
      <c r="G62" s="56"/>
      <c r="H62" s="56"/>
      <c r="I62" s="56"/>
      <c r="J62" s="56"/>
      <c r="K62" s="56"/>
      <c r="L62" s="56"/>
      <c r="M62" s="56"/>
      <c r="N62" s="56"/>
      <c r="O62" s="25"/>
      <c r="P62" s="4"/>
      <c r="Q62" s="4"/>
      <c r="R62" s="3"/>
    </row>
    <row r="63" spans="1:18" ht="51" customHeight="1" x14ac:dyDescent="0.25">
      <c r="A63" s="6"/>
      <c r="B63" s="172"/>
      <c r="C63" s="143"/>
      <c r="D63" s="143"/>
      <c r="E63" s="143"/>
      <c r="F63" s="50"/>
      <c r="G63" s="57"/>
      <c r="H63" s="56"/>
      <c r="I63" s="56"/>
      <c r="J63" s="56"/>
      <c r="K63" s="56"/>
      <c r="L63" s="56"/>
      <c r="M63" s="56"/>
      <c r="N63" s="56"/>
      <c r="O63" s="25"/>
      <c r="P63" s="4"/>
      <c r="Q63" s="4"/>
      <c r="R63" s="3"/>
    </row>
    <row r="64" spans="1:18" x14ac:dyDescent="0.25">
      <c r="A64" s="6"/>
      <c r="B64" s="173"/>
      <c r="C64" s="148"/>
      <c r="D64" s="148"/>
      <c r="E64" s="148"/>
      <c r="F64" s="50"/>
      <c r="G64" s="56"/>
      <c r="H64" s="56"/>
      <c r="I64" s="56"/>
      <c r="J64" s="56"/>
      <c r="K64" s="56"/>
      <c r="L64" s="56"/>
      <c r="M64" s="56"/>
      <c r="N64" s="56"/>
      <c r="O64" s="25"/>
      <c r="P64" s="4"/>
      <c r="Q64" s="4"/>
      <c r="R64" s="3"/>
    </row>
    <row r="65" spans="1:18" ht="56.25" customHeight="1" x14ac:dyDescent="0.25">
      <c r="A65" s="6"/>
      <c r="B65" s="169"/>
      <c r="C65" s="142"/>
      <c r="D65" s="142"/>
      <c r="E65" s="142"/>
      <c r="F65" s="50"/>
      <c r="G65" s="57"/>
      <c r="H65" s="56"/>
      <c r="I65" s="56"/>
      <c r="J65" s="56"/>
      <c r="K65" s="56"/>
      <c r="L65" s="56"/>
      <c r="M65" s="56"/>
      <c r="N65" s="56"/>
      <c r="O65" s="25"/>
      <c r="P65" s="4"/>
      <c r="Q65" s="4"/>
      <c r="R65" s="3"/>
    </row>
    <row r="66" spans="1:18" ht="48.75" customHeight="1" x14ac:dyDescent="0.25">
      <c r="A66" s="6"/>
      <c r="B66" s="169"/>
      <c r="C66" s="142"/>
      <c r="D66" s="142"/>
      <c r="E66" s="142"/>
      <c r="F66" s="50"/>
      <c r="G66" s="56"/>
      <c r="H66" s="56"/>
      <c r="I66" s="56"/>
      <c r="J66" s="56"/>
      <c r="K66" s="56"/>
      <c r="L66" s="56"/>
      <c r="M66" s="56"/>
      <c r="N66" s="56"/>
      <c r="O66" s="25"/>
      <c r="P66" s="4"/>
      <c r="Q66" s="4"/>
      <c r="R66" s="3"/>
    </row>
    <row r="67" spans="1:18" x14ac:dyDescent="0.25">
      <c r="A67" s="6"/>
      <c r="B67" s="169"/>
      <c r="C67" s="142"/>
      <c r="D67" s="142"/>
      <c r="E67" s="142"/>
      <c r="F67" s="50"/>
      <c r="G67" s="57"/>
      <c r="H67" s="56"/>
      <c r="I67" s="56"/>
      <c r="J67" s="56"/>
      <c r="K67" s="56"/>
      <c r="L67" s="56"/>
      <c r="M67" s="56"/>
      <c r="N67" s="56"/>
      <c r="O67" s="25"/>
      <c r="P67" s="4"/>
      <c r="Q67" s="4"/>
      <c r="R67" s="3"/>
    </row>
    <row r="68" spans="1:18" ht="39" customHeight="1" x14ac:dyDescent="0.25">
      <c r="A68" s="6"/>
      <c r="B68" s="169"/>
      <c r="C68" s="142"/>
      <c r="D68" s="142"/>
      <c r="E68" s="142"/>
      <c r="F68" s="50"/>
      <c r="G68" s="56"/>
      <c r="H68" s="56"/>
      <c r="I68" s="56"/>
      <c r="J68" s="56"/>
      <c r="K68" s="56"/>
      <c r="L68" s="56"/>
      <c r="M68" s="56"/>
      <c r="N68" s="56"/>
      <c r="O68" s="25"/>
      <c r="P68" s="4"/>
      <c r="Q68" s="4"/>
      <c r="R68" s="3"/>
    </row>
    <row r="69" spans="1:18" x14ac:dyDescent="0.25">
      <c r="A69" s="6"/>
      <c r="B69" s="169"/>
      <c r="C69" s="142"/>
      <c r="D69" s="142"/>
      <c r="E69" s="142"/>
      <c r="F69" s="50"/>
      <c r="G69" s="57"/>
      <c r="H69" s="56"/>
      <c r="I69" s="56"/>
      <c r="J69" s="56"/>
      <c r="K69" s="56"/>
      <c r="L69" s="56"/>
      <c r="M69" s="56"/>
      <c r="N69" s="56"/>
      <c r="O69" s="25"/>
      <c r="P69" s="4"/>
      <c r="Q69" s="4"/>
      <c r="R69" s="3"/>
    </row>
    <row r="70" spans="1:18" ht="33" customHeight="1" x14ac:dyDescent="0.25">
      <c r="A70" s="6"/>
      <c r="B70" s="169"/>
      <c r="C70" s="142"/>
      <c r="D70" s="142"/>
      <c r="E70" s="142"/>
      <c r="F70" s="50"/>
      <c r="G70" s="56"/>
      <c r="H70" s="56"/>
      <c r="I70" s="56"/>
      <c r="J70" s="56"/>
      <c r="K70" s="56"/>
      <c r="L70" s="56"/>
      <c r="M70" s="56"/>
      <c r="N70" s="56"/>
      <c r="O70" s="25"/>
      <c r="P70" s="4"/>
      <c r="Q70" s="4"/>
      <c r="R70" s="3"/>
    </row>
    <row r="71" spans="1:18" ht="32.25" customHeight="1" x14ac:dyDescent="0.25">
      <c r="A71" s="6"/>
      <c r="B71" s="169"/>
      <c r="C71" s="142"/>
      <c r="D71" s="142"/>
      <c r="E71" s="142"/>
      <c r="F71" s="50"/>
      <c r="G71" s="57"/>
      <c r="H71" s="56"/>
      <c r="I71" s="56"/>
      <c r="J71" s="56"/>
      <c r="K71" s="56"/>
      <c r="L71" s="56"/>
      <c r="M71" s="56"/>
      <c r="N71" s="56"/>
      <c r="O71" s="25"/>
      <c r="P71" s="4"/>
      <c r="Q71" s="4"/>
      <c r="R71" s="3"/>
    </row>
    <row r="72" spans="1:18" ht="36.75" customHeight="1" x14ac:dyDescent="0.25">
      <c r="A72" s="6"/>
      <c r="B72" s="172"/>
      <c r="C72" s="143"/>
      <c r="D72" s="143"/>
      <c r="E72" s="143"/>
      <c r="F72" s="54"/>
      <c r="G72" s="56"/>
      <c r="H72" s="56"/>
      <c r="I72" s="56"/>
      <c r="J72" s="56"/>
      <c r="K72" s="56"/>
      <c r="L72" s="56"/>
      <c r="M72" s="56"/>
      <c r="N72" s="56"/>
      <c r="O72" s="25"/>
      <c r="P72" s="4"/>
      <c r="Q72" s="4"/>
      <c r="R72" s="3"/>
    </row>
    <row r="73" spans="1:18" ht="46.5" customHeight="1" x14ac:dyDescent="0.25">
      <c r="A73" s="6"/>
      <c r="B73" s="119"/>
      <c r="C73" s="129"/>
      <c r="D73" s="129"/>
      <c r="E73" s="129"/>
      <c r="F73" s="50"/>
      <c r="G73" s="57"/>
      <c r="H73" s="56"/>
      <c r="I73" s="56"/>
      <c r="J73" s="56"/>
      <c r="K73" s="56"/>
      <c r="L73" s="56"/>
      <c r="M73" s="56"/>
      <c r="N73" s="56"/>
      <c r="O73" s="25"/>
      <c r="P73" s="4"/>
      <c r="Q73" s="4"/>
      <c r="R73" s="3"/>
    </row>
    <row r="74" spans="1:18" ht="43.5" customHeight="1" x14ac:dyDescent="0.25">
      <c r="A74" s="6"/>
      <c r="B74" s="154"/>
      <c r="C74" s="130"/>
      <c r="D74" s="130"/>
      <c r="E74" s="130"/>
      <c r="F74" s="54"/>
      <c r="G74" s="56"/>
      <c r="H74" s="56"/>
      <c r="I74" s="56"/>
      <c r="J74" s="56"/>
      <c r="K74" s="56"/>
      <c r="L74" s="56"/>
      <c r="M74" s="56"/>
      <c r="N74" s="56"/>
      <c r="O74" s="25"/>
      <c r="P74" s="4"/>
      <c r="Q74" s="4"/>
      <c r="R74" s="3"/>
    </row>
    <row r="75" spans="1:18" x14ac:dyDescent="0.25">
      <c r="A75" s="6"/>
      <c r="B75" s="119"/>
      <c r="C75" s="126"/>
      <c r="D75" s="126"/>
      <c r="E75" s="129"/>
      <c r="F75" s="50"/>
      <c r="G75" s="57"/>
      <c r="H75" s="56"/>
      <c r="I75" s="56"/>
      <c r="J75" s="56"/>
      <c r="K75" s="56"/>
      <c r="L75" s="56"/>
      <c r="M75" s="56"/>
      <c r="N75" s="56"/>
      <c r="O75" s="25"/>
      <c r="P75" s="4"/>
      <c r="Q75" s="4"/>
      <c r="R75" s="3"/>
    </row>
    <row r="76" spans="1:18" ht="50.25" customHeight="1" x14ac:dyDescent="0.25">
      <c r="A76" s="6"/>
      <c r="B76" s="154"/>
      <c r="C76" s="128"/>
      <c r="D76" s="128"/>
      <c r="E76" s="130"/>
      <c r="F76" s="54"/>
      <c r="G76" s="56"/>
      <c r="H76" s="56"/>
      <c r="I76" s="56"/>
      <c r="J76" s="56"/>
      <c r="K76" s="56"/>
      <c r="L76" s="56"/>
      <c r="M76" s="56"/>
      <c r="N76" s="56"/>
      <c r="O76" s="25"/>
      <c r="P76" s="4"/>
      <c r="Q76" s="4"/>
      <c r="R76" s="3"/>
    </row>
    <row r="77" spans="1:18" ht="15" customHeight="1" x14ac:dyDescent="0.25">
      <c r="A77" s="6"/>
      <c r="B77" s="119"/>
      <c r="C77" s="129"/>
      <c r="D77" s="151"/>
      <c r="E77" s="151"/>
      <c r="F77" s="58"/>
      <c r="G77" s="57"/>
      <c r="H77" s="56"/>
      <c r="I77" s="56"/>
      <c r="J77" s="56"/>
      <c r="K77" s="56"/>
      <c r="L77" s="56"/>
      <c r="M77" s="56"/>
      <c r="N77" s="56"/>
      <c r="O77" s="25"/>
      <c r="P77" s="4"/>
      <c r="Q77" s="4"/>
      <c r="R77" s="3"/>
    </row>
    <row r="78" spans="1:18" ht="31.5" customHeight="1" x14ac:dyDescent="0.25">
      <c r="A78" s="6"/>
      <c r="B78" s="154"/>
      <c r="C78" s="130"/>
      <c r="D78" s="176"/>
      <c r="E78" s="176"/>
      <c r="F78" s="59"/>
      <c r="G78" s="56"/>
      <c r="H78" s="56"/>
      <c r="I78" s="56"/>
      <c r="J78" s="56"/>
      <c r="K78" s="56"/>
      <c r="L78" s="56"/>
      <c r="M78" s="56"/>
      <c r="N78" s="56"/>
      <c r="O78" s="25"/>
      <c r="P78" s="4"/>
      <c r="Q78" s="4"/>
      <c r="R78" s="3"/>
    </row>
    <row r="79" spans="1:18" ht="60.75" customHeight="1" x14ac:dyDescent="0.25">
      <c r="A79" s="6"/>
      <c r="B79" s="120"/>
      <c r="C79" s="131"/>
      <c r="D79" s="152"/>
      <c r="E79" s="152"/>
      <c r="F79" s="54"/>
      <c r="G79" s="56"/>
      <c r="H79" s="56"/>
      <c r="I79" s="56"/>
      <c r="J79" s="56"/>
      <c r="K79" s="56"/>
      <c r="L79" s="56"/>
      <c r="M79" s="56"/>
      <c r="N79" s="56"/>
      <c r="O79" s="25"/>
      <c r="P79" s="4"/>
      <c r="Q79" s="4"/>
      <c r="R79" s="3"/>
    </row>
    <row r="80" spans="1:18" x14ac:dyDescent="0.25">
      <c r="A80" s="6"/>
      <c r="B80" s="119"/>
      <c r="C80" s="129"/>
      <c r="D80" s="119"/>
      <c r="E80" s="151"/>
      <c r="F80" s="58"/>
      <c r="G80" s="57"/>
      <c r="H80" s="56"/>
      <c r="I80" s="56"/>
      <c r="J80" s="56"/>
      <c r="K80" s="56"/>
      <c r="L80" s="56"/>
      <c r="M80" s="56"/>
      <c r="N80" s="56"/>
      <c r="O80" s="25"/>
      <c r="P80" s="4"/>
      <c r="Q80" s="4"/>
      <c r="R80" s="3"/>
    </row>
    <row r="81" spans="1:18" ht="73.5" customHeight="1" x14ac:dyDescent="0.25">
      <c r="A81" s="6"/>
      <c r="B81" s="154"/>
      <c r="C81" s="130"/>
      <c r="D81" s="154"/>
      <c r="E81" s="176"/>
      <c r="F81" s="59"/>
      <c r="G81" s="56"/>
      <c r="H81" s="56"/>
      <c r="I81" s="56"/>
      <c r="J81" s="56"/>
      <c r="K81" s="56"/>
      <c r="L81" s="56"/>
      <c r="M81" s="56"/>
      <c r="N81" s="56"/>
      <c r="O81" s="25"/>
      <c r="P81" s="4"/>
      <c r="Q81" s="4"/>
      <c r="R81" s="3"/>
    </row>
    <row r="82" spans="1:18" ht="162.75" customHeight="1" x14ac:dyDescent="0.25">
      <c r="A82" s="6"/>
      <c r="B82" s="154"/>
      <c r="C82" s="130"/>
      <c r="D82" s="45"/>
      <c r="E82" s="176"/>
      <c r="F82" s="36"/>
      <c r="G82" s="56"/>
      <c r="H82" s="56"/>
      <c r="I82" s="56"/>
      <c r="J82" s="56"/>
      <c r="K82" s="56"/>
      <c r="L82" s="56"/>
      <c r="M82" s="56"/>
      <c r="N82" s="56"/>
      <c r="O82" s="25"/>
      <c r="P82" s="4"/>
      <c r="Q82" s="4"/>
      <c r="R82" s="3"/>
    </row>
    <row r="83" spans="1:18" ht="36" customHeight="1" x14ac:dyDescent="0.25">
      <c r="A83" s="6"/>
      <c r="B83" s="177"/>
      <c r="C83" s="178"/>
      <c r="D83" s="178"/>
      <c r="E83" s="178"/>
      <c r="F83" s="58"/>
      <c r="G83" s="49"/>
      <c r="H83" s="49"/>
      <c r="I83" s="49"/>
      <c r="J83" s="49"/>
      <c r="K83" s="49"/>
      <c r="L83" s="49"/>
      <c r="M83" s="49"/>
      <c r="N83" s="49"/>
      <c r="O83" s="25"/>
      <c r="P83" s="3"/>
      <c r="Q83" s="3"/>
      <c r="R83" s="3"/>
    </row>
    <row r="84" spans="1:18" ht="24.75" customHeight="1" x14ac:dyDescent="0.25">
      <c r="A84" s="6"/>
      <c r="B84" s="179"/>
      <c r="C84" s="180"/>
      <c r="D84" s="180"/>
      <c r="E84" s="180"/>
      <c r="F84" s="55"/>
      <c r="G84" s="49"/>
      <c r="H84" s="49"/>
      <c r="I84" s="49"/>
      <c r="J84" s="49"/>
      <c r="K84" s="49"/>
      <c r="L84" s="49"/>
      <c r="M84" s="49"/>
      <c r="N84" s="49"/>
      <c r="O84" s="25"/>
      <c r="P84" s="3"/>
      <c r="Q84" s="3"/>
      <c r="R84" s="3"/>
    </row>
    <row r="85" spans="1:18" x14ac:dyDescent="0.25">
      <c r="A85" s="6"/>
      <c r="B85" s="181"/>
      <c r="C85" s="182"/>
      <c r="D85" s="182"/>
      <c r="E85" s="182"/>
      <c r="F85" s="50"/>
      <c r="G85" s="49"/>
      <c r="H85" s="49"/>
      <c r="I85" s="49"/>
      <c r="J85" s="49"/>
      <c r="K85" s="49"/>
      <c r="L85" s="49"/>
      <c r="M85" s="49"/>
      <c r="N85" s="49"/>
      <c r="O85" s="25"/>
      <c r="P85" s="3"/>
      <c r="Q85" s="3"/>
      <c r="R85" s="3"/>
    </row>
    <row r="86" spans="1:18" ht="89.25" customHeight="1" x14ac:dyDescent="0.25">
      <c r="A86" s="6"/>
      <c r="B86" s="183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5"/>
      <c r="O86" s="25"/>
    </row>
    <row r="87" spans="1:18" ht="21" customHeight="1" x14ac:dyDescent="0.25">
      <c r="A87" s="6"/>
      <c r="B87" s="141"/>
      <c r="C87" s="170"/>
      <c r="D87" s="143"/>
      <c r="E87" s="142"/>
      <c r="F87" s="24"/>
      <c r="G87" s="56"/>
      <c r="H87" s="56"/>
      <c r="I87" s="56"/>
      <c r="J87" s="56"/>
      <c r="K87" s="56"/>
      <c r="L87" s="56"/>
      <c r="M87" s="56"/>
      <c r="N87" s="56"/>
      <c r="O87" s="25"/>
    </row>
    <row r="88" spans="1:18" ht="48.75" customHeight="1" x14ac:dyDescent="0.25">
      <c r="A88" s="6"/>
      <c r="B88" s="141"/>
      <c r="C88" s="171"/>
      <c r="D88" s="148"/>
      <c r="E88" s="142"/>
      <c r="F88" s="24"/>
      <c r="G88" s="56"/>
      <c r="H88" s="56"/>
      <c r="I88" s="56"/>
      <c r="J88" s="56"/>
      <c r="K88" s="56"/>
      <c r="L88" s="56"/>
      <c r="M88" s="56"/>
      <c r="N88" s="56"/>
      <c r="O88" s="25"/>
    </row>
    <row r="89" spans="1:18" ht="54.75" customHeight="1" x14ac:dyDescent="0.25">
      <c r="A89" s="6"/>
      <c r="B89" s="141"/>
      <c r="C89" s="142"/>
      <c r="D89" s="143"/>
      <c r="E89" s="142"/>
      <c r="F89" s="24"/>
      <c r="G89" s="56"/>
      <c r="H89" s="56"/>
      <c r="I89" s="56"/>
      <c r="J89" s="56"/>
      <c r="K89" s="56"/>
      <c r="L89" s="56"/>
      <c r="M89" s="56"/>
      <c r="N89" s="56"/>
      <c r="O89" s="25"/>
    </row>
    <row r="90" spans="1:18" ht="72" customHeight="1" x14ac:dyDescent="0.25">
      <c r="A90" s="6"/>
      <c r="B90" s="141"/>
      <c r="C90" s="142"/>
      <c r="D90" s="148"/>
      <c r="E90" s="142"/>
      <c r="F90" s="24"/>
      <c r="G90" s="56"/>
      <c r="H90" s="56"/>
      <c r="I90" s="56"/>
      <c r="J90" s="56"/>
      <c r="K90" s="56"/>
      <c r="L90" s="56"/>
      <c r="M90" s="56"/>
      <c r="N90" s="56"/>
      <c r="O90" s="25"/>
    </row>
    <row r="91" spans="1:18" ht="15" customHeight="1" x14ac:dyDescent="0.25">
      <c r="A91" s="6"/>
      <c r="B91" s="141"/>
      <c r="C91" s="142"/>
      <c r="D91" s="143"/>
      <c r="E91" s="142"/>
      <c r="F91" s="24"/>
      <c r="G91" s="56"/>
      <c r="H91" s="56"/>
      <c r="I91" s="56"/>
      <c r="J91" s="56"/>
      <c r="K91" s="56"/>
      <c r="L91" s="56"/>
      <c r="M91" s="56"/>
      <c r="N91" s="56"/>
      <c r="O91" s="25"/>
    </row>
    <row r="92" spans="1:18" ht="60" customHeight="1" x14ac:dyDescent="0.25">
      <c r="A92" s="6"/>
      <c r="B92" s="141"/>
      <c r="C92" s="142"/>
      <c r="D92" s="144"/>
      <c r="E92" s="142"/>
      <c r="F92" s="50"/>
      <c r="G92" s="56"/>
      <c r="H92" s="56"/>
      <c r="I92" s="56"/>
      <c r="J92" s="56"/>
      <c r="K92" s="56"/>
      <c r="L92" s="56"/>
      <c r="M92" s="56"/>
      <c r="N92" s="56"/>
      <c r="O92" s="25"/>
    </row>
    <row r="93" spans="1:18" x14ac:dyDescent="0.25">
      <c r="A93" s="6"/>
      <c r="B93" s="141"/>
      <c r="C93" s="142"/>
      <c r="D93" s="145"/>
      <c r="E93" s="142"/>
      <c r="F93" s="24"/>
      <c r="G93" s="56"/>
      <c r="H93" s="56"/>
      <c r="I93" s="56"/>
      <c r="J93" s="56"/>
      <c r="K93" s="56"/>
      <c r="L93" s="56"/>
      <c r="M93" s="56"/>
      <c r="N93" s="56"/>
      <c r="O93" s="25"/>
    </row>
    <row r="94" spans="1:18" ht="55.5" customHeight="1" x14ac:dyDescent="0.25">
      <c r="A94" s="6"/>
      <c r="B94" s="146"/>
      <c r="C94" s="143"/>
      <c r="D94" s="143"/>
      <c r="E94" s="142"/>
      <c r="F94" s="24"/>
      <c r="G94" s="56"/>
      <c r="H94" s="56"/>
      <c r="I94" s="56"/>
      <c r="J94" s="56"/>
      <c r="K94" s="56"/>
      <c r="L94" s="56"/>
      <c r="M94" s="56"/>
      <c r="N94" s="56"/>
      <c r="O94" s="25"/>
    </row>
    <row r="95" spans="1:18" x14ac:dyDescent="0.25">
      <c r="A95" s="6"/>
      <c r="B95" s="147"/>
      <c r="C95" s="148"/>
      <c r="D95" s="148"/>
      <c r="E95" s="142"/>
      <c r="F95" s="24"/>
      <c r="G95" s="56"/>
      <c r="H95" s="56"/>
      <c r="I95" s="56"/>
      <c r="J95" s="56"/>
      <c r="K95" s="56"/>
      <c r="L95" s="56"/>
      <c r="M95" s="56"/>
      <c r="N95" s="56"/>
      <c r="O95" s="25"/>
    </row>
    <row r="96" spans="1:18" ht="15" customHeight="1" x14ac:dyDescent="0.25">
      <c r="A96" s="6"/>
      <c r="B96" s="141"/>
      <c r="C96" s="142"/>
      <c r="D96" s="143"/>
      <c r="E96" s="142"/>
      <c r="F96" s="24"/>
      <c r="G96" s="56"/>
      <c r="H96" s="56"/>
      <c r="I96" s="56"/>
      <c r="J96" s="56"/>
      <c r="K96" s="56"/>
      <c r="L96" s="56"/>
      <c r="M96" s="56"/>
      <c r="N96" s="56"/>
      <c r="O96" s="25"/>
    </row>
    <row r="97" spans="1:15" ht="54.75" customHeight="1" x14ac:dyDescent="0.25">
      <c r="A97" s="6"/>
      <c r="B97" s="141"/>
      <c r="C97" s="142"/>
      <c r="D97" s="148"/>
      <c r="E97" s="142"/>
      <c r="F97" s="27"/>
      <c r="G97" s="56"/>
      <c r="H97" s="56"/>
      <c r="I97" s="56"/>
      <c r="J97" s="56"/>
      <c r="K97" s="56"/>
      <c r="L97" s="56"/>
      <c r="M97" s="56"/>
      <c r="N97" s="56"/>
      <c r="O97" s="25"/>
    </row>
    <row r="98" spans="1:15" ht="15" customHeight="1" x14ac:dyDescent="0.25">
      <c r="A98" s="6"/>
      <c r="B98" s="146"/>
      <c r="C98" s="143"/>
      <c r="D98" s="143"/>
      <c r="E98" s="142"/>
      <c r="F98" s="28"/>
      <c r="G98" s="56"/>
      <c r="H98" s="56"/>
      <c r="I98" s="56"/>
      <c r="J98" s="56"/>
      <c r="K98" s="56"/>
      <c r="L98" s="56"/>
      <c r="M98" s="56"/>
      <c r="N98" s="56"/>
      <c r="O98" s="25"/>
    </row>
    <row r="99" spans="1:15" ht="55.5" customHeight="1" x14ac:dyDescent="0.25">
      <c r="A99" s="6"/>
      <c r="B99" s="147"/>
      <c r="C99" s="148"/>
      <c r="D99" s="148"/>
      <c r="E99" s="142"/>
      <c r="F99" s="28"/>
      <c r="G99" s="56"/>
      <c r="H99" s="56"/>
      <c r="I99" s="56"/>
      <c r="J99" s="56"/>
      <c r="K99" s="56"/>
      <c r="L99" s="56"/>
      <c r="M99" s="56"/>
      <c r="N99" s="56"/>
      <c r="O99" s="25"/>
    </row>
    <row r="100" spans="1:15" ht="15" customHeight="1" x14ac:dyDescent="0.25">
      <c r="A100" s="6"/>
      <c r="B100" s="141"/>
      <c r="C100" s="142"/>
      <c r="D100" s="143"/>
      <c r="E100" s="142"/>
      <c r="F100" s="42"/>
      <c r="G100" s="56"/>
      <c r="H100" s="56"/>
      <c r="I100" s="56"/>
      <c r="J100" s="56"/>
      <c r="K100" s="56"/>
      <c r="L100" s="56"/>
      <c r="M100" s="56"/>
      <c r="N100" s="56"/>
      <c r="O100" s="25"/>
    </row>
    <row r="101" spans="1:15" ht="59.25" customHeight="1" x14ac:dyDescent="0.25">
      <c r="A101" s="6"/>
      <c r="B101" s="141"/>
      <c r="C101" s="142"/>
      <c r="D101" s="148"/>
      <c r="E101" s="142"/>
      <c r="F101" s="24"/>
      <c r="G101" s="56"/>
      <c r="H101" s="56"/>
      <c r="I101" s="56"/>
      <c r="J101" s="56"/>
      <c r="K101" s="56"/>
      <c r="L101" s="56"/>
      <c r="M101" s="56"/>
      <c r="N101" s="56"/>
      <c r="O101" s="25"/>
    </row>
    <row r="102" spans="1:15" x14ac:dyDescent="0.25">
      <c r="A102" s="6"/>
      <c r="B102" s="186"/>
      <c r="C102" s="187"/>
      <c r="D102" s="187"/>
      <c r="E102" s="188"/>
      <c r="F102" s="50"/>
      <c r="G102" s="49"/>
      <c r="H102" s="49"/>
      <c r="I102" s="49"/>
      <c r="J102" s="49"/>
      <c r="K102" s="49"/>
      <c r="L102" s="49"/>
      <c r="M102" s="49"/>
      <c r="N102" s="49"/>
      <c r="O102" s="25"/>
    </row>
    <row r="103" spans="1:15" ht="46.5" customHeight="1" x14ac:dyDescent="0.25">
      <c r="A103" s="6"/>
      <c r="B103" s="160"/>
      <c r="C103" s="189"/>
      <c r="D103" s="189"/>
      <c r="E103" s="190"/>
      <c r="F103" s="50"/>
      <c r="G103" s="49"/>
      <c r="H103" s="49"/>
      <c r="I103" s="49"/>
      <c r="J103" s="49"/>
      <c r="K103" s="49"/>
      <c r="L103" s="49"/>
      <c r="M103" s="49"/>
      <c r="N103" s="49"/>
      <c r="O103" s="25"/>
    </row>
    <row r="104" spans="1:15" ht="27.75" customHeight="1" x14ac:dyDescent="0.25">
      <c r="A104" s="6"/>
      <c r="B104" s="193"/>
      <c r="C104" s="194"/>
      <c r="D104" s="194"/>
      <c r="E104" s="195"/>
      <c r="F104" s="50"/>
      <c r="G104" s="49"/>
      <c r="H104" s="49"/>
      <c r="I104" s="49"/>
      <c r="J104" s="49"/>
      <c r="K104" s="49"/>
      <c r="L104" s="49"/>
      <c r="M104" s="49"/>
      <c r="N104" s="49"/>
      <c r="O104" s="25"/>
    </row>
    <row r="105" spans="1:15" ht="16.5" customHeight="1" x14ac:dyDescent="0.25">
      <c r="A105" s="6"/>
      <c r="B105" s="179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96"/>
      <c r="O105" s="25"/>
    </row>
    <row r="106" spans="1:15" ht="46.5" customHeight="1" x14ac:dyDescent="0.25">
      <c r="A106" s="6"/>
      <c r="B106" s="181"/>
      <c r="C106" s="182"/>
      <c r="D106" s="182"/>
      <c r="E106" s="182"/>
      <c r="F106" s="182"/>
      <c r="G106" s="182"/>
      <c r="H106" s="182"/>
      <c r="I106" s="182"/>
      <c r="J106" s="182"/>
      <c r="K106" s="182"/>
      <c r="L106" s="182"/>
      <c r="M106" s="182"/>
      <c r="N106" s="197"/>
      <c r="O106" s="25"/>
    </row>
    <row r="107" spans="1:15" ht="15" customHeight="1" x14ac:dyDescent="0.25">
      <c r="A107" s="6"/>
      <c r="B107" s="141"/>
      <c r="C107" s="142"/>
      <c r="D107" s="143"/>
      <c r="E107" s="142"/>
      <c r="F107" s="24"/>
      <c r="G107" s="56"/>
      <c r="H107" s="56"/>
      <c r="I107" s="56"/>
      <c r="J107" s="56"/>
      <c r="K107" s="56"/>
      <c r="L107" s="56"/>
      <c r="M107" s="56"/>
      <c r="N107" s="56"/>
      <c r="O107" s="25"/>
    </row>
    <row r="108" spans="1:15" ht="33" customHeight="1" x14ac:dyDescent="0.25">
      <c r="A108" s="6"/>
      <c r="B108" s="141"/>
      <c r="C108" s="142"/>
      <c r="D108" s="148"/>
      <c r="E108" s="142"/>
      <c r="F108" s="24"/>
      <c r="G108" s="56"/>
      <c r="H108" s="56"/>
      <c r="I108" s="56"/>
      <c r="J108" s="56"/>
      <c r="K108" s="56"/>
      <c r="L108" s="56"/>
      <c r="M108" s="56"/>
      <c r="N108" s="56"/>
      <c r="O108" s="25"/>
    </row>
    <row r="109" spans="1:15" ht="34.5" customHeight="1" x14ac:dyDescent="0.25">
      <c r="A109" s="6"/>
      <c r="B109" s="146"/>
      <c r="C109" s="143"/>
      <c r="D109" s="143"/>
      <c r="E109" s="142"/>
      <c r="F109" s="24"/>
      <c r="G109" s="56"/>
      <c r="H109" s="56"/>
      <c r="I109" s="56"/>
      <c r="J109" s="56"/>
      <c r="K109" s="56"/>
      <c r="L109" s="56"/>
      <c r="M109" s="56"/>
      <c r="N109" s="56"/>
      <c r="O109" s="25"/>
    </row>
    <row r="110" spans="1:15" ht="48" customHeight="1" x14ac:dyDescent="0.25">
      <c r="A110" s="6"/>
      <c r="B110" s="147"/>
      <c r="C110" s="148"/>
      <c r="D110" s="148"/>
      <c r="E110" s="142"/>
      <c r="F110" s="24"/>
      <c r="G110" s="56"/>
      <c r="H110" s="56"/>
      <c r="I110" s="56"/>
      <c r="J110" s="56"/>
      <c r="K110" s="56"/>
      <c r="L110" s="56"/>
      <c r="M110" s="56"/>
      <c r="N110" s="56"/>
      <c r="O110" s="25"/>
    </row>
    <row r="111" spans="1:15" ht="15" customHeight="1" x14ac:dyDescent="0.25">
      <c r="A111" s="6"/>
      <c r="B111" s="141"/>
      <c r="C111" s="142"/>
      <c r="D111" s="143"/>
      <c r="E111" s="142"/>
      <c r="F111" s="24"/>
      <c r="G111" s="56"/>
      <c r="H111" s="56"/>
      <c r="I111" s="56"/>
      <c r="J111" s="56"/>
      <c r="K111" s="56"/>
      <c r="L111" s="56"/>
      <c r="M111" s="56"/>
      <c r="N111" s="56"/>
      <c r="O111" s="25"/>
    </row>
    <row r="112" spans="1:15" ht="46.5" customHeight="1" x14ac:dyDescent="0.25">
      <c r="A112" s="6"/>
      <c r="B112" s="141"/>
      <c r="C112" s="142"/>
      <c r="D112" s="148"/>
      <c r="E112" s="142"/>
      <c r="F112" s="24"/>
      <c r="G112" s="56"/>
      <c r="H112" s="56"/>
      <c r="I112" s="56"/>
      <c r="J112" s="56"/>
      <c r="K112" s="56"/>
      <c r="L112" s="56"/>
      <c r="M112" s="56"/>
      <c r="N112" s="56"/>
      <c r="O112" s="25"/>
    </row>
    <row r="113" spans="1:15" x14ac:dyDescent="0.25">
      <c r="A113" s="6"/>
      <c r="B113" s="186"/>
      <c r="C113" s="187"/>
      <c r="D113" s="187"/>
      <c r="E113" s="188"/>
      <c r="F113" s="50"/>
      <c r="G113" s="49"/>
      <c r="H113" s="49"/>
      <c r="I113" s="49"/>
      <c r="J113" s="49"/>
      <c r="K113" s="49"/>
      <c r="L113" s="49"/>
      <c r="M113" s="49"/>
      <c r="N113" s="49"/>
      <c r="O113" s="25"/>
    </row>
    <row r="114" spans="1:15" x14ac:dyDescent="0.25">
      <c r="A114" s="6"/>
      <c r="B114" s="160"/>
      <c r="C114" s="189"/>
      <c r="D114" s="189"/>
      <c r="E114" s="190"/>
      <c r="F114" s="54"/>
      <c r="G114" s="56"/>
      <c r="H114" s="56"/>
      <c r="I114" s="56"/>
      <c r="J114" s="56"/>
      <c r="K114" s="56"/>
      <c r="L114" s="56"/>
      <c r="M114" s="56"/>
      <c r="N114" s="56"/>
      <c r="O114" s="25"/>
    </row>
    <row r="115" spans="1:15" ht="13.5" customHeight="1" x14ac:dyDescent="0.25">
      <c r="A115" s="6"/>
      <c r="B115" s="142"/>
      <c r="C115" s="142"/>
      <c r="D115" s="142"/>
      <c r="E115" s="142"/>
      <c r="F115" s="50"/>
      <c r="G115" s="37"/>
      <c r="H115" s="37"/>
      <c r="I115" s="37"/>
      <c r="J115" s="37"/>
      <c r="K115" s="37"/>
      <c r="L115" s="37"/>
      <c r="M115" s="37"/>
      <c r="N115" s="37"/>
      <c r="O115" s="25"/>
    </row>
    <row r="116" spans="1:15" x14ac:dyDescent="0.25">
      <c r="A116" s="6"/>
      <c r="B116" s="142"/>
      <c r="C116" s="142"/>
      <c r="D116" s="142"/>
      <c r="E116" s="142"/>
      <c r="F116" s="50"/>
      <c r="G116" s="56"/>
      <c r="H116" s="56"/>
      <c r="I116" s="56"/>
      <c r="J116" s="56"/>
      <c r="K116" s="56"/>
      <c r="L116" s="56"/>
      <c r="M116" s="56"/>
      <c r="N116" s="56"/>
      <c r="O116" s="25"/>
    </row>
    <row r="117" spans="1:15" ht="39.75" customHeight="1" x14ac:dyDescent="0.25">
      <c r="A117" s="6"/>
      <c r="B117" s="142"/>
      <c r="C117" s="142"/>
      <c r="D117" s="142"/>
      <c r="E117" s="142"/>
      <c r="F117" s="50"/>
      <c r="G117" s="56"/>
      <c r="H117" s="56"/>
      <c r="I117" s="56"/>
      <c r="J117" s="56"/>
      <c r="K117" s="56"/>
      <c r="L117" s="56"/>
      <c r="M117" s="56"/>
      <c r="N117" s="56"/>
      <c r="O117" s="25"/>
    </row>
    <row r="118" spans="1:15" x14ac:dyDescent="0.25">
      <c r="A118" s="6"/>
      <c r="B118" s="142"/>
      <c r="C118" s="142"/>
      <c r="D118" s="142"/>
      <c r="E118" s="142"/>
      <c r="F118" s="50"/>
      <c r="G118" s="56"/>
      <c r="H118" s="56"/>
      <c r="I118" s="56"/>
      <c r="J118" s="56"/>
      <c r="K118" s="56"/>
      <c r="L118" s="56"/>
      <c r="M118" s="56"/>
      <c r="N118" s="44"/>
      <c r="O118" s="25"/>
    </row>
    <row r="119" spans="1:15" ht="45" customHeight="1" x14ac:dyDescent="0.25">
      <c r="A119" s="6"/>
      <c r="B119" s="10"/>
      <c r="C119" s="11"/>
      <c r="D119" s="11"/>
      <c r="E119" s="12"/>
      <c r="F119" s="12"/>
      <c r="G119" s="20"/>
      <c r="N119" s="20"/>
      <c r="O119" s="25"/>
    </row>
    <row r="120" spans="1:15" x14ac:dyDescent="0.25">
      <c r="A120" s="6"/>
      <c r="B120" s="10"/>
      <c r="C120" s="11"/>
      <c r="D120" s="11"/>
      <c r="E120" s="12"/>
      <c r="F120" s="12"/>
      <c r="G120" s="20"/>
      <c r="N120" s="20"/>
      <c r="O120" s="25"/>
    </row>
    <row r="121" spans="1:15" ht="51.75" customHeight="1" x14ac:dyDescent="0.25">
      <c r="B121" s="13"/>
      <c r="C121" s="14"/>
      <c r="D121" s="14"/>
      <c r="E121" s="15"/>
      <c r="F121" s="15"/>
      <c r="G121" s="20"/>
      <c r="N121" s="20"/>
      <c r="O121" s="25"/>
    </row>
    <row r="122" spans="1:15" x14ac:dyDescent="0.25">
      <c r="B122" s="13"/>
      <c r="C122" s="14"/>
      <c r="D122" s="14"/>
      <c r="E122" s="15"/>
      <c r="F122" s="15"/>
      <c r="G122" s="20"/>
      <c r="O122" s="25"/>
    </row>
    <row r="123" spans="1:15" x14ac:dyDescent="0.25">
      <c r="B123" s="13"/>
      <c r="C123" s="14"/>
      <c r="D123" s="14"/>
      <c r="E123" s="15"/>
      <c r="F123" s="15"/>
      <c r="G123" s="20"/>
      <c r="O123" s="25"/>
    </row>
    <row r="124" spans="1:15" x14ac:dyDescent="0.25">
      <c r="B124" s="13"/>
      <c r="C124" s="14"/>
      <c r="D124" s="14"/>
      <c r="E124" s="15"/>
      <c r="F124" s="15"/>
      <c r="G124" s="20"/>
      <c r="O124" s="25"/>
    </row>
    <row r="125" spans="1:15" x14ac:dyDescent="0.25">
      <c r="B125" s="13"/>
      <c r="C125" s="14"/>
      <c r="D125" s="14"/>
      <c r="E125" s="15"/>
      <c r="F125" s="15"/>
      <c r="G125" s="20"/>
      <c r="O125" s="43"/>
    </row>
    <row r="126" spans="1:15" x14ac:dyDescent="0.25">
      <c r="B126" s="13"/>
      <c r="C126" s="14"/>
      <c r="D126" s="14"/>
      <c r="E126" s="15"/>
      <c r="F126" s="15"/>
      <c r="G126" s="20"/>
      <c r="O126" s="43"/>
    </row>
    <row r="127" spans="1:15" x14ac:dyDescent="0.25">
      <c r="B127" s="13"/>
      <c r="C127" s="14"/>
      <c r="D127" s="14"/>
      <c r="E127" s="15"/>
      <c r="F127" s="15"/>
      <c r="G127" s="20"/>
      <c r="O127" s="43"/>
    </row>
    <row r="128" spans="1:15" x14ac:dyDescent="0.25">
      <c r="B128" s="13"/>
      <c r="C128" s="14"/>
      <c r="D128" s="14"/>
      <c r="E128" s="15"/>
      <c r="F128" s="15"/>
      <c r="G128" s="20"/>
    </row>
    <row r="129" spans="2:7" x14ac:dyDescent="0.25">
      <c r="B129" s="13"/>
      <c r="C129" s="14"/>
      <c r="D129" s="14"/>
      <c r="E129" s="15"/>
      <c r="F129" s="15"/>
      <c r="G129" s="20"/>
    </row>
    <row r="130" spans="2:7" x14ac:dyDescent="0.25">
      <c r="B130" s="13"/>
      <c r="C130" s="14"/>
      <c r="D130" s="14"/>
      <c r="E130" s="15"/>
      <c r="F130" s="15"/>
      <c r="G130" s="20"/>
    </row>
    <row r="131" spans="2:7" x14ac:dyDescent="0.25">
      <c r="B131" s="13"/>
      <c r="C131" s="14"/>
      <c r="D131" s="14"/>
      <c r="E131" s="15"/>
      <c r="F131" s="15"/>
      <c r="G131" s="20"/>
    </row>
    <row r="132" spans="2:7" x14ac:dyDescent="0.25">
      <c r="B132" s="13"/>
      <c r="C132" s="14"/>
      <c r="D132" s="14"/>
      <c r="E132" s="15"/>
      <c r="F132" s="15"/>
      <c r="G132" s="20"/>
    </row>
    <row r="133" spans="2:7" x14ac:dyDescent="0.25">
      <c r="B133" s="13"/>
      <c r="C133" s="14"/>
      <c r="D133" s="14"/>
      <c r="E133" s="15"/>
      <c r="F133" s="15"/>
      <c r="G133" s="20"/>
    </row>
    <row r="134" spans="2:7" x14ac:dyDescent="0.25">
      <c r="B134" s="13"/>
      <c r="C134" s="14"/>
      <c r="D134" s="14"/>
      <c r="E134" s="15"/>
      <c r="F134" s="15"/>
      <c r="G134" s="20"/>
    </row>
    <row r="135" spans="2:7" x14ac:dyDescent="0.25">
      <c r="B135" s="13"/>
      <c r="C135" s="14"/>
      <c r="D135" s="14"/>
      <c r="E135" s="15"/>
      <c r="F135" s="15"/>
      <c r="G135" s="20"/>
    </row>
    <row r="136" spans="2:7" x14ac:dyDescent="0.25">
      <c r="B136" s="13"/>
      <c r="C136" s="14"/>
      <c r="D136" s="14"/>
      <c r="E136" s="15"/>
      <c r="F136" s="15"/>
      <c r="G136" s="20"/>
    </row>
    <row r="137" spans="2:7" x14ac:dyDescent="0.25">
      <c r="B137" s="13"/>
      <c r="C137" s="14"/>
      <c r="D137" s="14"/>
      <c r="E137" s="15"/>
      <c r="F137" s="15"/>
      <c r="G137" s="20"/>
    </row>
    <row r="138" spans="2:7" x14ac:dyDescent="0.25">
      <c r="B138" s="13"/>
      <c r="C138" s="14"/>
      <c r="D138" s="14"/>
      <c r="E138" s="15"/>
      <c r="F138" s="15"/>
      <c r="G138" s="20"/>
    </row>
    <row r="139" spans="2:7" x14ac:dyDescent="0.25">
      <c r="B139" s="13"/>
      <c r="C139" s="14"/>
      <c r="D139" s="14"/>
      <c r="E139" s="15"/>
      <c r="F139" s="15"/>
      <c r="G139" s="20"/>
    </row>
    <row r="140" spans="2:7" x14ac:dyDescent="0.25">
      <c r="B140" s="13"/>
      <c r="C140" s="14"/>
      <c r="D140" s="14"/>
      <c r="E140" s="15"/>
      <c r="F140" s="15"/>
      <c r="G140" s="20"/>
    </row>
    <row r="141" spans="2:7" x14ac:dyDescent="0.25">
      <c r="B141" s="13"/>
      <c r="C141" s="14"/>
      <c r="D141" s="14"/>
      <c r="E141" s="15"/>
      <c r="F141" s="15"/>
      <c r="G141" s="20"/>
    </row>
    <row r="142" spans="2:7" x14ac:dyDescent="0.25">
      <c r="B142" s="13"/>
      <c r="C142" s="14"/>
      <c r="D142" s="14"/>
      <c r="E142" s="15"/>
      <c r="F142" s="15"/>
      <c r="G142" s="20"/>
    </row>
    <row r="143" spans="2:7" x14ac:dyDescent="0.25">
      <c r="B143" s="13"/>
      <c r="C143" s="14"/>
      <c r="D143" s="14"/>
      <c r="E143" s="15"/>
      <c r="F143" s="15"/>
      <c r="G143" s="20"/>
    </row>
    <row r="144" spans="2:7" x14ac:dyDescent="0.25">
      <c r="B144" s="13"/>
      <c r="C144" s="14"/>
      <c r="D144" s="14"/>
      <c r="E144" s="15"/>
      <c r="F144" s="15"/>
      <c r="G144" s="20"/>
    </row>
  </sheetData>
  <mergeCells count="194">
    <mergeCell ref="B113:E114"/>
    <mergeCell ref="B115:E118"/>
    <mergeCell ref="G44:G45"/>
    <mergeCell ref="F44:F45"/>
    <mergeCell ref="B109:B110"/>
    <mergeCell ref="C109:C110"/>
    <mergeCell ref="D109:D110"/>
    <mergeCell ref="E109:E110"/>
    <mergeCell ref="B111:B112"/>
    <mergeCell ref="C111:C112"/>
    <mergeCell ref="D111:D112"/>
    <mergeCell ref="E111:E112"/>
    <mergeCell ref="B102:E104"/>
    <mergeCell ref="B105:N106"/>
    <mergeCell ref="B107:B108"/>
    <mergeCell ref="C107:C108"/>
    <mergeCell ref="D107:D108"/>
    <mergeCell ref="E107:E108"/>
    <mergeCell ref="B98:B99"/>
    <mergeCell ref="C98:C99"/>
    <mergeCell ref="D98:D99"/>
    <mergeCell ref="E98:E99"/>
    <mergeCell ref="B100:B101"/>
    <mergeCell ref="C100:C101"/>
    <mergeCell ref="D100:D101"/>
    <mergeCell ref="E100:E101"/>
    <mergeCell ref="B94:B95"/>
    <mergeCell ref="C94:C95"/>
    <mergeCell ref="D94:D95"/>
    <mergeCell ref="E94:E95"/>
    <mergeCell ref="B96:B97"/>
    <mergeCell ref="C96:C97"/>
    <mergeCell ref="D96:D97"/>
    <mergeCell ref="E96:E97"/>
    <mergeCell ref="B89:B90"/>
    <mergeCell ref="C89:C90"/>
    <mergeCell ref="D89:D90"/>
    <mergeCell ref="E89:E90"/>
    <mergeCell ref="B91:B93"/>
    <mergeCell ref="C91:C93"/>
    <mergeCell ref="D91:D93"/>
    <mergeCell ref="E91:E93"/>
    <mergeCell ref="B83:E85"/>
    <mergeCell ref="B86:N86"/>
    <mergeCell ref="B87:B88"/>
    <mergeCell ref="C87:C88"/>
    <mergeCell ref="D87:D88"/>
    <mergeCell ref="E87:E88"/>
    <mergeCell ref="B77:B79"/>
    <mergeCell ref="C77:C79"/>
    <mergeCell ref="D77:D79"/>
    <mergeCell ref="E77:E79"/>
    <mergeCell ref="B80:B82"/>
    <mergeCell ref="C80:C82"/>
    <mergeCell ref="E80:E82"/>
    <mergeCell ref="B73:B74"/>
    <mergeCell ref="C73:C74"/>
    <mergeCell ref="D73:D74"/>
    <mergeCell ref="E73:E74"/>
    <mergeCell ref="B75:B76"/>
    <mergeCell ref="C75:C76"/>
    <mergeCell ref="D75:D76"/>
    <mergeCell ref="E75:E76"/>
    <mergeCell ref="D80:D81"/>
    <mergeCell ref="B69:B70"/>
    <mergeCell ref="C69:C70"/>
    <mergeCell ref="D69:D70"/>
    <mergeCell ref="E69:E70"/>
    <mergeCell ref="B71:B72"/>
    <mergeCell ref="C71:C72"/>
    <mergeCell ref="D71:D72"/>
    <mergeCell ref="E71:E72"/>
    <mergeCell ref="B65:B66"/>
    <mergeCell ref="C65:C66"/>
    <mergeCell ref="D65:D66"/>
    <mergeCell ref="E65:E66"/>
    <mergeCell ref="B67:B68"/>
    <mergeCell ref="C67:C68"/>
    <mergeCell ref="D67:D68"/>
    <mergeCell ref="E67:E68"/>
    <mergeCell ref="C55:C56"/>
    <mergeCell ref="D55:D56"/>
    <mergeCell ref="E55:E56"/>
    <mergeCell ref="B61:B62"/>
    <mergeCell ref="C61:C62"/>
    <mergeCell ref="D61:D62"/>
    <mergeCell ref="E61:E62"/>
    <mergeCell ref="B63:B64"/>
    <mergeCell ref="C63:C64"/>
    <mergeCell ref="D63:D64"/>
    <mergeCell ref="E63:E64"/>
    <mergeCell ref="B57:B58"/>
    <mergeCell ref="C57:C58"/>
    <mergeCell ref="D57:D58"/>
    <mergeCell ref="E57:E58"/>
    <mergeCell ref="B59:B60"/>
    <mergeCell ref="C59:C60"/>
    <mergeCell ref="D59:D60"/>
    <mergeCell ref="E59:E60"/>
    <mergeCell ref="N44:N45"/>
    <mergeCell ref="O46:O47"/>
    <mergeCell ref="B47:E49"/>
    <mergeCell ref="B50:N50"/>
    <mergeCell ref="O54:O55"/>
    <mergeCell ref="B51:B52"/>
    <mergeCell ref="C51:C52"/>
    <mergeCell ref="D51:D52"/>
    <mergeCell ref="H44:H45"/>
    <mergeCell ref="I44:I45"/>
    <mergeCell ref="J44:J45"/>
    <mergeCell ref="K44:K45"/>
    <mergeCell ref="L44:L45"/>
    <mergeCell ref="M44:M45"/>
    <mergeCell ref="B44:B46"/>
    <mergeCell ref="C44:C46"/>
    <mergeCell ref="D44:D46"/>
    <mergeCell ref="E44:E46"/>
    <mergeCell ref="E51:E52"/>
    <mergeCell ref="B53:B54"/>
    <mergeCell ref="C53:C54"/>
    <mergeCell ref="D53:D54"/>
    <mergeCell ref="E53:E54"/>
    <mergeCell ref="B55:B56"/>
    <mergeCell ref="B40:B41"/>
    <mergeCell ref="C40:C41"/>
    <mergeCell ref="D40:D41"/>
    <mergeCell ref="E40:E41"/>
    <mergeCell ref="B42:B43"/>
    <mergeCell ref="C42:C43"/>
    <mergeCell ref="D42:D43"/>
    <mergeCell ref="E42:E43"/>
    <mergeCell ref="B36:B39"/>
    <mergeCell ref="C36:C39"/>
    <mergeCell ref="D36:D39"/>
    <mergeCell ref="E36:E39"/>
    <mergeCell ref="B30:B31"/>
    <mergeCell ref="C30:C31"/>
    <mergeCell ref="D30:D31"/>
    <mergeCell ref="E30:E31"/>
    <mergeCell ref="B32:B33"/>
    <mergeCell ref="C32:C33"/>
    <mergeCell ref="D32:D33"/>
    <mergeCell ref="E32:E33"/>
    <mergeCell ref="B26:B27"/>
    <mergeCell ref="C26:C27"/>
    <mergeCell ref="D26:D27"/>
    <mergeCell ref="E26:E27"/>
    <mergeCell ref="B28:B29"/>
    <mergeCell ref="C28:C29"/>
    <mergeCell ref="D28:D29"/>
    <mergeCell ref="E28:E29"/>
    <mergeCell ref="C11:C12"/>
    <mergeCell ref="D11:D12"/>
    <mergeCell ref="E11:E12"/>
    <mergeCell ref="B22:B23"/>
    <mergeCell ref="C22:C23"/>
    <mergeCell ref="D22:D23"/>
    <mergeCell ref="E22:E23"/>
    <mergeCell ref="B24:B25"/>
    <mergeCell ref="C24:C25"/>
    <mergeCell ref="D24:D25"/>
    <mergeCell ref="E24:E25"/>
    <mergeCell ref="B18:B19"/>
    <mergeCell ref="C18:C19"/>
    <mergeCell ref="D18:D19"/>
    <mergeCell ref="E18:E19"/>
    <mergeCell ref="B20:B21"/>
    <mergeCell ref="C20:C21"/>
    <mergeCell ref="D20:D21"/>
    <mergeCell ref="E20:E21"/>
    <mergeCell ref="B34:B35"/>
    <mergeCell ref="C34:C35"/>
    <mergeCell ref="D34:D35"/>
    <mergeCell ref="E34:E35"/>
    <mergeCell ref="F1:N1"/>
    <mergeCell ref="B2:N5"/>
    <mergeCell ref="B6:B8"/>
    <mergeCell ref="C6:C8"/>
    <mergeCell ref="D6:D8"/>
    <mergeCell ref="E6:E8"/>
    <mergeCell ref="F6:F8"/>
    <mergeCell ref="G6:N6"/>
    <mergeCell ref="G7:G8"/>
    <mergeCell ref="H7:N7"/>
    <mergeCell ref="B13:B15"/>
    <mergeCell ref="C13:C15"/>
    <mergeCell ref="D13:D15"/>
    <mergeCell ref="E13:E15"/>
    <mergeCell ref="B16:B17"/>
    <mergeCell ref="C16:C17"/>
    <mergeCell ref="D16:D17"/>
    <mergeCell ref="E16:E17"/>
    <mergeCell ref="B10:N10"/>
    <mergeCell ref="B11:B12"/>
  </mergeCells>
  <printOptions horizontalCentered="1"/>
  <pageMargins left="0.70866141732283461" right="0.70866141732283461" top="0.74803149606299213" bottom="0.74803149606299213" header="0.31496062992125984" footer="0.31496062992125984"/>
  <pageSetup paperSize="9" scale="51" orientation="landscape" r:id="rId1"/>
  <rowBreaks count="5" manualBreakCount="5">
    <brk id="31" max="13" man="1"/>
    <brk id="49" max="13" man="1"/>
    <brk id="74" max="13" man="1"/>
    <brk id="85" max="13" man="1"/>
    <brk id="10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59"/>
  <sheetViews>
    <sheetView tabSelected="1" view="pageBreakPreview" topLeftCell="B1" zoomScale="85" zoomScaleSheetLayoutView="85" workbookViewId="0">
      <selection activeCell="B91" sqref="B91:E94"/>
    </sheetView>
  </sheetViews>
  <sheetFormatPr defaultRowHeight="15" x14ac:dyDescent="0.25"/>
  <cols>
    <col min="1" max="1" width="0" hidden="1" customWidth="1"/>
    <col min="2" max="2" width="9.140625" style="16"/>
    <col min="3" max="3" width="40.42578125" style="17" customWidth="1"/>
    <col min="4" max="4" width="15.7109375" style="17" customWidth="1"/>
    <col min="5" max="5" width="20.85546875" style="17" customWidth="1"/>
    <col min="6" max="6" width="28.7109375" style="18" customWidth="1"/>
    <col min="7" max="7" width="17.85546875" style="107" customWidth="1"/>
    <col min="8" max="8" width="15.140625" style="110" customWidth="1"/>
    <col min="9" max="9" width="16.5703125" style="19" customWidth="1"/>
    <col min="10" max="10" width="14.85546875" style="19" customWidth="1"/>
    <col min="11" max="11" width="16.42578125" style="19" customWidth="1"/>
    <col min="12" max="12" width="15.7109375" style="19" customWidth="1"/>
    <col min="13" max="13" width="12.5703125" style="19" customWidth="1"/>
    <col min="14" max="14" width="12.85546875" style="19" customWidth="1"/>
    <col min="15" max="15" width="11.42578125" style="19" customWidth="1"/>
    <col min="16" max="16" width="10.5703125" customWidth="1"/>
  </cols>
  <sheetData>
    <row r="1" spans="1:16" ht="25.5" customHeight="1" x14ac:dyDescent="0.25">
      <c r="A1" s="6"/>
      <c r="B1" s="38"/>
      <c r="C1" s="39"/>
      <c r="D1" s="39"/>
      <c r="E1" s="39"/>
      <c r="F1" s="40"/>
      <c r="G1" s="71"/>
      <c r="H1" s="71"/>
      <c r="I1" s="71"/>
      <c r="J1" s="71"/>
      <c r="K1" s="200" t="s">
        <v>74</v>
      </c>
      <c r="L1" s="200"/>
      <c r="M1" s="71"/>
      <c r="N1" s="71"/>
      <c r="O1" s="71"/>
      <c r="P1" s="21"/>
    </row>
    <row r="2" spans="1:16" ht="10.5" customHeight="1" x14ac:dyDescent="0.25">
      <c r="A2" s="6"/>
      <c r="B2" s="124" t="s">
        <v>64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71"/>
      <c r="N2" s="71"/>
      <c r="O2" s="71"/>
      <c r="P2" s="21"/>
    </row>
    <row r="3" spans="1:16" ht="11.25" customHeight="1" x14ac:dyDescent="0.25">
      <c r="A3" s="6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71"/>
      <c r="N3" s="71"/>
      <c r="O3" s="71"/>
      <c r="P3" s="21"/>
    </row>
    <row r="4" spans="1:16" ht="9.75" customHeight="1" x14ac:dyDescent="0.25">
      <c r="A4" s="6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71"/>
      <c r="N4" s="71"/>
      <c r="O4" s="71"/>
      <c r="P4" s="21"/>
    </row>
    <row r="5" spans="1:16" ht="5.25" customHeight="1" x14ac:dyDescent="0.25">
      <c r="A5" s="6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71"/>
      <c r="N5" s="71"/>
      <c r="O5" s="71"/>
      <c r="P5" s="21"/>
    </row>
    <row r="6" spans="1:16" s="1" customFormat="1" ht="14.25" customHeight="1" x14ac:dyDescent="0.25">
      <c r="A6" s="7"/>
      <c r="B6" s="125" t="s">
        <v>0</v>
      </c>
      <c r="C6" s="132" t="s">
        <v>65</v>
      </c>
      <c r="D6" s="119" t="s">
        <v>59</v>
      </c>
      <c r="E6" s="132" t="s">
        <v>63</v>
      </c>
      <c r="F6" s="132" t="s">
        <v>1</v>
      </c>
      <c r="G6" s="125" t="s">
        <v>70</v>
      </c>
      <c r="H6" s="125"/>
      <c r="I6" s="125"/>
      <c r="J6" s="125"/>
      <c r="K6" s="125"/>
      <c r="L6" s="125"/>
      <c r="M6" s="72"/>
      <c r="N6" s="72"/>
      <c r="O6" s="22"/>
    </row>
    <row r="7" spans="1:16" ht="13.5" customHeight="1" x14ac:dyDescent="0.25">
      <c r="A7" s="6"/>
      <c r="B7" s="125"/>
      <c r="C7" s="132"/>
      <c r="D7" s="154"/>
      <c r="E7" s="132"/>
      <c r="F7" s="132"/>
      <c r="G7" s="124" t="s">
        <v>2</v>
      </c>
      <c r="H7" s="124" t="s">
        <v>8</v>
      </c>
      <c r="I7" s="124"/>
      <c r="J7" s="124"/>
      <c r="K7" s="124"/>
      <c r="L7" s="124"/>
      <c r="M7" s="71"/>
      <c r="N7" s="71"/>
      <c r="O7" s="21"/>
    </row>
    <row r="8" spans="1:16" ht="30" customHeight="1" x14ac:dyDescent="0.25">
      <c r="A8" s="6"/>
      <c r="B8" s="125"/>
      <c r="C8" s="132"/>
      <c r="D8" s="120"/>
      <c r="E8" s="132"/>
      <c r="F8" s="132"/>
      <c r="G8" s="124"/>
      <c r="H8" s="99" t="s">
        <v>3</v>
      </c>
      <c r="I8" s="69" t="s">
        <v>4</v>
      </c>
      <c r="J8" s="69" t="s">
        <v>5</v>
      </c>
      <c r="K8" s="69" t="s">
        <v>6</v>
      </c>
      <c r="L8" s="69" t="s">
        <v>7</v>
      </c>
      <c r="M8" s="73"/>
      <c r="N8" s="3"/>
      <c r="O8"/>
    </row>
    <row r="9" spans="1:16" s="2" customFormat="1" x14ac:dyDescent="0.25">
      <c r="A9" s="5"/>
      <c r="B9" s="66">
        <v>1</v>
      </c>
      <c r="C9" s="67">
        <v>2</v>
      </c>
      <c r="D9" s="67"/>
      <c r="E9" s="66">
        <v>3</v>
      </c>
      <c r="F9" s="66">
        <v>4</v>
      </c>
      <c r="G9" s="66">
        <v>5</v>
      </c>
      <c r="H9" s="66">
        <v>8</v>
      </c>
      <c r="I9" s="66">
        <v>9</v>
      </c>
      <c r="J9" s="66">
        <v>10</v>
      </c>
      <c r="K9" s="66">
        <v>11</v>
      </c>
      <c r="L9" s="66">
        <v>12</v>
      </c>
      <c r="M9" s="74"/>
      <c r="N9" s="4"/>
    </row>
    <row r="10" spans="1:16" ht="14.25" customHeight="1" x14ac:dyDescent="0.25">
      <c r="A10" s="6"/>
      <c r="B10" s="201" t="s">
        <v>9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78"/>
      <c r="N10" s="75"/>
      <c r="O10" s="75"/>
      <c r="P10" s="21"/>
    </row>
    <row r="11" spans="1:16" ht="15" customHeight="1" x14ac:dyDescent="0.25">
      <c r="A11" s="6"/>
      <c r="B11" s="153" t="s">
        <v>11</v>
      </c>
      <c r="C11" s="150" t="s">
        <v>75</v>
      </c>
      <c r="D11" s="225" t="s">
        <v>60</v>
      </c>
      <c r="E11" s="150" t="s">
        <v>13</v>
      </c>
      <c r="F11" s="42" t="s">
        <v>2</v>
      </c>
      <c r="G11" s="86">
        <v>40000000</v>
      </c>
      <c r="H11" s="86">
        <f t="shared" ref="H11:L11" si="0">H12</f>
        <v>0</v>
      </c>
      <c r="I11" s="86">
        <f t="shared" si="0"/>
        <v>0</v>
      </c>
      <c r="J11" s="86">
        <v>0</v>
      </c>
      <c r="K11" s="86">
        <v>0</v>
      </c>
      <c r="L11" s="86">
        <f t="shared" si="0"/>
        <v>40000000</v>
      </c>
      <c r="M11" s="21"/>
      <c r="N11"/>
      <c r="O11"/>
    </row>
    <row r="12" spans="1:16" ht="69" customHeight="1" x14ac:dyDescent="0.25">
      <c r="A12" s="6"/>
      <c r="B12" s="147"/>
      <c r="C12" s="148"/>
      <c r="D12" s="173"/>
      <c r="E12" s="148"/>
      <c r="F12" s="24" t="s">
        <v>25</v>
      </c>
      <c r="G12" s="86">
        <v>40000000</v>
      </c>
      <c r="H12" s="87">
        <v>0</v>
      </c>
      <c r="I12" s="87">
        <v>0</v>
      </c>
      <c r="J12" s="87">
        <v>0</v>
      </c>
      <c r="K12" s="87">
        <v>0</v>
      </c>
      <c r="L12" s="87">
        <v>40000000</v>
      </c>
      <c r="M12" s="21"/>
      <c r="N12"/>
      <c r="O12"/>
    </row>
    <row r="13" spans="1:16" ht="15" customHeight="1" x14ac:dyDescent="0.25">
      <c r="A13" s="6"/>
      <c r="B13" s="141" t="s">
        <v>12</v>
      </c>
      <c r="C13" s="142" t="s">
        <v>76</v>
      </c>
      <c r="D13" s="172" t="s">
        <v>60</v>
      </c>
      <c r="E13" s="142" t="s">
        <v>13</v>
      </c>
      <c r="F13" s="24" t="s">
        <v>2</v>
      </c>
      <c r="G13" s="87">
        <f>G14+G15</f>
        <v>135603438.12</v>
      </c>
      <c r="H13" s="87">
        <f t="shared" ref="H13:L13" si="1">H14+H15</f>
        <v>69286680.230000004</v>
      </c>
      <c r="I13" s="87">
        <f>I14+I15</f>
        <v>19135157.890000001</v>
      </c>
      <c r="J13" s="87">
        <f t="shared" si="1"/>
        <v>14890800</v>
      </c>
      <c r="K13" s="87">
        <f t="shared" si="1"/>
        <v>14890800</v>
      </c>
      <c r="L13" s="87">
        <f t="shared" si="1"/>
        <v>17400000</v>
      </c>
      <c r="M13" s="25"/>
      <c r="N13"/>
      <c r="O13"/>
    </row>
    <row r="14" spans="1:16" ht="51.75" customHeight="1" x14ac:dyDescent="0.25">
      <c r="A14" s="6"/>
      <c r="B14" s="141"/>
      <c r="C14" s="142"/>
      <c r="D14" s="224"/>
      <c r="E14" s="142"/>
      <c r="F14" s="32" t="s">
        <v>26</v>
      </c>
      <c r="G14" s="87">
        <v>108111586.22</v>
      </c>
      <c r="H14" s="87">
        <v>65695386.219999999</v>
      </c>
      <c r="I14" s="87">
        <v>18178400</v>
      </c>
      <c r="J14" s="87">
        <v>12118900</v>
      </c>
      <c r="K14" s="87">
        <v>12118900</v>
      </c>
      <c r="L14" s="87">
        <v>0</v>
      </c>
      <c r="M14" s="25"/>
      <c r="N14"/>
      <c r="O14"/>
    </row>
    <row r="15" spans="1:16" ht="27" customHeight="1" x14ac:dyDescent="0.25">
      <c r="A15" s="6"/>
      <c r="B15" s="141"/>
      <c r="C15" s="142"/>
      <c r="D15" s="173"/>
      <c r="E15" s="142"/>
      <c r="F15" s="24" t="s">
        <v>25</v>
      </c>
      <c r="G15" s="87">
        <v>27491851.899999999</v>
      </c>
      <c r="H15" s="87">
        <v>3591294.01</v>
      </c>
      <c r="I15" s="87">
        <v>956757.89</v>
      </c>
      <c r="J15" s="87">
        <v>2771900</v>
      </c>
      <c r="K15" s="87">
        <v>2771900</v>
      </c>
      <c r="L15" s="87">
        <v>17400000</v>
      </c>
      <c r="M15" s="25"/>
      <c r="N15"/>
      <c r="O15"/>
    </row>
    <row r="16" spans="1:16" ht="15" customHeight="1" x14ac:dyDescent="0.25">
      <c r="A16" s="6"/>
      <c r="B16" s="141" t="s">
        <v>14</v>
      </c>
      <c r="C16" s="142" t="s">
        <v>77</v>
      </c>
      <c r="D16" s="172" t="s">
        <v>61</v>
      </c>
      <c r="E16" s="142" t="s">
        <v>15</v>
      </c>
      <c r="F16" s="24" t="s">
        <v>2</v>
      </c>
      <c r="G16" s="87">
        <v>0</v>
      </c>
      <c r="H16" s="87">
        <f t="shared" ref="H16:L16" si="2">H17</f>
        <v>0</v>
      </c>
      <c r="I16" s="87">
        <f t="shared" si="2"/>
        <v>0</v>
      </c>
      <c r="J16" s="87">
        <v>0</v>
      </c>
      <c r="K16" s="87">
        <v>0</v>
      </c>
      <c r="L16" s="87">
        <f t="shared" si="2"/>
        <v>0</v>
      </c>
      <c r="M16" s="25"/>
      <c r="N16"/>
      <c r="O16"/>
    </row>
    <row r="17" spans="1:15" ht="54.75" customHeight="1" x14ac:dyDescent="0.25">
      <c r="A17" s="6"/>
      <c r="B17" s="141"/>
      <c r="C17" s="142"/>
      <c r="D17" s="173"/>
      <c r="E17" s="142"/>
      <c r="F17" s="24" t="s">
        <v>25</v>
      </c>
      <c r="G17" s="87">
        <v>0</v>
      </c>
      <c r="H17" s="87">
        <v>0</v>
      </c>
      <c r="I17" s="87">
        <v>0</v>
      </c>
      <c r="J17" s="88">
        <v>0</v>
      </c>
      <c r="K17" s="87">
        <v>0</v>
      </c>
      <c r="L17" s="87">
        <v>0</v>
      </c>
      <c r="M17" s="25"/>
      <c r="N17"/>
      <c r="O17"/>
    </row>
    <row r="18" spans="1:15" ht="15" customHeight="1" x14ac:dyDescent="0.25">
      <c r="A18" s="6"/>
      <c r="B18" s="141" t="s">
        <v>16</v>
      </c>
      <c r="C18" s="142" t="s">
        <v>78</v>
      </c>
      <c r="D18" s="172" t="s">
        <v>60</v>
      </c>
      <c r="E18" s="142" t="s">
        <v>13</v>
      </c>
      <c r="F18" s="24" t="s">
        <v>2</v>
      </c>
      <c r="G18" s="87">
        <f>G19</f>
        <v>14028919</v>
      </c>
      <c r="H18" s="87">
        <f t="shared" ref="H18:L18" si="3">H19</f>
        <v>2007260</v>
      </c>
      <c r="I18" s="87">
        <f t="shared" si="3"/>
        <v>2521659</v>
      </c>
      <c r="J18" s="87">
        <f t="shared" si="3"/>
        <v>2500000</v>
      </c>
      <c r="K18" s="87">
        <f t="shared" si="3"/>
        <v>2500000</v>
      </c>
      <c r="L18" s="87">
        <f t="shared" si="3"/>
        <v>4500000</v>
      </c>
      <c r="M18" s="25"/>
      <c r="N18"/>
      <c r="O18"/>
    </row>
    <row r="19" spans="1:15" ht="89.25" customHeight="1" x14ac:dyDescent="0.25">
      <c r="A19" s="6"/>
      <c r="B19" s="141"/>
      <c r="C19" s="142"/>
      <c r="D19" s="173"/>
      <c r="E19" s="142"/>
      <c r="F19" s="24" t="s">
        <v>25</v>
      </c>
      <c r="G19" s="87">
        <v>14028919</v>
      </c>
      <c r="H19" s="87">
        <v>2007260</v>
      </c>
      <c r="I19" s="87">
        <v>2521659</v>
      </c>
      <c r="J19" s="87">
        <v>2500000</v>
      </c>
      <c r="K19" s="87">
        <v>2500000</v>
      </c>
      <c r="L19" s="87">
        <v>4500000</v>
      </c>
      <c r="M19" s="25"/>
      <c r="N19"/>
      <c r="O19"/>
    </row>
    <row r="20" spans="1:15" ht="15" customHeight="1" x14ac:dyDescent="0.25">
      <c r="A20" s="6"/>
      <c r="B20" s="141" t="s">
        <v>17</v>
      </c>
      <c r="C20" s="142" t="s">
        <v>79</v>
      </c>
      <c r="D20" s="172" t="s">
        <v>60</v>
      </c>
      <c r="E20" s="142" t="s">
        <v>13</v>
      </c>
      <c r="F20" s="24" t="s">
        <v>2</v>
      </c>
      <c r="G20" s="87">
        <v>0</v>
      </c>
      <c r="H20" s="87">
        <v>0</v>
      </c>
      <c r="I20" s="87">
        <v>0</v>
      </c>
      <c r="J20" s="87">
        <v>0</v>
      </c>
      <c r="K20" s="87">
        <v>0</v>
      </c>
      <c r="L20" s="87">
        <v>0</v>
      </c>
      <c r="M20" s="25"/>
      <c r="N20"/>
      <c r="O20"/>
    </row>
    <row r="21" spans="1:15" ht="69.75" customHeight="1" x14ac:dyDescent="0.25">
      <c r="A21" s="6"/>
      <c r="B21" s="141"/>
      <c r="C21" s="142"/>
      <c r="D21" s="173"/>
      <c r="E21" s="142"/>
      <c r="F21" s="24" t="s">
        <v>25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25"/>
      <c r="N21"/>
      <c r="O21"/>
    </row>
    <row r="22" spans="1:15" ht="15" customHeight="1" x14ac:dyDescent="0.25">
      <c r="A22" s="6"/>
      <c r="B22" s="146" t="s">
        <v>18</v>
      </c>
      <c r="C22" s="143" t="s">
        <v>80</v>
      </c>
      <c r="D22" s="172" t="s">
        <v>60</v>
      </c>
      <c r="E22" s="172" t="s">
        <v>13</v>
      </c>
      <c r="F22" s="24" t="s">
        <v>2</v>
      </c>
      <c r="G22" s="87">
        <f>SUM(G23,G24)</f>
        <v>21871147.630000003</v>
      </c>
      <c r="H22" s="87">
        <f t="shared" ref="H22:L22" si="4">SUM(H23,H24)</f>
        <v>5499999.9800000004</v>
      </c>
      <c r="I22" s="87">
        <f t="shared" si="4"/>
        <v>5457077.29</v>
      </c>
      <c r="J22" s="87">
        <f t="shared" si="4"/>
        <v>5457035.1799999997</v>
      </c>
      <c r="K22" s="87">
        <f t="shared" si="4"/>
        <v>5457035.1799999997</v>
      </c>
      <c r="L22" s="87">
        <f t="shared" si="4"/>
        <v>0</v>
      </c>
      <c r="M22" s="25"/>
      <c r="N22"/>
      <c r="O22"/>
    </row>
    <row r="23" spans="1:15" ht="62.25" customHeight="1" x14ac:dyDescent="0.25">
      <c r="A23" s="6"/>
      <c r="B23" s="153"/>
      <c r="C23" s="150"/>
      <c r="D23" s="224"/>
      <c r="E23" s="224"/>
      <c r="F23" s="24" t="s">
        <v>25</v>
      </c>
      <c r="G23" s="87">
        <v>17083133.850000001</v>
      </c>
      <c r="H23" s="87">
        <v>711986.2</v>
      </c>
      <c r="I23" s="87">
        <v>5457077.29</v>
      </c>
      <c r="J23" s="87">
        <v>5457035.1799999997</v>
      </c>
      <c r="K23" s="87">
        <v>5457035.1799999997</v>
      </c>
      <c r="L23" s="87">
        <v>0</v>
      </c>
      <c r="M23" s="25"/>
      <c r="N23"/>
      <c r="O23"/>
    </row>
    <row r="24" spans="1:15" ht="43.5" customHeight="1" x14ac:dyDescent="0.25">
      <c r="A24" s="6"/>
      <c r="B24" s="147"/>
      <c r="C24" s="148"/>
      <c r="D24" s="173"/>
      <c r="E24" s="173"/>
      <c r="F24" s="24" t="s">
        <v>73</v>
      </c>
      <c r="G24" s="87">
        <v>4788013.78</v>
      </c>
      <c r="H24" s="87">
        <v>4788013.78</v>
      </c>
      <c r="I24" s="87">
        <v>0</v>
      </c>
      <c r="J24" s="87">
        <v>0</v>
      </c>
      <c r="K24" s="87">
        <v>0</v>
      </c>
      <c r="L24" s="87">
        <v>0</v>
      </c>
      <c r="M24" s="25"/>
      <c r="N24"/>
      <c r="O24"/>
    </row>
    <row r="25" spans="1:15" ht="18" customHeight="1" x14ac:dyDescent="0.25">
      <c r="A25" s="6"/>
      <c r="B25" s="141" t="s">
        <v>19</v>
      </c>
      <c r="C25" s="142" t="s">
        <v>81</v>
      </c>
      <c r="D25" s="172" t="s">
        <v>60</v>
      </c>
      <c r="E25" s="142" t="s">
        <v>13</v>
      </c>
      <c r="F25" s="24" t="s">
        <v>2</v>
      </c>
      <c r="G25" s="87">
        <v>0</v>
      </c>
      <c r="H25" s="87">
        <f t="shared" ref="H25:L25" si="5">H26</f>
        <v>0</v>
      </c>
      <c r="I25" s="87">
        <f t="shared" si="5"/>
        <v>0</v>
      </c>
      <c r="J25" s="87">
        <v>0</v>
      </c>
      <c r="K25" s="87">
        <f t="shared" si="5"/>
        <v>0</v>
      </c>
      <c r="L25" s="87">
        <f t="shared" si="5"/>
        <v>0</v>
      </c>
      <c r="M25" s="25"/>
      <c r="N25"/>
      <c r="O25"/>
    </row>
    <row r="26" spans="1:15" ht="69.75" customHeight="1" x14ac:dyDescent="0.25">
      <c r="A26" s="6"/>
      <c r="B26" s="141"/>
      <c r="C26" s="142"/>
      <c r="D26" s="173"/>
      <c r="E26" s="142"/>
      <c r="F26" s="24" t="s">
        <v>25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9">
        <v>0</v>
      </c>
      <c r="M26" s="25"/>
      <c r="N26"/>
      <c r="O26"/>
    </row>
    <row r="27" spans="1:15" ht="15" customHeight="1" x14ac:dyDescent="0.25">
      <c r="A27" s="6"/>
      <c r="B27" s="146" t="s">
        <v>20</v>
      </c>
      <c r="C27" s="143" t="s">
        <v>10</v>
      </c>
      <c r="D27" s="172" t="s">
        <v>60</v>
      </c>
      <c r="E27" s="142" t="s">
        <v>13</v>
      </c>
      <c r="F27" s="27" t="s">
        <v>2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25"/>
      <c r="N27"/>
      <c r="O27"/>
    </row>
    <row r="28" spans="1:15" ht="73.5" customHeight="1" x14ac:dyDescent="0.25">
      <c r="A28" s="6"/>
      <c r="B28" s="153"/>
      <c r="C28" s="150"/>
      <c r="D28" s="224"/>
      <c r="E28" s="220"/>
      <c r="F28" s="85" t="s">
        <v>25</v>
      </c>
      <c r="G28" s="87">
        <v>0</v>
      </c>
      <c r="H28" s="87">
        <v>0</v>
      </c>
      <c r="I28" s="87">
        <v>0</v>
      </c>
      <c r="J28" s="87">
        <v>0</v>
      </c>
      <c r="K28" s="87">
        <v>0</v>
      </c>
      <c r="L28" s="87">
        <v>0</v>
      </c>
      <c r="M28" s="25"/>
      <c r="N28"/>
      <c r="O28"/>
    </row>
    <row r="29" spans="1:15" ht="67.5" customHeight="1" x14ac:dyDescent="0.25">
      <c r="A29" s="6"/>
      <c r="B29" s="124" t="s">
        <v>21</v>
      </c>
      <c r="C29" s="132" t="s">
        <v>82</v>
      </c>
      <c r="D29" s="125" t="s">
        <v>60</v>
      </c>
      <c r="E29" s="132" t="s">
        <v>13</v>
      </c>
      <c r="F29" s="28" t="s">
        <v>2</v>
      </c>
      <c r="G29" s="98">
        <v>5100000</v>
      </c>
      <c r="H29" s="100">
        <v>0</v>
      </c>
      <c r="I29" s="90">
        <v>5100000</v>
      </c>
      <c r="J29" s="90">
        <v>0</v>
      </c>
      <c r="K29" s="90">
        <v>0</v>
      </c>
      <c r="L29" s="90">
        <v>0</v>
      </c>
      <c r="M29" s="25"/>
      <c r="N29"/>
      <c r="O29"/>
    </row>
    <row r="30" spans="1:15" ht="67.5" customHeight="1" x14ac:dyDescent="0.25">
      <c r="A30" s="6"/>
      <c r="B30" s="124"/>
      <c r="C30" s="132"/>
      <c r="D30" s="125"/>
      <c r="E30" s="132"/>
      <c r="F30" s="28" t="s">
        <v>25</v>
      </c>
      <c r="G30" s="98">
        <v>5100000</v>
      </c>
      <c r="H30" s="100">
        <v>0</v>
      </c>
      <c r="I30" s="90">
        <v>5100000</v>
      </c>
      <c r="J30" s="90">
        <v>0</v>
      </c>
      <c r="K30" s="90">
        <v>0</v>
      </c>
      <c r="L30" s="90">
        <v>0</v>
      </c>
      <c r="M30" s="25"/>
      <c r="N30"/>
      <c r="O30"/>
    </row>
    <row r="31" spans="1:15" ht="44.25" customHeight="1" x14ac:dyDescent="0.25">
      <c r="A31" s="6"/>
      <c r="B31" s="136" t="s">
        <v>22</v>
      </c>
      <c r="C31" s="129" t="s">
        <v>83</v>
      </c>
      <c r="D31" s="125" t="s">
        <v>60</v>
      </c>
      <c r="E31" s="132" t="s">
        <v>13</v>
      </c>
      <c r="F31" s="28" t="s">
        <v>2</v>
      </c>
      <c r="G31" s="97">
        <v>2900000</v>
      </c>
      <c r="H31" s="100">
        <v>0</v>
      </c>
      <c r="I31" s="91">
        <v>2900000</v>
      </c>
      <c r="J31" s="90">
        <v>0</v>
      </c>
      <c r="K31" s="90">
        <v>0</v>
      </c>
      <c r="L31" s="90">
        <v>0</v>
      </c>
      <c r="M31" s="25"/>
      <c r="N31"/>
      <c r="O31"/>
    </row>
    <row r="32" spans="1:15" ht="44.25" customHeight="1" x14ac:dyDescent="0.25">
      <c r="A32" s="6"/>
      <c r="B32" s="137"/>
      <c r="C32" s="131"/>
      <c r="D32" s="125"/>
      <c r="E32" s="132"/>
      <c r="F32" s="28" t="s">
        <v>25</v>
      </c>
      <c r="G32" s="102">
        <v>2900000</v>
      </c>
      <c r="H32" s="100">
        <v>0</v>
      </c>
      <c r="I32" s="102">
        <v>2900000</v>
      </c>
      <c r="J32" s="90">
        <v>0</v>
      </c>
      <c r="K32" s="90">
        <v>0</v>
      </c>
      <c r="L32" s="90">
        <v>0</v>
      </c>
      <c r="M32" s="25"/>
      <c r="N32"/>
      <c r="O32"/>
    </row>
    <row r="33" spans="1:15" ht="57.75" customHeight="1" x14ac:dyDescent="0.25">
      <c r="A33" s="6"/>
      <c r="B33" s="124" t="s">
        <v>23</v>
      </c>
      <c r="C33" s="129" t="s">
        <v>84</v>
      </c>
      <c r="D33" s="125" t="s">
        <v>60</v>
      </c>
      <c r="E33" s="125" t="s">
        <v>13</v>
      </c>
      <c r="F33" s="28" t="s">
        <v>2</v>
      </c>
      <c r="G33" s="97">
        <v>12500000</v>
      </c>
      <c r="H33" s="102">
        <v>0</v>
      </c>
      <c r="I33" s="91">
        <v>12500000</v>
      </c>
      <c r="J33" s="91">
        <v>0</v>
      </c>
      <c r="K33" s="91">
        <v>0</v>
      </c>
      <c r="L33" s="91">
        <v>0</v>
      </c>
      <c r="M33" s="25"/>
      <c r="N33"/>
      <c r="O33"/>
    </row>
    <row r="34" spans="1:15" ht="51" customHeight="1" x14ac:dyDescent="0.25">
      <c r="A34" s="6"/>
      <c r="B34" s="124"/>
      <c r="C34" s="130"/>
      <c r="D34" s="125"/>
      <c r="E34" s="125"/>
      <c r="F34" s="191" t="s">
        <v>25</v>
      </c>
      <c r="G34" s="198">
        <v>12500000</v>
      </c>
      <c r="H34" s="198">
        <v>0</v>
      </c>
      <c r="I34" s="198">
        <v>12500000</v>
      </c>
      <c r="J34" s="198">
        <v>0</v>
      </c>
      <c r="K34" s="198">
        <v>0</v>
      </c>
      <c r="L34" s="198">
        <v>0</v>
      </c>
      <c r="M34" s="25"/>
      <c r="N34"/>
      <c r="O34"/>
    </row>
    <row r="35" spans="1:15" ht="51" customHeight="1" x14ac:dyDescent="0.25">
      <c r="A35" s="6"/>
      <c r="B35" s="124"/>
      <c r="C35" s="131"/>
      <c r="D35" s="125"/>
      <c r="E35" s="125"/>
      <c r="F35" s="192"/>
      <c r="G35" s="199"/>
      <c r="H35" s="199"/>
      <c r="I35" s="199"/>
      <c r="J35" s="199"/>
      <c r="K35" s="199"/>
      <c r="L35" s="199"/>
      <c r="M35" s="25"/>
      <c r="N35"/>
      <c r="O35"/>
    </row>
    <row r="36" spans="1:15" ht="42.75" customHeight="1" x14ac:dyDescent="0.25">
      <c r="A36" s="6"/>
      <c r="B36" s="211" t="s">
        <v>67</v>
      </c>
      <c r="C36" s="212"/>
      <c r="D36" s="212"/>
      <c r="E36" s="212"/>
      <c r="F36" s="28" t="s">
        <v>2</v>
      </c>
      <c r="G36" s="97">
        <f>SUM(G11,G13,G16,G18,G20,G22,G25,G27,G29,G31,G33)</f>
        <v>232003504.75</v>
      </c>
      <c r="H36" s="102">
        <f t="shared" ref="H36:L36" si="6">SUM(H11,H13,H16,H18,H20,H22,H25,H27,H29,H31,H33)</f>
        <v>76793940.210000008</v>
      </c>
      <c r="I36" s="102">
        <f t="shared" si="6"/>
        <v>47613894.18</v>
      </c>
      <c r="J36" s="102">
        <f t="shared" si="6"/>
        <v>22847835.18</v>
      </c>
      <c r="K36" s="102">
        <f t="shared" si="6"/>
        <v>22847835.18</v>
      </c>
      <c r="L36" s="102">
        <f t="shared" si="6"/>
        <v>61900000</v>
      </c>
      <c r="M36" s="25"/>
      <c r="N36"/>
      <c r="O36"/>
    </row>
    <row r="37" spans="1:15" ht="30" customHeight="1" x14ac:dyDescent="0.25">
      <c r="A37" s="6"/>
      <c r="B37" s="213"/>
      <c r="C37" s="214"/>
      <c r="D37" s="214"/>
      <c r="E37" s="214"/>
      <c r="F37" s="80" t="s">
        <v>26</v>
      </c>
      <c r="G37" s="97">
        <f>SUM(G14,G24)</f>
        <v>112899600</v>
      </c>
      <c r="H37" s="102">
        <f t="shared" ref="H37:L37" si="7">SUM(H14,H24)</f>
        <v>70483400</v>
      </c>
      <c r="I37" s="102">
        <f t="shared" si="7"/>
        <v>18178400</v>
      </c>
      <c r="J37" s="102">
        <f t="shared" si="7"/>
        <v>12118900</v>
      </c>
      <c r="K37" s="102">
        <f t="shared" si="7"/>
        <v>12118900</v>
      </c>
      <c r="L37" s="102">
        <f t="shared" si="7"/>
        <v>0</v>
      </c>
      <c r="M37" s="25"/>
      <c r="N37"/>
      <c r="O37"/>
    </row>
    <row r="38" spans="1:15" ht="47.25" customHeight="1" x14ac:dyDescent="0.25">
      <c r="A38" s="6"/>
      <c r="B38" s="215"/>
      <c r="C38" s="123"/>
      <c r="D38" s="123"/>
      <c r="E38" s="123"/>
      <c r="F38" s="28" t="s">
        <v>25</v>
      </c>
      <c r="G38" s="97">
        <f>SUM(G12,G15,G17,G19,G21,G23,G26,G28,G30,G32,G34)</f>
        <v>119103904.75</v>
      </c>
      <c r="H38" s="102">
        <f t="shared" ref="H38:L38" si="8">SUM(H12,H15,H17,H19,H21,H23,H26,H28,H30,H32,H34)</f>
        <v>6310540.21</v>
      </c>
      <c r="I38" s="102">
        <f t="shared" si="8"/>
        <v>29435494.18</v>
      </c>
      <c r="J38" s="102">
        <f t="shared" si="8"/>
        <v>10728935.18</v>
      </c>
      <c r="K38" s="102">
        <f t="shared" si="8"/>
        <v>10728935.18</v>
      </c>
      <c r="L38" s="102">
        <f t="shared" si="8"/>
        <v>61900000</v>
      </c>
      <c r="M38" s="25"/>
      <c r="N38"/>
      <c r="O38"/>
    </row>
    <row r="39" spans="1:15" ht="57.75" customHeight="1" x14ac:dyDescent="0.25">
      <c r="A39" s="6"/>
      <c r="B39" s="138" t="s">
        <v>27</v>
      </c>
      <c r="C39" s="139"/>
      <c r="D39" s="139"/>
      <c r="E39" s="139"/>
      <c r="F39" s="139"/>
      <c r="G39" s="139"/>
      <c r="H39" s="139"/>
      <c r="I39" s="139"/>
      <c r="J39" s="139"/>
      <c r="K39" s="139"/>
      <c r="L39" s="140"/>
      <c r="M39" s="25"/>
      <c r="N39"/>
      <c r="O39"/>
    </row>
    <row r="40" spans="1:15" ht="45" customHeight="1" x14ac:dyDescent="0.25">
      <c r="A40" s="6"/>
      <c r="B40" s="173" t="s">
        <v>43</v>
      </c>
      <c r="C40" s="148" t="s">
        <v>85</v>
      </c>
      <c r="D40" s="225" t="s">
        <v>71</v>
      </c>
      <c r="E40" s="148" t="s">
        <v>62</v>
      </c>
      <c r="F40" s="68" t="s">
        <v>2</v>
      </c>
      <c r="G40" s="92">
        <f>G41</f>
        <v>35830000</v>
      </c>
      <c r="H40" s="92">
        <f t="shared" ref="H40:L40" si="9">H41</f>
        <v>0</v>
      </c>
      <c r="I40" s="92">
        <f t="shared" si="9"/>
        <v>0</v>
      </c>
      <c r="J40" s="92">
        <v>0</v>
      </c>
      <c r="K40" s="92">
        <v>0</v>
      </c>
      <c r="L40" s="92">
        <f t="shared" si="9"/>
        <v>35830000</v>
      </c>
      <c r="M40" s="25"/>
      <c r="N40"/>
      <c r="O40"/>
    </row>
    <row r="41" spans="1:15" ht="112.5" customHeight="1" x14ac:dyDescent="0.25">
      <c r="A41" s="6"/>
      <c r="B41" s="169"/>
      <c r="C41" s="142"/>
      <c r="D41" s="173"/>
      <c r="E41" s="142"/>
      <c r="F41" s="32" t="s">
        <v>25</v>
      </c>
      <c r="G41" s="98">
        <v>35830000</v>
      </c>
      <c r="H41" s="100">
        <v>0</v>
      </c>
      <c r="I41" s="90">
        <v>0</v>
      </c>
      <c r="J41" s="92">
        <v>0</v>
      </c>
      <c r="K41" s="92">
        <v>0</v>
      </c>
      <c r="L41" s="90">
        <v>35830000</v>
      </c>
      <c r="M41" s="25"/>
      <c r="N41"/>
      <c r="O41"/>
    </row>
    <row r="42" spans="1:15" ht="42" customHeight="1" x14ac:dyDescent="0.25">
      <c r="A42" s="6"/>
      <c r="B42" s="169" t="s">
        <v>44</v>
      </c>
      <c r="C42" s="142" t="s">
        <v>86</v>
      </c>
      <c r="D42" s="172" t="s">
        <v>60</v>
      </c>
      <c r="E42" s="142" t="s">
        <v>13</v>
      </c>
      <c r="F42" s="32" t="s">
        <v>2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25"/>
      <c r="N42"/>
      <c r="O42"/>
    </row>
    <row r="43" spans="1:15" ht="74.25" customHeight="1" x14ac:dyDescent="0.25">
      <c r="A43" s="6"/>
      <c r="B43" s="172"/>
      <c r="C43" s="142"/>
      <c r="D43" s="173"/>
      <c r="E43" s="142"/>
      <c r="F43" s="32" t="s">
        <v>25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25"/>
      <c r="N43"/>
      <c r="O43"/>
    </row>
    <row r="44" spans="1:15" ht="48" customHeight="1" x14ac:dyDescent="0.25">
      <c r="A44" s="6"/>
      <c r="B44" s="125" t="s">
        <v>45</v>
      </c>
      <c r="C44" s="223" t="s">
        <v>87</v>
      </c>
      <c r="D44" s="172" t="s">
        <v>60</v>
      </c>
      <c r="E44" s="142" t="s">
        <v>13</v>
      </c>
      <c r="F44" s="32" t="s">
        <v>2</v>
      </c>
      <c r="G44" s="93">
        <v>0</v>
      </c>
      <c r="H44" s="93">
        <f t="shared" ref="H44:I44" si="10">H45</f>
        <v>0</v>
      </c>
      <c r="I44" s="93">
        <f t="shared" si="10"/>
        <v>0</v>
      </c>
      <c r="J44" s="93">
        <v>0</v>
      </c>
      <c r="K44" s="93">
        <v>0</v>
      </c>
      <c r="L44" s="93">
        <v>0</v>
      </c>
      <c r="M44" s="25"/>
      <c r="N44"/>
      <c r="O44"/>
    </row>
    <row r="45" spans="1:15" ht="37.5" customHeight="1" x14ac:dyDescent="0.25">
      <c r="A45" s="6"/>
      <c r="B45" s="125"/>
      <c r="C45" s="223"/>
      <c r="D45" s="173"/>
      <c r="E45" s="142"/>
      <c r="F45" s="32" t="s">
        <v>25</v>
      </c>
      <c r="G45" s="87">
        <v>0</v>
      </c>
      <c r="H45" s="100">
        <v>0</v>
      </c>
      <c r="I45" s="90">
        <v>0</v>
      </c>
      <c r="J45" s="90">
        <v>0</v>
      </c>
      <c r="K45" s="100">
        <v>0</v>
      </c>
      <c r="L45" s="100">
        <v>0</v>
      </c>
      <c r="M45" s="25"/>
      <c r="N45"/>
      <c r="O45"/>
    </row>
    <row r="46" spans="1:15" ht="45" customHeight="1" x14ac:dyDescent="0.25">
      <c r="A46" s="6"/>
      <c r="B46" s="173" t="s">
        <v>46</v>
      </c>
      <c r="C46" s="220" t="s">
        <v>88</v>
      </c>
      <c r="D46" s="125" t="s">
        <v>61</v>
      </c>
      <c r="E46" s="129" t="s">
        <v>24</v>
      </c>
      <c r="F46" s="32" t="s">
        <v>2</v>
      </c>
      <c r="G46" s="93">
        <v>0</v>
      </c>
      <c r="H46" s="93">
        <f t="shared" ref="H46:L46" si="11">H47</f>
        <v>0</v>
      </c>
      <c r="I46" s="93">
        <v>0</v>
      </c>
      <c r="J46" s="93">
        <f t="shared" si="11"/>
        <v>0</v>
      </c>
      <c r="K46" s="93">
        <f t="shared" si="11"/>
        <v>0</v>
      </c>
      <c r="L46" s="93">
        <f t="shared" si="11"/>
        <v>0</v>
      </c>
      <c r="M46" s="25"/>
      <c r="N46"/>
      <c r="O46"/>
    </row>
    <row r="47" spans="1:15" s="9" customFormat="1" ht="39.75" customHeight="1" x14ac:dyDescent="0.25">
      <c r="A47" s="8"/>
      <c r="B47" s="169"/>
      <c r="C47" s="181"/>
      <c r="D47" s="125"/>
      <c r="E47" s="131"/>
      <c r="F47" s="32" t="s">
        <v>25</v>
      </c>
      <c r="G47" s="87">
        <v>0</v>
      </c>
      <c r="H47" s="100">
        <v>0</v>
      </c>
      <c r="I47" s="90">
        <v>0</v>
      </c>
      <c r="J47" s="90">
        <v>0</v>
      </c>
      <c r="K47" s="90">
        <v>0</v>
      </c>
      <c r="L47" s="90">
        <v>0</v>
      </c>
      <c r="M47" s="26"/>
    </row>
    <row r="48" spans="1:15" s="9" customFormat="1" ht="60" customHeight="1" x14ac:dyDescent="0.25">
      <c r="A48" s="8"/>
      <c r="B48" s="172" t="s">
        <v>47</v>
      </c>
      <c r="C48" s="220" t="s">
        <v>89</v>
      </c>
      <c r="D48" s="125" t="s">
        <v>29</v>
      </c>
      <c r="E48" s="125" t="s">
        <v>29</v>
      </c>
      <c r="F48" s="32" t="s">
        <v>2</v>
      </c>
      <c r="G48" s="93">
        <f>G49</f>
        <v>11507000</v>
      </c>
      <c r="H48" s="93">
        <f t="shared" ref="H48:L48" si="12">H49</f>
        <v>2301400</v>
      </c>
      <c r="I48" s="93">
        <f t="shared" si="12"/>
        <v>2301400</v>
      </c>
      <c r="J48" s="93">
        <f t="shared" si="12"/>
        <v>2301400</v>
      </c>
      <c r="K48" s="93">
        <f t="shared" si="12"/>
        <v>2301400</v>
      </c>
      <c r="L48" s="93">
        <f t="shared" si="12"/>
        <v>2301400</v>
      </c>
      <c r="M48" s="26"/>
    </row>
    <row r="49" spans="1:16" ht="30" customHeight="1" x14ac:dyDescent="0.25">
      <c r="A49" s="6"/>
      <c r="B49" s="173"/>
      <c r="C49" s="181"/>
      <c r="D49" s="125"/>
      <c r="E49" s="125"/>
      <c r="F49" s="32" t="s">
        <v>35</v>
      </c>
      <c r="G49" s="87">
        <f>SUM(H49:L49)</f>
        <v>11507000</v>
      </c>
      <c r="H49" s="100">
        <v>2301400</v>
      </c>
      <c r="I49" s="90">
        <v>2301400</v>
      </c>
      <c r="J49" s="90">
        <v>2301400</v>
      </c>
      <c r="K49" s="90">
        <v>2301400</v>
      </c>
      <c r="L49" s="90">
        <v>2301400</v>
      </c>
      <c r="M49" s="25"/>
      <c r="N49"/>
      <c r="O49"/>
    </row>
    <row r="50" spans="1:16" ht="150" customHeight="1" x14ac:dyDescent="0.25">
      <c r="A50" s="6"/>
      <c r="B50" s="169" t="s">
        <v>48</v>
      </c>
      <c r="C50" s="142" t="s">
        <v>90</v>
      </c>
      <c r="D50" s="225" t="s">
        <v>72</v>
      </c>
      <c r="E50" s="142" t="s">
        <v>28</v>
      </c>
      <c r="F50" s="32" t="s">
        <v>2</v>
      </c>
      <c r="G50" s="93">
        <f>G51</f>
        <v>469000</v>
      </c>
      <c r="H50" s="93">
        <f t="shared" ref="H50:L50" si="13">H51</f>
        <v>93800</v>
      </c>
      <c r="I50" s="93">
        <f t="shared" si="13"/>
        <v>93800</v>
      </c>
      <c r="J50" s="93">
        <f t="shared" si="13"/>
        <v>93800</v>
      </c>
      <c r="K50" s="93">
        <f t="shared" si="13"/>
        <v>93800</v>
      </c>
      <c r="L50" s="93">
        <f t="shared" si="13"/>
        <v>93800</v>
      </c>
      <c r="M50" s="25"/>
      <c r="N50"/>
      <c r="O50"/>
    </row>
    <row r="51" spans="1:16" ht="15" customHeight="1" x14ac:dyDescent="0.25">
      <c r="A51" s="6"/>
      <c r="B51" s="169"/>
      <c r="C51" s="142"/>
      <c r="D51" s="173"/>
      <c r="E51" s="142"/>
      <c r="F51" s="32" t="s">
        <v>35</v>
      </c>
      <c r="G51" s="87">
        <f>SUM(H51:L51)</f>
        <v>469000</v>
      </c>
      <c r="H51" s="100">
        <v>93800</v>
      </c>
      <c r="I51" s="90">
        <v>93800</v>
      </c>
      <c r="J51" s="90">
        <v>93800</v>
      </c>
      <c r="K51" s="90">
        <v>93800</v>
      </c>
      <c r="L51" s="90">
        <v>93800</v>
      </c>
      <c r="M51" s="25"/>
      <c r="N51"/>
      <c r="O51"/>
    </row>
    <row r="52" spans="1:16" ht="57" customHeight="1" x14ac:dyDescent="0.25">
      <c r="A52" s="6"/>
      <c r="B52" s="172" t="s">
        <v>49</v>
      </c>
      <c r="C52" s="143" t="s">
        <v>91</v>
      </c>
      <c r="D52" s="143" t="s">
        <v>29</v>
      </c>
      <c r="E52" s="143" t="s">
        <v>29</v>
      </c>
      <c r="F52" s="32" t="s">
        <v>2</v>
      </c>
      <c r="G52" s="93">
        <f>G53</f>
        <v>428000</v>
      </c>
      <c r="H52" s="93">
        <f t="shared" ref="H52:L52" si="14">H53</f>
        <v>294000</v>
      </c>
      <c r="I52" s="93">
        <f t="shared" si="14"/>
        <v>134000</v>
      </c>
      <c r="J52" s="93">
        <f t="shared" si="14"/>
        <v>0</v>
      </c>
      <c r="K52" s="93">
        <f t="shared" si="14"/>
        <v>0</v>
      </c>
      <c r="L52" s="93">
        <f t="shared" si="14"/>
        <v>0</v>
      </c>
      <c r="M52" s="25"/>
      <c r="N52"/>
      <c r="O52"/>
    </row>
    <row r="53" spans="1:16" ht="40.5" customHeight="1" x14ac:dyDescent="0.25">
      <c r="A53" s="6"/>
      <c r="B53" s="173"/>
      <c r="C53" s="148"/>
      <c r="D53" s="148"/>
      <c r="E53" s="148"/>
      <c r="F53" s="32" t="s">
        <v>35</v>
      </c>
      <c r="G53" s="87">
        <f>SUM(H53:L53)</f>
        <v>428000</v>
      </c>
      <c r="H53" s="100">
        <v>294000</v>
      </c>
      <c r="I53" s="90">
        <v>134000</v>
      </c>
      <c r="J53" s="90">
        <v>0</v>
      </c>
      <c r="K53" s="90">
        <v>0</v>
      </c>
      <c r="L53" s="90">
        <v>0</v>
      </c>
      <c r="M53" s="25"/>
      <c r="N53"/>
      <c r="O53"/>
    </row>
    <row r="54" spans="1:16" ht="25.5" customHeight="1" x14ac:dyDescent="0.25">
      <c r="A54" s="6"/>
      <c r="B54" s="169" t="s">
        <v>50</v>
      </c>
      <c r="C54" s="142" t="s">
        <v>92</v>
      </c>
      <c r="D54" s="142" t="s">
        <v>30</v>
      </c>
      <c r="E54" s="142" t="s">
        <v>30</v>
      </c>
      <c r="F54" s="32" t="s">
        <v>2</v>
      </c>
      <c r="G54" s="93">
        <f>G55</f>
        <v>921400</v>
      </c>
      <c r="H54" s="93">
        <f t="shared" ref="H54:K54" si="15">H55</f>
        <v>297500</v>
      </c>
      <c r="I54" s="93">
        <f t="shared" si="15"/>
        <v>238500</v>
      </c>
      <c r="J54" s="93">
        <f t="shared" si="15"/>
        <v>205400</v>
      </c>
      <c r="K54" s="93">
        <f t="shared" si="15"/>
        <v>148000</v>
      </c>
      <c r="L54" s="93">
        <f>L55</f>
        <v>32000</v>
      </c>
      <c r="M54" s="25"/>
      <c r="N54"/>
      <c r="O54"/>
    </row>
    <row r="55" spans="1:16" ht="50.25" customHeight="1" x14ac:dyDescent="0.25">
      <c r="A55" s="6"/>
      <c r="B55" s="169"/>
      <c r="C55" s="142"/>
      <c r="D55" s="142"/>
      <c r="E55" s="142"/>
      <c r="F55" s="32" t="s">
        <v>35</v>
      </c>
      <c r="G55" s="87">
        <f>SUM(H55:L55)</f>
        <v>921400</v>
      </c>
      <c r="H55" s="100">
        <v>297500</v>
      </c>
      <c r="I55" s="90">
        <v>238500</v>
      </c>
      <c r="J55" s="90">
        <v>205400</v>
      </c>
      <c r="K55" s="90">
        <v>148000</v>
      </c>
      <c r="L55" s="90">
        <v>32000</v>
      </c>
      <c r="M55" s="25"/>
      <c r="N55"/>
      <c r="O55"/>
    </row>
    <row r="56" spans="1:16" ht="53.25" customHeight="1" x14ac:dyDescent="0.25">
      <c r="A56" s="6"/>
      <c r="B56" s="169" t="s">
        <v>51</v>
      </c>
      <c r="C56" s="142" t="s">
        <v>93</v>
      </c>
      <c r="D56" s="142" t="s">
        <v>31</v>
      </c>
      <c r="E56" s="142" t="s">
        <v>31</v>
      </c>
      <c r="F56" s="32" t="s">
        <v>2</v>
      </c>
      <c r="G56" s="93">
        <f>G57</f>
        <v>825000</v>
      </c>
      <c r="H56" s="93">
        <f t="shared" ref="H56:L56" si="16">H57</f>
        <v>165000</v>
      </c>
      <c r="I56" s="93">
        <f t="shared" si="16"/>
        <v>165000</v>
      </c>
      <c r="J56" s="93">
        <f t="shared" si="16"/>
        <v>165000</v>
      </c>
      <c r="K56" s="93">
        <f t="shared" si="16"/>
        <v>165000</v>
      </c>
      <c r="L56" s="93">
        <f t="shared" si="16"/>
        <v>165000</v>
      </c>
      <c r="M56" s="25"/>
      <c r="N56"/>
      <c r="O56"/>
    </row>
    <row r="57" spans="1:16" ht="21.75" customHeight="1" x14ac:dyDescent="0.25">
      <c r="A57" s="6"/>
      <c r="B57" s="169"/>
      <c r="C57" s="142"/>
      <c r="D57" s="142"/>
      <c r="E57" s="142"/>
      <c r="F57" s="32" t="s">
        <v>35</v>
      </c>
      <c r="G57" s="87">
        <f>SUM(H57:L57)</f>
        <v>825000</v>
      </c>
      <c r="H57" s="100">
        <v>165000</v>
      </c>
      <c r="I57" s="90">
        <v>165000</v>
      </c>
      <c r="J57" s="90">
        <v>165000</v>
      </c>
      <c r="K57" s="90">
        <v>165000</v>
      </c>
      <c r="L57" s="90">
        <v>165000</v>
      </c>
      <c r="M57" s="25"/>
      <c r="N57"/>
      <c r="O57"/>
    </row>
    <row r="58" spans="1:16" ht="50.25" customHeight="1" x14ac:dyDescent="0.25">
      <c r="A58" s="6"/>
      <c r="B58" s="169" t="s">
        <v>52</v>
      </c>
      <c r="C58" s="142" t="s">
        <v>94</v>
      </c>
      <c r="D58" s="142" t="s">
        <v>31</v>
      </c>
      <c r="E58" s="142" t="s">
        <v>31</v>
      </c>
      <c r="F58" s="32" t="s">
        <v>2</v>
      </c>
      <c r="G58" s="93">
        <f>G59</f>
        <v>1000000</v>
      </c>
      <c r="H58" s="93">
        <f t="shared" ref="H58:L58" si="17">H59</f>
        <v>200000</v>
      </c>
      <c r="I58" s="93">
        <f t="shared" si="17"/>
        <v>200000</v>
      </c>
      <c r="J58" s="93">
        <f t="shared" si="17"/>
        <v>200000</v>
      </c>
      <c r="K58" s="93">
        <f t="shared" si="17"/>
        <v>200000</v>
      </c>
      <c r="L58" s="93">
        <f t="shared" si="17"/>
        <v>200000</v>
      </c>
      <c r="M58" s="25"/>
      <c r="N58"/>
      <c r="O58"/>
    </row>
    <row r="59" spans="1:16" ht="21" customHeight="1" x14ac:dyDescent="0.25">
      <c r="A59" s="6"/>
      <c r="B59" s="172"/>
      <c r="C59" s="143"/>
      <c r="D59" s="143"/>
      <c r="E59" s="143"/>
      <c r="F59" s="82" t="s">
        <v>35</v>
      </c>
      <c r="G59" s="94">
        <f>SUM(H59:L59)</f>
        <v>1000000</v>
      </c>
      <c r="H59" s="100">
        <v>200000</v>
      </c>
      <c r="I59" s="90">
        <v>200000</v>
      </c>
      <c r="J59" s="90">
        <v>200000</v>
      </c>
      <c r="K59" s="90">
        <v>200000</v>
      </c>
      <c r="L59" s="90">
        <v>200000</v>
      </c>
      <c r="M59" s="25"/>
      <c r="N59"/>
      <c r="O59"/>
    </row>
    <row r="60" spans="1:16" ht="36" customHeight="1" x14ac:dyDescent="0.25">
      <c r="A60" s="6"/>
      <c r="B60" s="125" t="s">
        <v>53</v>
      </c>
      <c r="C60" s="132" t="s">
        <v>95</v>
      </c>
      <c r="D60" s="132" t="s">
        <v>32</v>
      </c>
      <c r="E60" s="132" t="s">
        <v>32</v>
      </c>
      <c r="F60" s="83" t="s">
        <v>2</v>
      </c>
      <c r="G60" s="93">
        <f>G61</f>
        <v>50000000</v>
      </c>
      <c r="H60" s="93">
        <v>10000000</v>
      </c>
      <c r="I60" s="93">
        <v>10000000</v>
      </c>
      <c r="J60" s="93">
        <v>10000000</v>
      </c>
      <c r="K60" s="93">
        <v>10000000</v>
      </c>
      <c r="L60" s="93">
        <v>10000000</v>
      </c>
      <c r="M60" s="25"/>
      <c r="N60"/>
      <c r="O60"/>
    </row>
    <row r="61" spans="1:16" ht="37.5" customHeight="1" x14ac:dyDescent="0.25">
      <c r="A61" s="6"/>
      <c r="B61" s="125"/>
      <c r="C61" s="132"/>
      <c r="D61" s="132"/>
      <c r="E61" s="132"/>
      <c r="F61" s="83" t="s">
        <v>35</v>
      </c>
      <c r="G61" s="93">
        <v>50000000</v>
      </c>
      <c r="H61" s="93">
        <v>10000000</v>
      </c>
      <c r="I61" s="93">
        <v>10000000</v>
      </c>
      <c r="J61" s="93">
        <v>10000000</v>
      </c>
      <c r="K61" s="93">
        <v>10000000</v>
      </c>
      <c r="L61" s="93">
        <v>10000000</v>
      </c>
      <c r="M61" s="25"/>
      <c r="N61"/>
      <c r="O61"/>
    </row>
    <row r="62" spans="1:16" ht="39" customHeight="1" x14ac:dyDescent="0.25">
      <c r="A62" s="6"/>
      <c r="B62" s="125" t="s">
        <v>54</v>
      </c>
      <c r="C62" s="132" t="s">
        <v>96</v>
      </c>
      <c r="D62" s="132" t="s">
        <v>33</v>
      </c>
      <c r="E62" s="132" t="s">
        <v>33</v>
      </c>
      <c r="F62" s="83" t="s">
        <v>2</v>
      </c>
      <c r="G62" s="93">
        <f>G63</f>
        <v>300000</v>
      </c>
      <c r="H62" s="93">
        <f t="shared" ref="H62:L62" si="18">H63</f>
        <v>100000</v>
      </c>
      <c r="I62" s="93">
        <f t="shared" si="18"/>
        <v>50000</v>
      </c>
      <c r="J62" s="93">
        <f t="shared" si="18"/>
        <v>50000</v>
      </c>
      <c r="K62" s="93">
        <f t="shared" si="18"/>
        <v>50000</v>
      </c>
      <c r="L62" s="93">
        <f t="shared" si="18"/>
        <v>50000</v>
      </c>
      <c r="M62" s="84"/>
      <c r="N62" s="3"/>
      <c r="O62" s="3"/>
      <c r="P62" s="3"/>
    </row>
    <row r="63" spans="1:16" ht="132.75" customHeight="1" x14ac:dyDescent="0.25">
      <c r="A63" s="6"/>
      <c r="B63" s="125"/>
      <c r="C63" s="132"/>
      <c r="D63" s="132"/>
      <c r="E63" s="132"/>
      <c r="F63" s="83" t="s">
        <v>35</v>
      </c>
      <c r="G63" s="98">
        <f>SUM(H63:L63)</f>
        <v>300000</v>
      </c>
      <c r="H63" s="100">
        <v>100000</v>
      </c>
      <c r="I63" s="90">
        <v>50000</v>
      </c>
      <c r="J63" s="90">
        <v>50000</v>
      </c>
      <c r="K63" s="90">
        <v>50000</v>
      </c>
      <c r="L63" s="90">
        <v>50000</v>
      </c>
      <c r="M63" s="70"/>
      <c r="N63" s="3"/>
      <c r="O63" s="3"/>
      <c r="P63" s="3"/>
    </row>
    <row r="64" spans="1:16" ht="29.25" customHeight="1" x14ac:dyDescent="0.25">
      <c r="A64" s="6"/>
      <c r="B64" s="119" t="s">
        <v>55</v>
      </c>
      <c r="C64" s="129" t="s">
        <v>97</v>
      </c>
      <c r="D64" s="151" t="s">
        <v>58</v>
      </c>
      <c r="E64" s="151" t="s">
        <v>58</v>
      </c>
      <c r="F64" s="34" t="s">
        <v>2</v>
      </c>
      <c r="G64" s="93">
        <f>G65+G66</f>
        <v>1932000</v>
      </c>
      <c r="H64" s="93">
        <f t="shared" ref="H64:L64" si="19">H65+H66</f>
        <v>390000</v>
      </c>
      <c r="I64" s="93">
        <f t="shared" si="19"/>
        <v>421500</v>
      </c>
      <c r="J64" s="93">
        <f t="shared" si="19"/>
        <v>320000</v>
      </c>
      <c r="K64" s="93">
        <f t="shared" si="19"/>
        <v>470000</v>
      </c>
      <c r="L64" s="93">
        <f t="shared" si="19"/>
        <v>330500</v>
      </c>
      <c r="M64" s="70"/>
      <c r="N64" s="3"/>
      <c r="O64" s="3"/>
      <c r="P64" s="3"/>
    </row>
    <row r="65" spans="1:19" ht="52.5" customHeight="1" x14ac:dyDescent="0.25">
      <c r="A65" s="6"/>
      <c r="B65" s="154"/>
      <c r="C65" s="130"/>
      <c r="D65" s="176"/>
      <c r="E65" s="176"/>
      <c r="F65" s="35" t="s">
        <v>25</v>
      </c>
      <c r="G65" s="87">
        <f>SUM(H65:L65)</f>
        <v>0</v>
      </c>
      <c r="H65" s="100">
        <v>0</v>
      </c>
      <c r="I65" s="90">
        <v>0</v>
      </c>
      <c r="J65" s="90">
        <v>0</v>
      </c>
      <c r="K65" s="90">
        <v>0</v>
      </c>
      <c r="L65" s="90">
        <v>0</v>
      </c>
      <c r="M65" s="31"/>
      <c r="N65" s="4"/>
      <c r="O65" s="4"/>
      <c r="P65" s="3"/>
    </row>
    <row r="66" spans="1:19" ht="82.5" customHeight="1" x14ac:dyDescent="0.25">
      <c r="A66" s="6"/>
      <c r="B66" s="120"/>
      <c r="C66" s="131"/>
      <c r="D66" s="152"/>
      <c r="E66" s="152"/>
      <c r="F66" s="33" t="s">
        <v>35</v>
      </c>
      <c r="G66" s="87">
        <f>SUM(H66:L66)</f>
        <v>1932000</v>
      </c>
      <c r="H66" s="100">
        <v>390000</v>
      </c>
      <c r="I66" s="90">
        <v>421500</v>
      </c>
      <c r="J66" s="90">
        <v>320000</v>
      </c>
      <c r="K66" s="90">
        <v>470000</v>
      </c>
      <c r="L66" s="90">
        <v>330500</v>
      </c>
      <c r="M66" s="25"/>
      <c r="N66" s="4"/>
      <c r="O66" s="4"/>
      <c r="P66" s="3"/>
    </row>
    <row r="67" spans="1:19" ht="174.75" customHeight="1" x14ac:dyDescent="0.25">
      <c r="A67" s="6"/>
      <c r="B67" s="119" t="s">
        <v>56</v>
      </c>
      <c r="C67" s="129" t="s">
        <v>98</v>
      </c>
      <c r="D67" s="151" t="s">
        <v>34</v>
      </c>
      <c r="E67" s="151" t="s">
        <v>34</v>
      </c>
      <c r="F67" s="34" t="s">
        <v>2</v>
      </c>
      <c r="G67" s="93">
        <f>G68+G69</f>
        <v>1095000</v>
      </c>
      <c r="H67" s="93">
        <f t="shared" ref="H67:L67" si="20">H68+H69</f>
        <v>195000</v>
      </c>
      <c r="I67" s="93">
        <f t="shared" si="20"/>
        <v>200000</v>
      </c>
      <c r="J67" s="93">
        <f t="shared" si="20"/>
        <v>200000</v>
      </c>
      <c r="K67" s="93">
        <f t="shared" si="20"/>
        <v>200000</v>
      </c>
      <c r="L67" s="93">
        <f t="shared" si="20"/>
        <v>300000</v>
      </c>
      <c r="M67" s="71"/>
      <c r="N67" s="76"/>
      <c r="O67" s="76"/>
      <c r="P67" s="25"/>
      <c r="Q67" s="4"/>
      <c r="R67" s="4"/>
      <c r="S67" s="3"/>
    </row>
    <row r="68" spans="1:19" ht="44.25" customHeight="1" x14ac:dyDescent="0.25">
      <c r="A68" s="6"/>
      <c r="B68" s="154"/>
      <c r="C68" s="130"/>
      <c r="D68" s="176"/>
      <c r="E68" s="176"/>
      <c r="F68" s="113" t="s">
        <v>25</v>
      </c>
      <c r="G68" s="114">
        <f>SUM(H68:L68)</f>
        <v>100000</v>
      </c>
      <c r="H68" s="115">
        <v>0</v>
      </c>
      <c r="I68" s="115">
        <v>0</v>
      </c>
      <c r="J68" s="115">
        <v>0</v>
      </c>
      <c r="K68" s="115">
        <v>0</v>
      </c>
      <c r="L68" s="115">
        <v>100000</v>
      </c>
      <c r="M68" s="25"/>
      <c r="N68" s="4"/>
      <c r="O68" s="4"/>
      <c r="P68" s="3"/>
    </row>
    <row r="69" spans="1:19" ht="94.5" customHeight="1" x14ac:dyDescent="0.25">
      <c r="A69" s="6"/>
      <c r="B69" s="154"/>
      <c r="C69" s="130"/>
      <c r="D69" s="176"/>
      <c r="E69" s="176"/>
      <c r="F69" s="36" t="s">
        <v>35</v>
      </c>
      <c r="G69" s="87">
        <f>SUM(H69:L69)</f>
        <v>995000</v>
      </c>
      <c r="H69" s="100">
        <v>195000</v>
      </c>
      <c r="I69" s="90">
        <v>200000</v>
      </c>
      <c r="J69" s="90">
        <v>200000</v>
      </c>
      <c r="K69" s="90">
        <v>200000</v>
      </c>
      <c r="L69" s="90">
        <v>200000</v>
      </c>
      <c r="M69" s="25"/>
      <c r="N69" s="4"/>
      <c r="O69" s="4"/>
      <c r="P69" s="3"/>
    </row>
    <row r="70" spans="1:19" ht="14.25" customHeight="1" x14ac:dyDescent="0.25">
      <c r="A70" s="6"/>
      <c r="B70" s="216" t="s">
        <v>68</v>
      </c>
      <c r="C70" s="217"/>
      <c r="D70" s="217"/>
      <c r="E70" s="217"/>
      <c r="F70" s="34" t="s">
        <v>2</v>
      </c>
      <c r="G70" s="98">
        <f>SUM(G40,G42,G44,G46,G48,G50,G52,G54,G56,G58,G60,G62,G64,G67)</f>
        <v>104307400</v>
      </c>
      <c r="H70" s="100">
        <f t="shared" ref="H70:L70" si="21">SUM(H40,H42,H44,H46,H48,H50,H52,H54,H56,H58,H60,H62,H64,H67)</f>
        <v>14036700</v>
      </c>
      <c r="I70" s="100">
        <f t="shared" si="21"/>
        <v>13804200</v>
      </c>
      <c r="J70" s="100">
        <f>SUM(J40,J42,J44,J46,J48,J50,J52,J54,J56,J58,J60,J62,J64,J67)</f>
        <v>13535600</v>
      </c>
      <c r="K70" s="100">
        <f t="shared" si="21"/>
        <v>13628200</v>
      </c>
      <c r="L70" s="100">
        <f t="shared" si="21"/>
        <v>49302700</v>
      </c>
      <c r="M70" s="30"/>
      <c r="N70" s="4"/>
      <c r="O70" s="4"/>
      <c r="P70" s="3"/>
    </row>
    <row r="71" spans="1:19" ht="41.25" customHeight="1" x14ac:dyDescent="0.25">
      <c r="A71" s="6"/>
      <c r="B71" s="205"/>
      <c r="C71" s="206"/>
      <c r="D71" s="206"/>
      <c r="E71" s="206"/>
      <c r="F71" s="81" t="s">
        <v>25</v>
      </c>
      <c r="G71" s="98">
        <f t="shared" ref="G71:L71" si="22">SUM(G41,G43,G45,G47,G65,G68)</f>
        <v>35930000</v>
      </c>
      <c r="H71" s="100">
        <f t="shared" si="22"/>
        <v>0</v>
      </c>
      <c r="I71" s="100">
        <f t="shared" si="22"/>
        <v>0</v>
      </c>
      <c r="J71" s="100">
        <f t="shared" si="22"/>
        <v>0</v>
      </c>
      <c r="K71" s="100">
        <f t="shared" si="22"/>
        <v>0</v>
      </c>
      <c r="L71" s="100">
        <f t="shared" si="22"/>
        <v>35930000</v>
      </c>
      <c r="M71" s="159"/>
      <c r="N71" s="4"/>
      <c r="O71" s="4"/>
      <c r="P71" s="3"/>
    </row>
    <row r="72" spans="1:19" ht="24.75" customHeight="1" x14ac:dyDescent="0.25">
      <c r="A72" s="6"/>
      <c r="B72" s="218"/>
      <c r="C72" s="219"/>
      <c r="D72" s="219"/>
      <c r="E72" s="219"/>
      <c r="F72" s="79" t="s">
        <v>35</v>
      </c>
      <c r="G72" s="96">
        <f>SUM(G49,G51,G53,G55,G57,G59,G61,G63,G66,G69)</f>
        <v>68377400</v>
      </c>
      <c r="H72" s="101">
        <f t="shared" ref="H72:L72" si="23">SUM(H49,H51,H53,H55,H57,H59,H61,H63,H66,H69)</f>
        <v>14036700</v>
      </c>
      <c r="I72" s="101">
        <f t="shared" si="23"/>
        <v>13804200</v>
      </c>
      <c r="J72" s="101">
        <f t="shared" si="23"/>
        <v>13535600</v>
      </c>
      <c r="K72" s="101">
        <f t="shared" si="23"/>
        <v>13628200</v>
      </c>
      <c r="L72" s="101">
        <f t="shared" si="23"/>
        <v>13372700</v>
      </c>
      <c r="M72" s="159"/>
      <c r="N72" s="4"/>
      <c r="O72" s="4"/>
      <c r="P72" s="3"/>
    </row>
    <row r="73" spans="1:19" ht="39" customHeight="1" x14ac:dyDescent="0.25">
      <c r="A73" s="6"/>
      <c r="B73" s="133" t="s">
        <v>36</v>
      </c>
      <c r="C73" s="134"/>
      <c r="D73" s="134"/>
      <c r="E73" s="134"/>
      <c r="F73" s="134"/>
      <c r="G73" s="134"/>
      <c r="H73" s="134"/>
      <c r="I73" s="134"/>
      <c r="J73" s="134"/>
      <c r="K73" s="134"/>
      <c r="L73" s="135"/>
      <c r="M73" s="31"/>
      <c r="N73" s="4"/>
      <c r="O73" s="4"/>
      <c r="P73" s="3"/>
    </row>
    <row r="74" spans="1:19" ht="56.25" customHeight="1" x14ac:dyDescent="0.25">
      <c r="A74" s="6"/>
      <c r="B74" s="226" t="s">
        <v>37</v>
      </c>
      <c r="C74" s="227" t="s">
        <v>99</v>
      </c>
      <c r="D74" s="225" t="s">
        <v>61</v>
      </c>
      <c r="E74" s="225" t="s">
        <v>15</v>
      </c>
      <c r="F74" s="42" t="s">
        <v>2</v>
      </c>
      <c r="G74" s="92">
        <f>SUM(G75,G76,)</f>
        <v>249703100</v>
      </c>
      <c r="H74" s="92">
        <f t="shared" ref="H74:L74" si="24">SUM(H75,H76,)</f>
        <v>12203100</v>
      </c>
      <c r="I74" s="92">
        <f t="shared" si="24"/>
        <v>0</v>
      </c>
      <c r="J74" s="92">
        <f t="shared" si="24"/>
        <v>0</v>
      </c>
      <c r="K74" s="92">
        <f t="shared" si="24"/>
        <v>0</v>
      </c>
      <c r="L74" s="92">
        <f t="shared" si="24"/>
        <v>237500000</v>
      </c>
      <c r="M74" s="31"/>
      <c r="N74" s="4"/>
      <c r="O74" s="4"/>
      <c r="P74" s="3"/>
    </row>
    <row r="75" spans="1:19" ht="41.25" customHeight="1" x14ac:dyDescent="0.25">
      <c r="A75" s="6"/>
      <c r="B75" s="153"/>
      <c r="C75" s="150"/>
      <c r="D75" s="224"/>
      <c r="E75" s="224"/>
      <c r="F75" s="117" t="s">
        <v>26</v>
      </c>
      <c r="G75" s="116">
        <v>12081000</v>
      </c>
      <c r="H75" s="116">
        <v>12081000</v>
      </c>
      <c r="I75" s="118">
        <v>0</v>
      </c>
      <c r="J75" s="118">
        <v>0</v>
      </c>
      <c r="K75" s="118">
        <v>0</v>
      </c>
      <c r="L75" s="118">
        <v>0</v>
      </c>
      <c r="M75" s="31"/>
      <c r="N75" s="4"/>
      <c r="O75" s="4"/>
      <c r="P75" s="3"/>
    </row>
    <row r="76" spans="1:19" ht="54.75" customHeight="1" x14ac:dyDescent="0.25">
      <c r="A76" s="6"/>
      <c r="B76" s="147"/>
      <c r="C76" s="148"/>
      <c r="D76" s="228"/>
      <c r="E76" s="208"/>
      <c r="F76" s="28" t="s">
        <v>25</v>
      </c>
      <c r="G76" s="98">
        <f>SUM(H76:L76)</f>
        <v>237622100</v>
      </c>
      <c r="H76" s="93">
        <v>122100</v>
      </c>
      <c r="I76" s="93">
        <v>0</v>
      </c>
      <c r="J76" s="93">
        <v>0</v>
      </c>
      <c r="K76" s="93">
        <v>0</v>
      </c>
      <c r="L76" s="93">
        <v>237500000</v>
      </c>
      <c r="M76" s="31"/>
      <c r="N76" s="4"/>
      <c r="O76" s="4"/>
      <c r="P76" s="3"/>
    </row>
    <row r="77" spans="1:19" ht="46.5" customHeight="1" x14ac:dyDescent="0.25">
      <c r="A77" s="6"/>
      <c r="B77" s="141" t="s">
        <v>38</v>
      </c>
      <c r="C77" s="142" t="s">
        <v>100</v>
      </c>
      <c r="D77" s="229" t="s">
        <v>61</v>
      </c>
      <c r="E77" s="142" t="s">
        <v>15</v>
      </c>
      <c r="F77" s="42" t="s">
        <v>2</v>
      </c>
      <c r="G77" s="92">
        <f>G78</f>
        <v>70000000</v>
      </c>
      <c r="H77" s="92">
        <f t="shared" ref="H77:L77" si="25">H78</f>
        <v>0</v>
      </c>
      <c r="I77" s="92">
        <f t="shared" si="25"/>
        <v>0</v>
      </c>
      <c r="J77" s="92">
        <v>0</v>
      </c>
      <c r="K77" s="92">
        <v>0</v>
      </c>
      <c r="L77" s="92">
        <f t="shared" si="25"/>
        <v>70000000</v>
      </c>
      <c r="M77" s="31"/>
      <c r="N77" s="4"/>
      <c r="O77" s="4"/>
      <c r="P77" s="3"/>
    </row>
    <row r="78" spans="1:19" ht="46.5" customHeight="1" x14ac:dyDescent="0.25">
      <c r="A78" s="6"/>
      <c r="B78" s="141"/>
      <c r="C78" s="142"/>
      <c r="D78" s="230"/>
      <c r="E78" s="142"/>
      <c r="F78" s="24" t="s">
        <v>25</v>
      </c>
      <c r="G78" s="87">
        <v>70000000</v>
      </c>
      <c r="H78" s="100">
        <v>0</v>
      </c>
      <c r="I78" s="90">
        <v>0</v>
      </c>
      <c r="J78" s="90">
        <v>0</v>
      </c>
      <c r="K78" s="90">
        <v>0</v>
      </c>
      <c r="L78" s="90">
        <v>70000000</v>
      </c>
      <c r="M78" s="31"/>
      <c r="N78" s="4"/>
      <c r="O78" s="4"/>
      <c r="P78" s="3"/>
    </row>
    <row r="79" spans="1:19" ht="46.5" customHeight="1" x14ac:dyDescent="0.25">
      <c r="A79" s="6"/>
      <c r="B79" s="146" t="s">
        <v>39</v>
      </c>
      <c r="C79" s="143" t="s">
        <v>101</v>
      </c>
      <c r="D79" s="229" t="s">
        <v>61</v>
      </c>
      <c r="E79" s="142" t="s">
        <v>15</v>
      </c>
      <c r="F79" s="24" t="s">
        <v>2</v>
      </c>
      <c r="G79" s="93">
        <v>0</v>
      </c>
      <c r="H79" s="93">
        <f t="shared" ref="H79:L79" si="26">H80</f>
        <v>0</v>
      </c>
      <c r="I79" s="93">
        <f t="shared" si="26"/>
        <v>0</v>
      </c>
      <c r="J79" s="93">
        <v>0</v>
      </c>
      <c r="K79" s="93">
        <v>0</v>
      </c>
      <c r="L79" s="93">
        <f t="shared" si="26"/>
        <v>0</v>
      </c>
      <c r="M79" s="31"/>
      <c r="N79" s="4"/>
      <c r="O79" s="4"/>
      <c r="P79" s="3"/>
    </row>
    <row r="80" spans="1:19" ht="45.75" customHeight="1" x14ac:dyDescent="0.25">
      <c r="A80" s="6"/>
      <c r="B80" s="147"/>
      <c r="C80" s="148"/>
      <c r="D80" s="230"/>
      <c r="E80" s="142"/>
      <c r="F80" s="24" t="s">
        <v>25</v>
      </c>
      <c r="G80" s="87">
        <v>0</v>
      </c>
      <c r="H80" s="100">
        <v>0</v>
      </c>
      <c r="I80" s="90">
        <v>0</v>
      </c>
      <c r="J80" s="90">
        <v>0</v>
      </c>
      <c r="K80" s="90">
        <v>0</v>
      </c>
      <c r="L80" s="90">
        <v>0</v>
      </c>
      <c r="M80" s="31"/>
      <c r="N80" s="4"/>
      <c r="O80" s="4"/>
      <c r="P80" s="3"/>
    </row>
    <row r="81" spans="1:16" ht="25.5" customHeight="1" x14ac:dyDescent="0.25">
      <c r="A81" s="6"/>
      <c r="B81" s="141" t="s">
        <v>40</v>
      </c>
      <c r="C81" s="142" t="s">
        <v>102</v>
      </c>
      <c r="D81" s="229" t="s">
        <v>61</v>
      </c>
      <c r="E81" s="142" t="s">
        <v>15</v>
      </c>
      <c r="F81" s="24" t="s">
        <v>2</v>
      </c>
      <c r="G81" s="93">
        <f>G82</f>
        <v>15000000</v>
      </c>
      <c r="H81" s="93">
        <f t="shared" ref="H81:L81" si="27">H82</f>
        <v>0</v>
      </c>
      <c r="I81" s="93">
        <f t="shared" si="27"/>
        <v>0</v>
      </c>
      <c r="J81" s="93">
        <v>0</v>
      </c>
      <c r="K81" s="93">
        <v>0</v>
      </c>
      <c r="L81" s="93">
        <f t="shared" si="27"/>
        <v>15000000</v>
      </c>
      <c r="M81" s="31"/>
      <c r="N81" s="4"/>
      <c r="O81" s="4"/>
      <c r="P81" s="3"/>
    </row>
    <row r="82" spans="1:16" ht="66" customHeight="1" x14ac:dyDescent="0.25">
      <c r="A82" s="6"/>
      <c r="B82" s="141"/>
      <c r="C82" s="142"/>
      <c r="D82" s="230"/>
      <c r="E82" s="142"/>
      <c r="F82" s="27" t="s">
        <v>25</v>
      </c>
      <c r="G82" s="94">
        <v>15000000</v>
      </c>
      <c r="H82" s="101">
        <v>0</v>
      </c>
      <c r="I82" s="90">
        <v>0</v>
      </c>
      <c r="J82" s="90">
        <v>0</v>
      </c>
      <c r="K82" s="90">
        <v>0</v>
      </c>
      <c r="L82" s="90">
        <v>15000000</v>
      </c>
      <c r="M82" s="31"/>
      <c r="N82" s="4"/>
      <c r="O82" s="4"/>
      <c r="P82" s="3"/>
    </row>
    <row r="83" spans="1:16" x14ac:dyDescent="0.25">
      <c r="A83" s="6"/>
      <c r="B83" s="141" t="s">
        <v>41</v>
      </c>
      <c r="C83" s="142" t="s">
        <v>103</v>
      </c>
      <c r="D83" s="229" t="s">
        <v>61</v>
      </c>
      <c r="E83" s="232" t="s">
        <v>15</v>
      </c>
      <c r="F83" s="28" t="s">
        <v>2</v>
      </c>
      <c r="G83" s="93">
        <v>0</v>
      </c>
      <c r="H83" s="93">
        <f t="shared" ref="H83:L83" si="28">H84</f>
        <v>0</v>
      </c>
      <c r="I83" s="93">
        <f t="shared" si="28"/>
        <v>0</v>
      </c>
      <c r="J83" s="93">
        <f t="shared" si="28"/>
        <v>0</v>
      </c>
      <c r="K83" s="93">
        <v>0</v>
      </c>
      <c r="L83" s="93">
        <f t="shared" si="28"/>
        <v>0</v>
      </c>
      <c r="M83" s="31"/>
      <c r="N83" s="4"/>
      <c r="O83" s="4"/>
      <c r="P83" s="3"/>
    </row>
    <row r="84" spans="1:16" ht="59.25" customHeight="1" x14ac:dyDescent="0.25">
      <c r="A84" s="6"/>
      <c r="B84" s="141"/>
      <c r="C84" s="142"/>
      <c r="D84" s="230"/>
      <c r="E84" s="142"/>
      <c r="F84" s="42" t="s">
        <v>25</v>
      </c>
      <c r="G84" s="86">
        <v>0</v>
      </c>
      <c r="H84" s="100">
        <v>0</v>
      </c>
      <c r="I84" s="90">
        <v>0</v>
      </c>
      <c r="J84" s="90">
        <v>0</v>
      </c>
      <c r="K84" s="90">
        <v>0</v>
      </c>
      <c r="L84" s="90">
        <v>0</v>
      </c>
      <c r="M84" s="31"/>
      <c r="N84" s="4"/>
      <c r="O84" s="4"/>
      <c r="P84" s="3"/>
    </row>
    <row r="85" spans="1:16" ht="40.5" customHeight="1" x14ac:dyDescent="0.25">
      <c r="A85" s="6"/>
      <c r="B85" s="147" t="s">
        <v>42</v>
      </c>
      <c r="C85" s="148" t="s">
        <v>104</v>
      </c>
      <c r="D85" s="229" t="s">
        <v>61</v>
      </c>
      <c r="E85" s="148" t="s">
        <v>15</v>
      </c>
      <c r="F85" s="42" t="s">
        <v>2</v>
      </c>
      <c r="G85" s="92">
        <v>0</v>
      </c>
      <c r="H85" s="92">
        <f t="shared" ref="H85:L85" si="29">H86</f>
        <v>0</v>
      </c>
      <c r="I85" s="92">
        <f t="shared" si="29"/>
        <v>0</v>
      </c>
      <c r="J85" s="92">
        <v>0</v>
      </c>
      <c r="K85" s="92">
        <f t="shared" si="29"/>
        <v>0</v>
      </c>
      <c r="L85" s="92">
        <f t="shared" si="29"/>
        <v>0</v>
      </c>
      <c r="M85" s="31"/>
      <c r="N85" s="4"/>
      <c r="O85" s="4"/>
      <c r="P85" s="3"/>
    </row>
    <row r="86" spans="1:16" ht="33.75" customHeight="1" x14ac:dyDescent="0.25">
      <c r="A86" s="6"/>
      <c r="B86" s="146"/>
      <c r="C86" s="143"/>
      <c r="D86" s="231"/>
      <c r="E86" s="143"/>
      <c r="F86" s="24" t="s">
        <v>25</v>
      </c>
      <c r="G86" s="94">
        <v>0</v>
      </c>
      <c r="H86" s="100">
        <v>0</v>
      </c>
      <c r="I86" s="90">
        <v>0</v>
      </c>
      <c r="J86" s="90">
        <v>0</v>
      </c>
      <c r="K86" s="90">
        <v>0</v>
      </c>
      <c r="L86" s="90">
        <v>0</v>
      </c>
      <c r="M86" s="31"/>
      <c r="N86" s="4"/>
      <c r="O86" s="4"/>
      <c r="P86" s="3"/>
    </row>
    <row r="87" spans="1:16" ht="29.25" customHeight="1" x14ac:dyDescent="0.25">
      <c r="A87" s="6"/>
      <c r="B87" s="233" t="s">
        <v>69</v>
      </c>
      <c r="C87" s="234"/>
      <c r="D87" s="234"/>
      <c r="E87" s="235"/>
      <c r="F87" s="77" t="s">
        <v>2</v>
      </c>
      <c r="G87" s="98">
        <f>SUM(G74,G77,G79,G81,G83,G85,)</f>
        <v>334703100</v>
      </c>
      <c r="H87" s="100">
        <f>SUM(H74,H77,H79,H81,H83,H85)</f>
        <v>12203100</v>
      </c>
      <c r="I87" s="100">
        <f>SUM(I74,I77,I79,I81,I83,I85)</f>
        <v>0</v>
      </c>
      <c r="J87" s="100">
        <f>SUM(J74,J77,J79,J81,J83,J85)</f>
        <v>0</v>
      </c>
      <c r="K87" s="100">
        <f>SUM(K74,K77,K79,K81,K83,K85)</f>
        <v>0</v>
      </c>
      <c r="L87" s="100">
        <f>SUM(L74,L77,L79,L81,L83,L85)</f>
        <v>322500000</v>
      </c>
      <c r="M87" s="31"/>
      <c r="N87" s="4"/>
      <c r="O87" s="4"/>
      <c r="P87" s="3"/>
    </row>
    <row r="88" spans="1:16" ht="31.5" customHeight="1" x14ac:dyDescent="0.25">
      <c r="A88" s="6"/>
      <c r="B88" s="213"/>
      <c r="C88" s="214"/>
      <c r="D88" s="214"/>
      <c r="E88" s="236"/>
      <c r="F88" s="77" t="s">
        <v>26</v>
      </c>
      <c r="G88" s="98">
        <f>SUM(G75)</f>
        <v>12081000</v>
      </c>
      <c r="H88" s="100">
        <f>SUM(H75)</f>
        <v>12081000</v>
      </c>
      <c r="I88" s="90">
        <f>SUM(I75)</f>
        <v>0</v>
      </c>
      <c r="J88" s="90">
        <f>SUM(J75)</f>
        <v>0</v>
      </c>
      <c r="K88" s="90">
        <f>SUM(K75)</f>
        <v>0</v>
      </c>
      <c r="L88" s="90">
        <f>SUM(L75)</f>
        <v>0</v>
      </c>
      <c r="M88" s="31"/>
      <c r="N88" s="4"/>
      <c r="O88" s="4"/>
      <c r="P88" s="3"/>
    </row>
    <row r="89" spans="1:16" ht="33.75" customHeight="1" x14ac:dyDescent="0.25">
      <c r="A89" s="6"/>
      <c r="B89" s="213"/>
      <c r="C89" s="214"/>
      <c r="D89" s="214"/>
      <c r="E89" s="236"/>
      <c r="F89" s="174" t="s">
        <v>25</v>
      </c>
      <c r="G89" s="222">
        <f>SUM(G76,G78,G80,G82,G84,G86)</f>
        <v>322622100</v>
      </c>
      <c r="H89" s="222">
        <f>SUM(H76,H78,H80,H82,H84,H86)</f>
        <v>122100</v>
      </c>
      <c r="I89" s="222">
        <f>SUM(I76,I78,I80,I82,I84,I86)</f>
        <v>0</v>
      </c>
      <c r="J89" s="222">
        <f>SUM(J76,J78,J80,J82,J84,J86)</f>
        <v>0</v>
      </c>
      <c r="K89" s="222">
        <f>SUM(K76,K78,K80,K82,K84,K86)</f>
        <v>0</v>
      </c>
      <c r="L89" s="222">
        <f>SUM(L76,L78,L80,L82,L84,L86)</f>
        <v>322500000</v>
      </c>
      <c r="M89" s="31"/>
      <c r="N89" s="4"/>
      <c r="O89" s="4"/>
      <c r="P89" s="3"/>
    </row>
    <row r="90" spans="1:16" ht="18" customHeight="1" x14ac:dyDescent="0.25">
      <c r="A90" s="6"/>
      <c r="B90" s="237"/>
      <c r="C90" s="238"/>
      <c r="D90" s="238"/>
      <c r="E90" s="239"/>
      <c r="F90" s="221"/>
      <c r="G90" s="222"/>
      <c r="H90" s="222"/>
      <c r="I90" s="222"/>
      <c r="J90" s="222"/>
      <c r="K90" s="222"/>
      <c r="L90" s="222"/>
      <c r="M90" s="31"/>
      <c r="N90" s="4"/>
      <c r="O90" s="4"/>
      <c r="P90" s="3"/>
    </row>
    <row r="91" spans="1:16" ht="33.75" customHeight="1" x14ac:dyDescent="0.25">
      <c r="A91" s="6"/>
      <c r="B91" s="202" t="s">
        <v>66</v>
      </c>
      <c r="C91" s="203"/>
      <c r="D91" s="203"/>
      <c r="E91" s="204"/>
      <c r="F91" s="32" t="s">
        <v>2</v>
      </c>
      <c r="G91" s="103">
        <f>SUM(G36,G70,G87)</f>
        <v>671014004.75</v>
      </c>
      <c r="H91" s="103">
        <f>SUM(H36,H70,H87)</f>
        <v>103033740.21000001</v>
      </c>
      <c r="I91" s="103">
        <f>SUM(I36,I70,I87)</f>
        <v>61418094.18</v>
      </c>
      <c r="J91" s="103">
        <f>SUM(J36,J70,J87)</f>
        <v>36383435.18</v>
      </c>
      <c r="K91" s="103">
        <f>SUM(K36,K70,K87)</f>
        <v>36476035.18</v>
      </c>
      <c r="L91" s="111">
        <f>SUM(L36,L70,L87)</f>
        <v>433702700</v>
      </c>
      <c r="M91" s="31"/>
      <c r="N91" s="4"/>
      <c r="O91" s="4"/>
      <c r="P91" s="3"/>
    </row>
    <row r="92" spans="1:16" ht="33.75" customHeight="1" x14ac:dyDescent="0.25">
      <c r="A92" s="6"/>
      <c r="B92" s="205"/>
      <c r="C92" s="206"/>
      <c r="D92" s="206"/>
      <c r="E92" s="207"/>
      <c r="F92" s="32" t="s">
        <v>26</v>
      </c>
      <c r="G92" s="87">
        <f>SUM(G37,G88)</f>
        <v>124980600</v>
      </c>
      <c r="H92" s="87">
        <f>SUM(H37,H88)</f>
        <v>82564400</v>
      </c>
      <c r="I92" s="87">
        <f>SUM(I37,I88)</f>
        <v>18178400</v>
      </c>
      <c r="J92" s="87">
        <f>SUM(J37,J88)</f>
        <v>12118900</v>
      </c>
      <c r="K92" s="95">
        <f>SUM(K37,K88)</f>
        <v>12118900</v>
      </c>
      <c r="L92" s="111">
        <f>SUM(L37,L88)</f>
        <v>0</v>
      </c>
      <c r="M92" s="31"/>
      <c r="N92" s="4"/>
      <c r="O92" s="4"/>
      <c r="P92" s="3"/>
    </row>
    <row r="93" spans="1:16" ht="33.75" customHeight="1" x14ac:dyDescent="0.25">
      <c r="A93" s="6"/>
      <c r="B93" s="205"/>
      <c r="C93" s="206"/>
      <c r="D93" s="206"/>
      <c r="E93" s="207"/>
      <c r="F93" s="32" t="s">
        <v>25</v>
      </c>
      <c r="G93" s="87">
        <f>SUM(G38,G71,G89)</f>
        <v>477656004.75</v>
      </c>
      <c r="H93" s="87">
        <f>SUM(H38,H71,H89)</f>
        <v>6432640.21</v>
      </c>
      <c r="I93" s="87">
        <f>SUM(I38,I71,I89)</f>
        <v>29435494.18</v>
      </c>
      <c r="J93" s="87">
        <f>SUM(J38,J71,J89)</f>
        <v>10728935.18</v>
      </c>
      <c r="K93" s="95">
        <f>SUM(K38,K71,K89)</f>
        <v>10728935.18</v>
      </c>
      <c r="L93" s="111">
        <f>SUM(L38,L71,L89)</f>
        <v>420330000</v>
      </c>
      <c r="M93" s="31"/>
      <c r="N93" s="4"/>
      <c r="O93" s="4"/>
      <c r="P93" s="3"/>
    </row>
    <row r="94" spans="1:16" ht="33.75" customHeight="1" x14ac:dyDescent="0.25">
      <c r="A94" s="6"/>
      <c r="B94" s="208"/>
      <c r="C94" s="209"/>
      <c r="D94" s="209"/>
      <c r="E94" s="210"/>
      <c r="F94" s="32" t="s">
        <v>57</v>
      </c>
      <c r="G94" s="87">
        <f t="shared" ref="G94:L94" si="30">SUM(G72)</f>
        <v>68377400</v>
      </c>
      <c r="H94" s="87">
        <f t="shared" si="30"/>
        <v>14036700</v>
      </c>
      <c r="I94" s="87">
        <f t="shared" si="30"/>
        <v>13804200</v>
      </c>
      <c r="J94" s="87">
        <f t="shared" si="30"/>
        <v>13535600</v>
      </c>
      <c r="K94" s="95">
        <f t="shared" si="30"/>
        <v>13628200</v>
      </c>
      <c r="L94" s="112">
        <f t="shared" si="30"/>
        <v>13372700</v>
      </c>
      <c r="M94" s="31"/>
      <c r="N94" s="4"/>
      <c r="O94" s="4"/>
      <c r="P94" s="3"/>
    </row>
    <row r="95" spans="1:16" ht="50.25" customHeight="1" x14ac:dyDescent="0.25">
      <c r="A95" s="6"/>
      <c r="B95" s="10"/>
      <c r="C95" s="11"/>
      <c r="D95" s="11"/>
      <c r="E95" s="11"/>
      <c r="F95" s="12"/>
      <c r="G95" s="104"/>
      <c r="H95" s="108"/>
      <c r="L95" s="4"/>
      <c r="M95" s="31"/>
      <c r="N95" s="4"/>
      <c r="O95" s="4"/>
      <c r="P95" s="3"/>
    </row>
    <row r="96" spans="1:16" ht="25.5" customHeight="1" x14ac:dyDescent="0.25">
      <c r="A96" s="6"/>
      <c r="B96" s="10"/>
      <c r="C96" s="11"/>
      <c r="D96" s="11"/>
      <c r="E96" s="11"/>
      <c r="F96" s="12"/>
      <c r="G96" s="104"/>
      <c r="H96" s="108"/>
      <c r="L96" s="4"/>
      <c r="M96" s="31"/>
      <c r="N96" s="4"/>
      <c r="O96" s="4"/>
      <c r="P96" s="3"/>
    </row>
    <row r="97" spans="1:16" ht="33.75" customHeight="1" x14ac:dyDescent="0.25">
      <c r="A97" s="6"/>
      <c r="B97" s="13"/>
      <c r="C97" s="14"/>
      <c r="D97" s="14"/>
      <c r="E97" s="14"/>
      <c r="F97" s="15"/>
      <c r="G97" s="105"/>
      <c r="H97" s="108"/>
      <c r="L97"/>
      <c r="M97" s="31"/>
      <c r="N97" s="4"/>
      <c r="O97" s="4"/>
      <c r="P97" s="3"/>
    </row>
    <row r="98" spans="1:16" ht="32.25" customHeight="1" x14ac:dyDescent="0.25">
      <c r="A98" s="6"/>
      <c r="B98" s="13"/>
      <c r="C98" s="14"/>
      <c r="D98" s="14"/>
      <c r="E98" s="14"/>
      <c r="F98" s="15"/>
      <c r="G98" s="105"/>
      <c r="H98" s="108"/>
      <c r="L98"/>
      <c r="M98" s="31"/>
      <c r="N98" s="4"/>
      <c r="O98" s="4"/>
      <c r="P98" s="3"/>
    </row>
    <row r="99" spans="1:16" ht="36.75" customHeight="1" x14ac:dyDescent="0.25">
      <c r="A99" s="6"/>
      <c r="B99" s="13"/>
      <c r="C99" s="14"/>
      <c r="D99" s="14"/>
      <c r="E99" s="14"/>
      <c r="F99" s="15"/>
      <c r="G99" s="105"/>
      <c r="H99" s="108"/>
      <c r="L99"/>
      <c r="M99" s="31"/>
      <c r="N99" s="4"/>
      <c r="O99" s="4"/>
      <c r="P99" s="3"/>
    </row>
    <row r="100" spans="1:16" ht="24.75" customHeight="1" x14ac:dyDescent="0.25">
      <c r="A100" s="6"/>
      <c r="B100" s="13"/>
      <c r="C100" s="14"/>
      <c r="D100" s="14"/>
      <c r="E100" s="14"/>
      <c r="F100" s="15"/>
      <c r="G100" s="105"/>
      <c r="H100" s="108"/>
      <c r="L100"/>
      <c r="M100" s="31"/>
      <c r="N100" s="4"/>
      <c r="O100" s="4"/>
      <c r="P100" s="3"/>
    </row>
    <row r="101" spans="1:16" ht="43.5" customHeight="1" x14ac:dyDescent="0.25">
      <c r="A101" s="6"/>
      <c r="B101" s="13"/>
      <c r="C101" s="14"/>
      <c r="D101" s="14"/>
      <c r="E101" s="14"/>
      <c r="F101" s="15"/>
      <c r="G101" s="105"/>
      <c r="H101" s="108"/>
      <c r="L101"/>
      <c r="M101" s="31"/>
      <c r="N101" s="4"/>
      <c r="O101" s="4"/>
      <c r="P101" s="3"/>
    </row>
    <row r="102" spans="1:16" ht="15" customHeight="1" x14ac:dyDescent="0.25">
      <c r="A102" s="6"/>
      <c r="B102" s="13"/>
      <c r="C102" s="14"/>
      <c r="D102" s="14"/>
      <c r="E102" s="14"/>
      <c r="F102" s="15"/>
      <c r="G102" s="105"/>
      <c r="H102" s="108"/>
      <c r="L102"/>
      <c r="M102" s="31"/>
      <c r="N102" s="4"/>
      <c r="O102" s="4"/>
      <c r="P102" s="3"/>
    </row>
    <row r="103" spans="1:16" ht="39" customHeight="1" x14ac:dyDescent="0.25">
      <c r="A103" s="6"/>
      <c r="B103" s="13"/>
      <c r="C103" s="14"/>
      <c r="D103" s="14"/>
      <c r="E103" s="14"/>
      <c r="F103" s="15"/>
      <c r="G103" s="105"/>
      <c r="H103" s="108"/>
      <c r="L103"/>
      <c r="M103" s="43"/>
      <c r="N103" s="4"/>
      <c r="O103" s="4"/>
      <c r="P103" s="3"/>
    </row>
    <row r="104" spans="1:16" ht="22.5" customHeight="1" x14ac:dyDescent="0.25">
      <c r="A104" s="6"/>
      <c r="B104" s="13"/>
      <c r="C104" s="14"/>
      <c r="D104" s="14"/>
      <c r="E104" s="14"/>
      <c r="F104" s="15"/>
      <c r="G104" s="105"/>
      <c r="H104" s="108"/>
      <c r="L104"/>
      <c r="M104" s="43"/>
      <c r="N104" s="4"/>
      <c r="O104" s="4"/>
      <c r="P104" s="3"/>
    </row>
    <row r="105" spans="1:16" ht="31.5" customHeight="1" x14ac:dyDescent="0.25">
      <c r="A105" s="6"/>
      <c r="B105" s="13"/>
      <c r="C105" s="14"/>
      <c r="D105" s="14"/>
      <c r="E105" s="14"/>
      <c r="F105" s="15"/>
      <c r="G105" s="105"/>
      <c r="H105" s="108"/>
      <c r="L105"/>
      <c r="M105" s="43"/>
      <c r="N105" s="4"/>
      <c r="O105" s="4"/>
      <c r="P105" s="3"/>
    </row>
    <row r="106" spans="1:16" ht="27" customHeight="1" x14ac:dyDescent="0.25">
      <c r="A106" s="6"/>
      <c r="B106" s="13"/>
      <c r="C106" s="14"/>
      <c r="D106" s="14"/>
      <c r="E106" s="14"/>
      <c r="F106" s="15"/>
      <c r="G106" s="105"/>
      <c r="H106" s="108"/>
      <c r="L106"/>
      <c r="M106" s="4"/>
      <c r="N106" s="3"/>
      <c r="O106"/>
    </row>
    <row r="107" spans="1:16" x14ac:dyDescent="0.25">
      <c r="A107" s="6"/>
      <c r="B107" s="13"/>
      <c r="C107" s="14"/>
      <c r="D107" s="14"/>
      <c r="E107" s="14"/>
      <c r="F107" s="15"/>
      <c r="G107" s="105"/>
      <c r="H107" s="108"/>
      <c r="L107"/>
      <c r="M107" s="4"/>
      <c r="N107" s="3"/>
      <c r="O107"/>
    </row>
    <row r="108" spans="1:16" ht="20.25" customHeight="1" x14ac:dyDescent="0.25">
      <c r="A108" s="6"/>
      <c r="B108" s="13"/>
      <c r="C108" s="14"/>
      <c r="D108" s="14"/>
      <c r="E108" s="14"/>
      <c r="F108" s="15"/>
      <c r="G108" s="105"/>
      <c r="H108" s="108"/>
      <c r="L108"/>
      <c r="M108"/>
      <c r="N108"/>
      <c r="O108"/>
    </row>
    <row r="109" spans="1:16" ht="36" customHeight="1" x14ac:dyDescent="0.25">
      <c r="A109" s="6"/>
      <c r="B109"/>
      <c r="C109"/>
      <c r="D109"/>
      <c r="E109"/>
      <c r="F109"/>
      <c r="G109" s="106"/>
      <c r="H109" s="109"/>
      <c r="I109"/>
      <c r="J109"/>
      <c r="K109"/>
      <c r="L109"/>
      <c r="M109"/>
      <c r="N109"/>
      <c r="O109"/>
    </row>
    <row r="110" spans="1:16" ht="24.75" customHeight="1" x14ac:dyDescent="0.25">
      <c r="A110" s="6"/>
      <c r="B110"/>
      <c r="C110"/>
      <c r="D110"/>
      <c r="E110"/>
      <c r="F110"/>
      <c r="G110" s="106"/>
      <c r="H110" s="109"/>
      <c r="I110"/>
      <c r="J110"/>
      <c r="K110"/>
      <c r="L110"/>
      <c r="M110"/>
      <c r="N110"/>
      <c r="O110"/>
    </row>
    <row r="111" spans="1:16" ht="24.75" customHeight="1" x14ac:dyDescent="0.25">
      <c r="A111" s="6"/>
      <c r="B111"/>
      <c r="C111"/>
      <c r="D111"/>
      <c r="E111"/>
      <c r="F111"/>
      <c r="G111" s="106"/>
      <c r="H111" s="109"/>
      <c r="I111"/>
      <c r="J111"/>
      <c r="K111"/>
      <c r="L111"/>
      <c r="M111"/>
      <c r="N111"/>
      <c r="O111"/>
    </row>
    <row r="112" spans="1:16" x14ac:dyDescent="0.25">
      <c r="A112" s="6"/>
      <c r="B112"/>
      <c r="C112"/>
      <c r="D112"/>
      <c r="E112"/>
      <c r="F112"/>
      <c r="G112" s="106"/>
      <c r="H112" s="109"/>
      <c r="I112"/>
      <c r="J112"/>
      <c r="K112"/>
      <c r="L112"/>
      <c r="M112"/>
      <c r="N112"/>
      <c r="O112"/>
    </row>
    <row r="113" spans="1:15" ht="51.75" customHeight="1" x14ac:dyDescent="0.25">
      <c r="A113" s="6"/>
      <c r="B113"/>
      <c r="C113"/>
      <c r="D113"/>
      <c r="E113"/>
      <c r="F113"/>
      <c r="G113" s="106"/>
      <c r="H113" s="109"/>
      <c r="I113"/>
      <c r="J113"/>
      <c r="K113"/>
      <c r="L113"/>
      <c r="M113"/>
      <c r="N113"/>
      <c r="O113"/>
    </row>
    <row r="114" spans="1:15" ht="21" customHeight="1" x14ac:dyDescent="0.25">
      <c r="A114" s="6"/>
      <c r="B114"/>
      <c r="C114"/>
      <c r="D114"/>
      <c r="E114"/>
      <c r="F114"/>
      <c r="G114" s="106"/>
      <c r="H114" s="109"/>
      <c r="I114"/>
      <c r="J114"/>
      <c r="K114"/>
      <c r="L114"/>
      <c r="M114"/>
      <c r="N114"/>
      <c r="O114"/>
    </row>
    <row r="115" spans="1:15" ht="32.25" customHeight="1" x14ac:dyDescent="0.25">
      <c r="A115" s="6"/>
      <c r="B115"/>
      <c r="C115"/>
      <c r="D115"/>
      <c r="E115"/>
      <c r="F115"/>
      <c r="G115" s="106"/>
      <c r="H115" s="109"/>
      <c r="I115"/>
      <c r="J115"/>
      <c r="K115"/>
      <c r="L115"/>
      <c r="M115"/>
      <c r="N115"/>
      <c r="O115"/>
    </row>
    <row r="116" spans="1:15" ht="33" customHeight="1" x14ac:dyDescent="0.25">
      <c r="A116" s="6"/>
      <c r="B116"/>
      <c r="C116"/>
      <c r="D116"/>
      <c r="E116"/>
      <c r="F116"/>
      <c r="G116" s="106"/>
      <c r="H116" s="109"/>
      <c r="I116"/>
      <c r="J116"/>
      <c r="K116"/>
      <c r="L116"/>
      <c r="M116"/>
      <c r="N116"/>
      <c r="O116"/>
    </row>
    <row r="117" spans="1:15" ht="72" customHeight="1" x14ac:dyDescent="0.25">
      <c r="A117" s="6"/>
      <c r="B117"/>
      <c r="C117"/>
      <c r="D117"/>
      <c r="E117"/>
      <c r="F117"/>
      <c r="G117" s="106"/>
      <c r="H117" s="109"/>
      <c r="I117"/>
      <c r="J117"/>
      <c r="K117"/>
      <c r="L117"/>
      <c r="M117"/>
      <c r="N117"/>
      <c r="O117"/>
    </row>
    <row r="118" spans="1:15" ht="15" customHeight="1" x14ac:dyDescent="0.25">
      <c r="A118" s="6"/>
      <c r="B118"/>
      <c r="C118"/>
      <c r="D118"/>
      <c r="E118"/>
      <c r="F118"/>
      <c r="G118" s="106"/>
      <c r="H118" s="109"/>
      <c r="I118"/>
      <c r="J118"/>
      <c r="K118"/>
      <c r="L118"/>
      <c r="M118"/>
      <c r="N118"/>
      <c r="O118"/>
    </row>
    <row r="119" spans="1:15" ht="60" customHeight="1" x14ac:dyDescent="0.25">
      <c r="A119" s="6"/>
      <c r="B119"/>
      <c r="C119"/>
      <c r="D119"/>
      <c r="E119"/>
      <c r="F119"/>
      <c r="G119" s="106"/>
      <c r="H119" s="109"/>
      <c r="I119"/>
      <c r="J119"/>
      <c r="K119"/>
      <c r="L119"/>
      <c r="M119"/>
      <c r="N119"/>
      <c r="O119"/>
    </row>
    <row r="120" spans="1:15" x14ac:dyDescent="0.25">
      <c r="A120" s="6"/>
      <c r="B120"/>
      <c r="C120"/>
      <c r="D120"/>
      <c r="E120"/>
      <c r="F120"/>
      <c r="G120" s="106"/>
      <c r="H120" s="109"/>
      <c r="I120"/>
      <c r="J120"/>
      <c r="K120"/>
      <c r="L120"/>
      <c r="M120"/>
      <c r="N120"/>
      <c r="O120"/>
    </row>
    <row r="121" spans="1:15" ht="55.5" customHeight="1" x14ac:dyDescent="0.25">
      <c r="A121" s="6"/>
      <c r="B121"/>
      <c r="C121"/>
      <c r="D121"/>
      <c r="E121"/>
      <c r="F121"/>
      <c r="G121" s="106"/>
      <c r="H121" s="109"/>
      <c r="I121"/>
      <c r="J121"/>
      <c r="K121"/>
      <c r="L121"/>
      <c r="M121"/>
      <c r="N121"/>
      <c r="O121"/>
    </row>
    <row r="122" spans="1:15" x14ac:dyDescent="0.25">
      <c r="B122"/>
      <c r="C122"/>
      <c r="D122"/>
      <c r="E122"/>
      <c r="F122"/>
      <c r="G122" s="106"/>
      <c r="H122" s="109"/>
      <c r="I122"/>
      <c r="J122"/>
      <c r="K122"/>
      <c r="L122"/>
      <c r="M122"/>
      <c r="N122"/>
      <c r="O122"/>
    </row>
    <row r="123" spans="1:15" ht="15" customHeight="1" x14ac:dyDescent="0.25">
      <c r="B123"/>
      <c r="C123"/>
      <c r="D123"/>
      <c r="E123"/>
      <c r="F123"/>
      <c r="G123" s="106"/>
      <c r="H123" s="109"/>
      <c r="I123"/>
      <c r="J123"/>
      <c r="K123"/>
      <c r="L123"/>
      <c r="M123"/>
      <c r="N123"/>
      <c r="O123"/>
    </row>
    <row r="124" spans="1:15" ht="54.75" customHeight="1" x14ac:dyDescent="0.25">
      <c r="B124"/>
      <c r="C124"/>
      <c r="D124"/>
      <c r="E124"/>
      <c r="F124"/>
      <c r="G124" s="106"/>
      <c r="H124" s="109"/>
      <c r="I124"/>
      <c r="J124"/>
      <c r="K124"/>
      <c r="L124"/>
      <c r="M124"/>
      <c r="N124"/>
      <c r="O124"/>
    </row>
    <row r="125" spans="1:15" ht="15" customHeight="1" x14ac:dyDescent="0.25">
      <c r="B125"/>
      <c r="C125"/>
      <c r="D125"/>
      <c r="E125"/>
      <c r="F125"/>
      <c r="G125" s="106"/>
      <c r="H125" s="109"/>
      <c r="I125"/>
      <c r="J125"/>
      <c r="K125"/>
      <c r="L125"/>
      <c r="M125"/>
      <c r="N125"/>
      <c r="O125"/>
    </row>
    <row r="126" spans="1:15" ht="55.5" customHeight="1" x14ac:dyDescent="0.25">
      <c r="B126"/>
      <c r="C126"/>
      <c r="D126"/>
      <c r="E126"/>
      <c r="F126"/>
      <c r="G126" s="106"/>
      <c r="H126" s="109"/>
      <c r="I126"/>
      <c r="J126"/>
      <c r="K126"/>
      <c r="L126"/>
      <c r="M126"/>
      <c r="N126"/>
      <c r="O126"/>
    </row>
    <row r="127" spans="1:15" ht="15" customHeight="1" x14ac:dyDescent="0.25">
      <c r="B127"/>
      <c r="C127"/>
      <c r="D127"/>
      <c r="E127"/>
      <c r="F127"/>
      <c r="G127" s="106"/>
      <c r="H127" s="109"/>
      <c r="I127"/>
      <c r="J127"/>
      <c r="K127"/>
      <c r="L127"/>
      <c r="M127"/>
      <c r="N127"/>
      <c r="O127"/>
    </row>
    <row r="128" spans="1:15" ht="59.25" customHeight="1" x14ac:dyDescent="0.25">
      <c r="B128"/>
      <c r="C128"/>
      <c r="D128"/>
      <c r="E128"/>
      <c r="F128"/>
      <c r="G128" s="106"/>
      <c r="H128" s="109"/>
      <c r="I128"/>
      <c r="J128"/>
      <c r="K128"/>
      <c r="L128"/>
      <c r="M128"/>
      <c r="N128"/>
      <c r="O128"/>
    </row>
    <row r="129" spans="2:15" ht="15" customHeight="1" x14ac:dyDescent="0.25">
      <c r="B129"/>
      <c r="C129"/>
      <c r="D129"/>
      <c r="E129"/>
      <c r="F129"/>
      <c r="G129" s="106"/>
      <c r="H129" s="109"/>
      <c r="I129"/>
      <c r="J129"/>
      <c r="K129"/>
      <c r="L129"/>
      <c r="M129"/>
      <c r="N129"/>
      <c r="O129"/>
    </row>
    <row r="130" spans="2:15" ht="36.75" customHeight="1" x14ac:dyDescent="0.25">
      <c r="B130"/>
      <c r="C130"/>
      <c r="D130"/>
      <c r="E130"/>
      <c r="F130"/>
      <c r="G130" s="106"/>
      <c r="H130" s="109"/>
      <c r="I130"/>
      <c r="J130"/>
      <c r="K130"/>
      <c r="L130"/>
      <c r="M130"/>
      <c r="N130"/>
      <c r="O130"/>
    </row>
    <row r="131" spans="2:15" ht="16.5" customHeight="1" x14ac:dyDescent="0.25">
      <c r="B131"/>
      <c r="C131"/>
      <c r="D131"/>
      <c r="E131"/>
      <c r="F131"/>
      <c r="G131" s="106"/>
      <c r="H131" s="109"/>
      <c r="I131"/>
      <c r="J131"/>
      <c r="K131"/>
      <c r="L131"/>
      <c r="M131"/>
      <c r="N131"/>
      <c r="O131"/>
    </row>
    <row r="132" spans="2:15" ht="27.75" customHeight="1" x14ac:dyDescent="0.25">
      <c r="B132"/>
      <c r="C132"/>
      <c r="D132"/>
      <c r="E132"/>
      <c r="F132"/>
      <c r="G132" s="106"/>
      <c r="H132" s="109"/>
      <c r="I132"/>
      <c r="J132"/>
      <c r="K132"/>
      <c r="L132"/>
      <c r="M132"/>
      <c r="N132"/>
      <c r="O132"/>
    </row>
    <row r="133" spans="2:15" ht="46.5" customHeight="1" x14ac:dyDescent="0.25">
      <c r="B133"/>
      <c r="C133"/>
      <c r="D133"/>
      <c r="E133"/>
      <c r="F133"/>
      <c r="G133" s="106"/>
      <c r="H133" s="109"/>
      <c r="I133"/>
      <c r="J133"/>
      <c r="K133"/>
      <c r="L133"/>
      <c r="M133"/>
      <c r="N133"/>
      <c r="O133"/>
    </row>
    <row r="134" spans="2:15" ht="15" customHeight="1" x14ac:dyDescent="0.25">
      <c r="B134"/>
      <c r="C134"/>
      <c r="D134"/>
      <c r="E134"/>
      <c r="F134"/>
      <c r="G134" s="106"/>
      <c r="H134" s="109"/>
      <c r="I134"/>
      <c r="J134"/>
      <c r="K134"/>
      <c r="L134"/>
      <c r="M134"/>
      <c r="N134"/>
      <c r="O134"/>
    </row>
    <row r="135" spans="2:15" ht="20.25" customHeight="1" x14ac:dyDescent="0.25">
      <c r="B135"/>
      <c r="C135"/>
      <c r="D135"/>
      <c r="E135"/>
      <c r="F135"/>
      <c r="G135" s="106"/>
      <c r="H135" s="109"/>
      <c r="I135"/>
      <c r="J135"/>
      <c r="K135"/>
      <c r="L135"/>
      <c r="M135"/>
      <c r="N135"/>
      <c r="O135"/>
    </row>
    <row r="136" spans="2:15" ht="21.75" customHeight="1" x14ac:dyDescent="0.25">
      <c r="B136"/>
      <c r="C136"/>
      <c r="D136"/>
      <c r="E136"/>
      <c r="F136"/>
      <c r="G136" s="106"/>
      <c r="H136" s="109"/>
      <c r="I136"/>
      <c r="J136"/>
      <c r="K136"/>
      <c r="L136"/>
      <c r="M136"/>
      <c r="N136"/>
      <c r="O136"/>
    </row>
    <row r="137" spans="2:15" ht="22.5" customHeight="1" x14ac:dyDescent="0.25">
      <c r="B137"/>
      <c r="C137"/>
      <c r="D137"/>
      <c r="E137"/>
      <c r="F137"/>
      <c r="G137" s="106"/>
      <c r="H137" s="109"/>
      <c r="I137"/>
      <c r="J137"/>
      <c r="K137"/>
      <c r="L137"/>
      <c r="M137"/>
      <c r="N137"/>
      <c r="O137"/>
    </row>
    <row r="138" spans="2:15" ht="8.25" hidden="1" customHeight="1" x14ac:dyDescent="0.25">
      <c r="B138"/>
      <c r="C138"/>
      <c r="D138"/>
      <c r="E138"/>
      <c r="F138"/>
      <c r="G138" s="106"/>
      <c r="H138" s="109"/>
      <c r="I138"/>
      <c r="J138"/>
      <c r="K138"/>
      <c r="L138"/>
      <c r="M138"/>
      <c r="N138"/>
      <c r="O138"/>
    </row>
    <row r="139" spans="2:15" ht="23.25" customHeight="1" x14ac:dyDescent="0.25">
      <c r="B139"/>
      <c r="C139"/>
      <c r="D139"/>
      <c r="E139"/>
      <c r="F139"/>
      <c r="G139" s="106"/>
      <c r="H139" s="109"/>
      <c r="I139"/>
      <c r="J139"/>
      <c r="K139"/>
      <c r="L139"/>
      <c r="M139"/>
      <c r="N139"/>
      <c r="O139"/>
    </row>
    <row r="140" spans="2:15" ht="15" customHeight="1" x14ac:dyDescent="0.25">
      <c r="B140"/>
      <c r="C140"/>
      <c r="D140"/>
      <c r="E140"/>
      <c r="F140"/>
      <c r="G140" s="106"/>
      <c r="H140" s="109"/>
      <c r="I140"/>
      <c r="J140"/>
      <c r="K140"/>
      <c r="L140"/>
      <c r="M140"/>
      <c r="N140"/>
      <c r="O140"/>
    </row>
    <row r="141" spans="2:15" ht="27.75" customHeight="1" x14ac:dyDescent="0.25">
      <c r="B141"/>
      <c r="C141"/>
      <c r="D141"/>
      <c r="E141"/>
      <c r="F141"/>
      <c r="G141" s="106"/>
      <c r="H141" s="109"/>
      <c r="I141"/>
      <c r="J141"/>
      <c r="K141"/>
      <c r="L141"/>
      <c r="M141"/>
      <c r="N141"/>
      <c r="O141"/>
    </row>
    <row r="142" spans="2:15" x14ac:dyDescent="0.25">
      <c r="B142"/>
      <c r="C142"/>
      <c r="D142"/>
      <c r="E142"/>
      <c r="F142"/>
      <c r="G142" s="106"/>
      <c r="H142" s="109"/>
      <c r="I142"/>
      <c r="J142"/>
      <c r="K142"/>
      <c r="L142"/>
      <c r="M142"/>
      <c r="N142"/>
      <c r="O142"/>
    </row>
    <row r="143" spans="2:15" x14ac:dyDescent="0.25">
      <c r="B143"/>
      <c r="C143"/>
      <c r="D143"/>
      <c r="E143"/>
      <c r="F143"/>
      <c r="G143" s="106"/>
      <c r="H143" s="109"/>
      <c r="I143"/>
      <c r="J143"/>
      <c r="K143"/>
      <c r="L143"/>
      <c r="M143"/>
      <c r="N143"/>
      <c r="O143"/>
    </row>
    <row r="144" spans="2:15" ht="13.5" customHeight="1" x14ac:dyDescent="0.25">
      <c r="B144"/>
      <c r="C144"/>
      <c r="D144"/>
      <c r="E144"/>
      <c r="F144"/>
      <c r="G144" s="106"/>
      <c r="H144" s="109"/>
      <c r="I144"/>
      <c r="J144"/>
      <c r="K144"/>
      <c r="L144"/>
      <c r="M144"/>
      <c r="N144"/>
      <c r="O144"/>
    </row>
    <row r="145" spans="2:15" x14ac:dyDescent="0.25">
      <c r="B145"/>
      <c r="C145"/>
      <c r="D145"/>
      <c r="E145"/>
      <c r="F145"/>
      <c r="G145" s="106"/>
      <c r="H145" s="109"/>
      <c r="I145"/>
      <c r="J145"/>
      <c r="K145"/>
      <c r="L145"/>
      <c r="M145"/>
      <c r="N145"/>
      <c r="O145"/>
    </row>
    <row r="146" spans="2:15" ht="39.75" customHeight="1" x14ac:dyDescent="0.25">
      <c r="B146"/>
      <c r="C146"/>
      <c r="D146"/>
      <c r="E146"/>
      <c r="F146"/>
      <c r="G146" s="106"/>
      <c r="H146" s="109"/>
      <c r="I146"/>
      <c r="J146"/>
      <c r="K146"/>
      <c r="L146"/>
      <c r="M146"/>
      <c r="N146"/>
      <c r="O146"/>
    </row>
    <row r="147" spans="2:15" x14ac:dyDescent="0.25">
      <c r="M147"/>
      <c r="N147"/>
      <c r="O147"/>
    </row>
    <row r="148" spans="2:15" ht="45" customHeight="1" x14ac:dyDescent="0.25">
      <c r="M148"/>
      <c r="N148"/>
      <c r="O148"/>
    </row>
    <row r="149" spans="2:15" x14ac:dyDescent="0.25">
      <c r="M149"/>
      <c r="N149"/>
      <c r="O149"/>
    </row>
    <row r="150" spans="2:15" ht="51.75" customHeight="1" x14ac:dyDescent="0.25">
      <c r="M150"/>
      <c r="N150"/>
      <c r="O150"/>
    </row>
    <row r="151" spans="2:15" x14ac:dyDescent="0.25">
      <c r="M151"/>
      <c r="N151"/>
      <c r="O151"/>
    </row>
    <row r="152" spans="2:15" x14ac:dyDescent="0.25">
      <c r="M152"/>
      <c r="N152"/>
      <c r="O152"/>
    </row>
    <row r="153" spans="2:15" x14ac:dyDescent="0.25">
      <c r="M153"/>
      <c r="N153"/>
      <c r="O153"/>
    </row>
    <row r="154" spans="2:15" x14ac:dyDescent="0.25">
      <c r="M154"/>
      <c r="N154"/>
      <c r="O154"/>
    </row>
    <row r="155" spans="2:15" x14ac:dyDescent="0.25">
      <c r="M155"/>
      <c r="N155"/>
      <c r="O155"/>
    </row>
    <row r="156" spans="2:15" x14ac:dyDescent="0.25">
      <c r="M156"/>
      <c r="N156"/>
      <c r="O156"/>
    </row>
    <row r="157" spans="2:15" x14ac:dyDescent="0.25">
      <c r="M157"/>
      <c r="N157"/>
      <c r="O157"/>
    </row>
    <row r="158" spans="2:15" x14ac:dyDescent="0.25">
      <c r="M158"/>
      <c r="N158"/>
      <c r="O158"/>
    </row>
    <row r="159" spans="2:15" x14ac:dyDescent="0.25">
      <c r="M159"/>
      <c r="N159"/>
      <c r="O159"/>
    </row>
  </sheetData>
  <mergeCells count="156">
    <mergeCell ref="B87:E90"/>
    <mergeCell ref="D40:D41"/>
    <mergeCell ref="B40:B41"/>
    <mergeCell ref="B42:B43"/>
    <mergeCell ref="G6:L6"/>
    <mergeCell ref="H7:L7"/>
    <mergeCell ref="M71:M72"/>
    <mergeCell ref="B25:B26"/>
    <mergeCell ref="E25:E26"/>
    <mergeCell ref="B44:B45"/>
    <mergeCell ref="B46:B47"/>
    <mergeCell ref="B48:B49"/>
    <mergeCell ref="B50:B51"/>
    <mergeCell ref="B52:B53"/>
    <mergeCell ref="B54:B55"/>
    <mergeCell ref="B56:B57"/>
    <mergeCell ref="B58:B59"/>
    <mergeCell ref="D81:D82"/>
    <mergeCell ref="B85:B86"/>
    <mergeCell ref="C85:C86"/>
    <mergeCell ref="E85:E86"/>
    <mergeCell ref="B79:B80"/>
    <mergeCell ref="C79:C80"/>
    <mergeCell ref="E79:E80"/>
    <mergeCell ref="B77:B78"/>
    <mergeCell ref="C77:C78"/>
    <mergeCell ref="E77:E78"/>
    <mergeCell ref="D77:D78"/>
    <mergeCell ref="D79:D80"/>
    <mergeCell ref="D85:D86"/>
    <mergeCell ref="B81:B82"/>
    <mergeCell ref="C81:C82"/>
    <mergeCell ref="E81:E82"/>
    <mergeCell ref="B83:B84"/>
    <mergeCell ref="C83:C84"/>
    <mergeCell ref="E83:E84"/>
    <mergeCell ref="D83:D84"/>
    <mergeCell ref="B74:B76"/>
    <mergeCell ref="C74:C76"/>
    <mergeCell ref="D74:D76"/>
    <mergeCell ref="E74:E76"/>
    <mergeCell ref="C62:C63"/>
    <mergeCell ref="E62:E63"/>
    <mergeCell ref="D60:D61"/>
    <mergeCell ref="C67:C69"/>
    <mergeCell ref="E67:E69"/>
    <mergeCell ref="C64:C66"/>
    <mergeCell ref="E64:E66"/>
    <mergeCell ref="B60:B61"/>
    <mergeCell ref="B62:B63"/>
    <mergeCell ref="B64:B66"/>
    <mergeCell ref="B67:B69"/>
    <mergeCell ref="D62:D63"/>
    <mergeCell ref="D64:D66"/>
    <mergeCell ref="D67:D69"/>
    <mergeCell ref="C50:C51"/>
    <mergeCell ref="E50:E51"/>
    <mergeCell ref="C52:C53"/>
    <mergeCell ref="E52:E53"/>
    <mergeCell ref="C54:C55"/>
    <mergeCell ref="E54:E55"/>
    <mergeCell ref="C60:C61"/>
    <mergeCell ref="E60:E61"/>
    <mergeCell ref="C56:C57"/>
    <mergeCell ref="E56:E57"/>
    <mergeCell ref="C58:C59"/>
    <mergeCell ref="E58:E59"/>
    <mergeCell ref="D54:D55"/>
    <mergeCell ref="D56:D57"/>
    <mergeCell ref="D58:D59"/>
    <mergeCell ref="D50:D51"/>
    <mergeCell ref="D52:D53"/>
    <mergeCell ref="B6:B8"/>
    <mergeCell ref="C6:C8"/>
    <mergeCell ref="E6:E8"/>
    <mergeCell ref="F6:F8"/>
    <mergeCell ref="G7:G8"/>
    <mergeCell ref="C18:C19"/>
    <mergeCell ref="E11:E12"/>
    <mergeCell ref="E13:E15"/>
    <mergeCell ref="E16:E17"/>
    <mergeCell ref="B18:B19"/>
    <mergeCell ref="E18:E19"/>
    <mergeCell ref="C11:C12"/>
    <mergeCell ref="C13:C15"/>
    <mergeCell ref="C16:C17"/>
    <mergeCell ref="B16:B17"/>
    <mergeCell ref="D16:D17"/>
    <mergeCell ref="D6:D8"/>
    <mergeCell ref="D11:D12"/>
    <mergeCell ref="D13:D15"/>
    <mergeCell ref="D18:D19"/>
    <mergeCell ref="C33:C35"/>
    <mergeCell ref="D33:D35"/>
    <mergeCell ref="E33:E35"/>
    <mergeCell ref="C20:C21"/>
    <mergeCell ref="C25:C26"/>
    <mergeCell ref="C27:C28"/>
    <mergeCell ref="B20:B21"/>
    <mergeCell ref="E20:E21"/>
    <mergeCell ref="E27:E28"/>
    <mergeCell ref="D20:D21"/>
    <mergeCell ref="D25:D26"/>
    <mergeCell ref="D27:D28"/>
    <mergeCell ref="B22:B24"/>
    <mergeCell ref="C22:C24"/>
    <mergeCell ref="D22:D24"/>
    <mergeCell ref="E22:E24"/>
    <mergeCell ref="B91:E94"/>
    <mergeCell ref="B36:E38"/>
    <mergeCell ref="B39:L39"/>
    <mergeCell ref="B70:E72"/>
    <mergeCell ref="B73:L73"/>
    <mergeCell ref="C48:C49"/>
    <mergeCell ref="E48:E49"/>
    <mergeCell ref="F89:F90"/>
    <mergeCell ref="G89:G90"/>
    <mergeCell ref="H89:H90"/>
    <mergeCell ref="I89:I90"/>
    <mergeCell ref="J89:J90"/>
    <mergeCell ref="K89:K90"/>
    <mergeCell ref="L89:L90"/>
    <mergeCell ref="C42:C43"/>
    <mergeCell ref="E42:E43"/>
    <mergeCell ref="C44:C45"/>
    <mergeCell ref="E44:E45"/>
    <mergeCell ref="C46:C47"/>
    <mergeCell ref="E46:E47"/>
    <mergeCell ref="C40:C41"/>
    <mergeCell ref="E40:E41"/>
    <mergeCell ref="D42:D43"/>
    <mergeCell ref="D44:D45"/>
    <mergeCell ref="H34:H35"/>
    <mergeCell ref="I34:I35"/>
    <mergeCell ref="J34:J35"/>
    <mergeCell ref="K34:K35"/>
    <mergeCell ref="L34:L35"/>
    <mergeCell ref="K1:L1"/>
    <mergeCell ref="D48:D49"/>
    <mergeCell ref="B2:L5"/>
    <mergeCell ref="B10:L10"/>
    <mergeCell ref="B11:B12"/>
    <mergeCell ref="B13:B15"/>
    <mergeCell ref="F34:F35"/>
    <mergeCell ref="G34:G35"/>
    <mergeCell ref="B27:B28"/>
    <mergeCell ref="D46:D47"/>
    <mergeCell ref="D29:D30"/>
    <mergeCell ref="E29:E30"/>
    <mergeCell ref="B29:B30"/>
    <mergeCell ref="C29:C30"/>
    <mergeCell ref="D31:D32"/>
    <mergeCell ref="B31:B32"/>
    <mergeCell ref="C31:C32"/>
    <mergeCell ref="E31:E32"/>
    <mergeCell ref="B33:B35"/>
  </mergeCells>
  <printOptions horizontalCentered="1"/>
  <pageMargins left="0.78740157480314965" right="0.78740157480314965" top="0.47244094488188981" bottom="0.51181102362204722" header="0.11811023622047245" footer="0.51181102362204722"/>
  <pageSetup paperSize="9" scale="61" fitToHeight="0" orientation="landscape" r:id="rId1"/>
  <rowBreaks count="5" manualBreakCount="5">
    <brk id="28" min="1" max="11" man="1"/>
    <brk id="41" min="1" max="11" man="1"/>
    <brk id="57" min="1" max="11" man="1"/>
    <brk id="69" min="1" max="11" man="1"/>
    <brk id="86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 (2)</vt:lpstr>
      <vt:lpstr>Лист1</vt:lpstr>
      <vt:lpstr>Лист2</vt:lpstr>
      <vt:lpstr>Лист3</vt:lpstr>
      <vt:lpstr>Лист1!Заголовки_для_печати</vt:lpstr>
      <vt:lpstr>Лист1!Область_печати</vt:lpstr>
      <vt:lpstr>'Лист1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2017-02-08T07:47:41Z</dcterms:modified>
</cp:coreProperties>
</file>