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05.2024" sheetId="1" r:id="rId1"/>
  </sheets>
  <definedNames>
    <definedName name="_xlnm.Print_Titles" localSheetId="0">'01.05.2024'!$4:$4</definedName>
    <definedName name="_xlnm.Print_Area" localSheetId="0">'01.05.2024'!$A$1:$F$86</definedName>
  </definedNames>
  <calcPr fullCalcOnLoad="1"/>
</workbook>
</file>

<file path=xl/sharedStrings.xml><?xml version="1.0" encoding="utf-8"?>
<sst xmlns="http://schemas.openxmlformats.org/spreadsheetml/2006/main" count="90" uniqueCount="36">
  <si>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</si>
  <si>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</si>
  <si>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</si>
  <si>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</si>
  <si>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</si>
  <si>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</si>
  <si>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</si>
  <si>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</si>
  <si>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</si>
  <si>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>Исполнено за отчетный период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</si>
  <si>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</si>
  <si>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</si>
  <si>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</si>
  <si>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</si>
  <si>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</si>
  <si>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</si>
  <si>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</si>
  <si>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</si>
  <si>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</si>
  <si>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</si>
  <si>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</si>
  <si>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</si>
  <si>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</si>
  <si>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</si>
  <si>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</si>
  <si>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</si>
  <si>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</si>
  <si>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</si>
  <si>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</si>
  <si>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</si>
  <si>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Уточненный план на год</t>
  </si>
  <si>
    <t>Процент исполнения к уточненному плану на год</t>
  </si>
  <si>
    <t>Муниципальная программа "Пространственное развитие и формирование комфортной городской среды на территории города Ханты-Мансийска"</t>
  </si>
  <si>
    <t>Муниципальная программа "Развитие жилищно-коммунального комплекса, энергетики, дорожного хозяйства и благоустройство города Ханты-Мансийска"</t>
  </si>
  <si>
    <t>Муниципальная программа "Развитие молодежной политики в городе Ханты-Мансийске"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</si>
  <si>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мая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</si>
</sst>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172" fontId="4" fillId="0" borderId="0" xfId="53" applyNumberFormat="1" applyFont="1" applyFill="1" applyAlignment="1" applyProtection="1">
      <alignment/>
      <protection hidden="1"/>
    </xf>
    <xf numFmtId="172" fontId="3" fillId="0" borderId="0" xfId="53" applyNumberFormat="1" applyFont="1" applyFill="1" applyBorder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3" fillId="0" borderId="0" xfId="53" applyNumberFormat="1" applyFont="1" applyFill="1" applyProtection="1">
      <alignment/>
      <protection hidden="1"/>
    </xf>
    <xf numFmtId="49" fontId="3" fillId="0" borderId="0" xfId="53" applyNumberFormat="1" applyFont="1" applyFill="1" applyAlignment="1" applyProtection="1">
      <alignment horizontal="center"/>
      <protection hidden="1"/>
    </xf>
    <xf numFmtId="177" fontId="44" fillId="0" borderId="10" xfId="53" applyNumberFormat="1" applyFont="1" applyFill="1" applyBorder="1" applyAlignment="1" applyProtection="1">
      <alignment horizontal="center" vertical="center"/>
      <protection hidden="1"/>
    </xf>
    <xf numFmtId="177" fontId="45" fillId="0" borderId="10" xfId="53" applyNumberFormat="1" applyFont="1" applyFill="1" applyBorder="1" applyAlignment="1" applyProtection="1">
      <alignment horizontal="center" vertical="center"/>
      <protection hidden="1"/>
    </xf>
    <xf numFmtId="175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177" fontId="3" fillId="0" borderId="0" xfId="53" applyNumberFormat="1" applyFont="1" applyFill="1">
      <alignment/>
      <protection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view="pageBreakPreview" zoomScaleSheetLayoutView="100" zoomScalePageLayoutView="0" workbookViewId="0" topLeftCell="A64">
      <selection activeCell="C89" sqref="C89"/>
    </sheetView>
  </sheetViews>
  <sheetFormatPr defaultColWidth="9.140625" defaultRowHeight="15"/>
  <cols>
    <col min="1" max="1" width="44.00390625" style="15" customWidth="1"/>
    <col min="2" max="2" width="15.00390625" style="16" customWidth="1"/>
    <col min="3" max="3" width="16.7109375" style="16" customWidth="1"/>
    <col min="4" max="4" width="16.28125" style="16" customWidth="1"/>
    <col min="5" max="5" width="15.421875" style="15" customWidth="1"/>
    <col min="6" max="6" width="16.00390625" style="15" customWidth="1"/>
    <col min="7" max="242" width="9.140625" style="15" customWidth="1"/>
    <col min="243" max="16384" width="9.140625" style="15" customWidth="1"/>
  </cols>
  <sheetData>
    <row r="1" spans="1:6" ht="15.75" customHeight="1">
      <c r="A1" s="1"/>
      <c r="B1" s="2"/>
      <c r="C1" s="2"/>
      <c r="D1" s="2"/>
      <c r="E1" s="3"/>
      <c r="F1" s="4"/>
    </row>
    <row r="2" spans="1:6" ht="40.5" customHeight="1">
      <c r="A2" s="34" t="s">
        <v>35</v>
      </c>
      <c r="B2" s="34"/>
      <c r="C2" s="34"/>
      <c r="D2" s="34"/>
      <c r="E2" s="34"/>
      <c r="F2" s="34"/>
    </row>
    <row r="3" spans="1:6" ht="15">
      <c r="A3" s="20" t="s">
        <v>7</v>
      </c>
      <c r="B3" s="2"/>
      <c r="C3" s="2"/>
      <c r="D3" s="2"/>
      <c r="E3" s="3"/>
      <c r="F3" s="4"/>
    </row>
    <row r="4" spans="1:6" ht="69" customHeight="1">
      <c r="A4" s="5" t="s">
        <v>3</v>
      </c>
      <c r="B4" s="5" t="s">
        <v>8</v>
      </c>
      <c r="C4" s="21" t="s">
        <v>30</v>
      </c>
      <c r="D4" s="21" t="s">
        <v>9</v>
      </c>
      <c r="E4" s="5" t="s">
        <v>4</v>
      </c>
      <c r="F4" s="5" t="s">
        <v>31</v>
      </c>
    </row>
    <row r="5" spans="1:6" ht="23.25" customHeight="1" hidden="1">
      <c r="A5" s="8" t="s">
        <v>2</v>
      </c>
      <c r="B5" s="23"/>
      <c r="C5" s="23"/>
      <c r="D5" s="23"/>
      <c r="E5" s="9" t="e">
        <f aca="true" t="shared" si="0" ref="E5:E45">D5/B5</f>
        <v>#DIV/0!</v>
      </c>
      <c r="F5" s="9" t="e">
        <f aca="true" t="shared" si="1" ref="F5:F36">D5/C5</f>
        <v>#DIV/0!</v>
      </c>
    </row>
    <row r="6" spans="1:6" ht="48.75" customHeight="1" hidden="1">
      <c r="A6" s="6" t="s">
        <v>10</v>
      </c>
      <c r="B6" s="22">
        <f>B7</f>
        <v>0</v>
      </c>
      <c r="C6" s="22">
        <f>C7</f>
        <v>0</v>
      </c>
      <c r="D6" s="22">
        <f>D7</f>
        <v>0</v>
      </c>
      <c r="E6" s="7" t="e">
        <f t="shared" si="0"/>
        <v>#DIV/0!</v>
      </c>
      <c r="F6" s="7" t="e">
        <f t="shared" si="1"/>
        <v>#DIV/0!</v>
      </c>
    </row>
    <row r="7" spans="1:6" ht="24.75" customHeight="1" hidden="1">
      <c r="A7" s="8" t="s">
        <v>0</v>
      </c>
      <c r="B7" s="23"/>
      <c r="C7" s="23"/>
      <c r="D7" s="23"/>
      <c r="E7" s="9" t="e">
        <f t="shared" si="0"/>
        <v>#DIV/0!</v>
      </c>
      <c r="F7" s="9" t="e">
        <f t="shared" si="1"/>
        <v>#DIV/0!</v>
      </c>
    </row>
    <row r="8" spans="1:6" ht="54.75" customHeight="1">
      <c r="A8" s="6" t="s">
        <v>11</v>
      </c>
      <c r="B8" s="22">
        <f>SUM(B9:B11)</f>
        <v>32732.200000000004</v>
      </c>
      <c r="C8" s="22">
        <f>SUM(C9:C11)</f>
        <v>32732.200000000004</v>
      </c>
      <c r="D8" s="22">
        <f>SUM(D9:D11)</f>
        <v>4876.5</v>
      </c>
      <c r="E8" s="7">
        <f t="shared" si="0"/>
        <v>0.1489817366385394</v>
      </c>
      <c r="F8" s="7">
        <f t="shared" si="1"/>
        <v>0.1489817366385394</v>
      </c>
    </row>
    <row r="9" spans="1:6" ht="23.25" customHeight="1">
      <c r="A9" s="8" t="s">
        <v>0</v>
      </c>
      <c r="B9" s="23">
        <v>27652.2</v>
      </c>
      <c r="C9" s="23">
        <v>27652.2</v>
      </c>
      <c r="D9" s="30">
        <v>3374</v>
      </c>
      <c r="E9" s="9">
        <f t="shared" si="0"/>
        <v>0.12201560816137595</v>
      </c>
      <c r="F9" s="9">
        <f t="shared" si="1"/>
        <v>0.12201560816137595</v>
      </c>
    </row>
    <row r="10" spans="1:6" ht="12.75">
      <c r="A10" s="8" t="s">
        <v>1</v>
      </c>
      <c r="B10" s="23">
        <v>5071.1</v>
      </c>
      <c r="C10" s="23">
        <v>5071.1</v>
      </c>
      <c r="D10" s="30">
        <v>1502.5</v>
      </c>
      <c r="E10" s="9">
        <f t="shared" si="0"/>
        <v>0.29628680168010885</v>
      </c>
      <c r="F10" s="9">
        <f t="shared" si="1"/>
        <v>0.29628680168010885</v>
      </c>
    </row>
    <row r="11" spans="1:6" ht="12.75">
      <c r="A11" s="8" t="s">
        <v>2</v>
      </c>
      <c r="B11" s="23">
        <v>8.9</v>
      </c>
      <c r="C11" s="23">
        <v>8.9</v>
      </c>
      <c r="D11" s="23">
        <v>0</v>
      </c>
      <c r="E11" s="9">
        <f t="shared" si="0"/>
        <v>0</v>
      </c>
      <c r="F11" s="9">
        <f t="shared" si="1"/>
        <v>0</v>
      </c>
    </row>
    <row r="12" spans="1:6" ht="38.25">
      <c r="A12" s="6" t="s">
        <v>32</v>
      </c>
      <c r="B12" s="22">
        <f>SUM(B13:B15)</f>
        <v>256678.9</v>
      </c>
      <c r="C12" s="22">
        <f>SUM(C13:C15)</f>
        <v>280926.5</v>
      </c>
      <c r="D12" s="31">
        <f>SUM(D13:D14)</f>
        <v>76577.8</v>
      </c>
      <c r="E12" s="7">
        <f t="shared" si="0"/>
        <v>0.2983408453129572</v>
      </c>
      <c r="F12" s="7">
        <f t="shared" si="1"/>
        <v>0.2725901614835197</v>
      </c>
    </row>
    <row r="13" spans="1:6" s="16" customFormat="1" ht="12.75">
      <c r="A13" s="8" t="s">
        <v>0</v>
      </c>
      <c r="B13" s="23">
        <v>224223.5</v>
      </c>
      <c r="C13" s="23">
        <v>238611.5</v>
      </c>
      <c r="D13" s="23">
        <v>76577.8</v>
      </c>
      <c r="E13" s="9">
        <f t="shared" si="0"/>
        <v>0.34152441648622917</v>
      </c>
      <c r="F13" s="9">
        <f t="shared" si="1"/>
        <v>0.32093088556083843</v>
      </c>
    </row>
    <row r="14" spans="1:6" ht="12.75">
      <c r="A14" s="8" t="s">
        <v>1</v>
      </c>
      <c r="B14" s="23">
        <v>23952.6</v>
      </c>
      <c r="C14" s="23">
        <v>33812.2</v>
      </c>
      <c r="D14" s="30">
        <v>0</v>
      </c>
      <c r="E14" s="9">
        <f t="shared" si="0"/>
        <v>0</v>
      </c>
      <c r="F14" s="9">
        <f t="shared" si="1"/>
        <v>0</v>
      </c>
    </row>
    <row r="15" spans="1:6" ht="12.75">
      <c r="A15" s="8" t="s">
        <v>2</v>
      </c>
      <c r="B15" s="23">
        <v>8502.8</v>
      </c>
      <c r="C15" s="23">
        <v>8502.8</v>
      </c>
      <c r="D15" s="30">
        <v>0</v>
      </c>
      <c r="E15" s="9">
        <f t="shared" si="0"/>
        <v>0</v>
      </c>
      <c r="F15" s="9">
        <f t="shared" si="1"/>
        <v>0</v>
      </c>
    </row>
    <row r="16" spans="1:6" ht="25.5">
      <c r="A16" s="6" t="s">
        <v>12</v>
      </c>
      <c r="B16" s="22">
        <f>SUM(B17:B19)</f>
        <v>397712.69999999995</v>
      </c>
      <c r="C16" s="22">
        <f>SUM(C17:C19)</f>
        <v>384901.89999999997</v>
      </c>
      <c r="D16" s="31">
        <f>SUM(D17:D19)</f>
        <v>112843.1</v>
      </c>
      <c r="E16" s="7">
        <f t="shared" si="0"/>
        <v>0.28373019015988177</v>
      </c>
      <c r="F16" s="7">
        <f t="shared" si="1"/>
        <v>0.2931736632113274</v>
      </c>
    </row>
    <row r="17" spans="1:6" ht="21" customHeight="1">
      <c r="A17" s="8" t="s">
        <v>0</v>
      </c>
      <c r="B17" s="23">
        <v>390977.6</v>
      </c>
      <c r="C17" s="23">
        <v>377816.8</v>
      </c>
      <c r="D17" s="30">
        <v>112767.1</v>
      </c>
      <c r="E17" s="9">
        <f t="shared" si="0"/>
        <v>0.2884234288613977</v>
      </c>
      <c r="F17" s="9">
        <f t="shared" si="1"/>
        <v>0.29847031683080266</v>
      </c>
    </row>
    <row r="18" spans="1:6" ht="21" customHeight="1">
      <c r="A18" s="8" t="s">
        <v>1</v>
      </c>
      <c r="B18" s="23">
        <v>6735.1</v>
      </c>
      <c r="C18" s="23">
        <v>7085.1</v>
      </c>
      <c r="D18" s="30">
        <v>76</v>
      </c>
      <c r="E18" s="9">
        <f t="shared" si="0"/>
        <v>0.011284168015322713</v>
      </c>
      <c r="F18" s="9">
        <f t="shared" si="1"/>
        <v>0.010726736390453203</v>
      </c>
    </row>
    <row r="19" spans="1:6" ht="21" customHeight="1" hidden="1">
      <c r="A19" s="8" t="s">
        <v>2</v>
      </c>
      <c r="B19" s="23">
        <v>0</v>
      </c>
      <c r="C19" s="23">
        <v>0</v>
      </c>
      <c r="D19" s="30"/>
      <c r="E19" s="9" t="e">
        <f t="shared" si="0"/>
        <v>#DIV/0!</v>
      </c>
      <c r="F19" s="9" t="e">
        <f t="shared" si="1"/>
        <v>#DIV/0!</v>
      </c>
    </row>
    <row r="20" spans="1:6" ht="40.5" customHeight="1">
      <c r="A20" s="6" t="s">
        <v>13</v>
      </c>
      <c r="B20" s="22">
        <f>SUM(B21:B23)</f>
        <v>280232</v>
      </c>
      <c r="C20" s="22">
        <f>SUM(C21:C23)</f>
        <v>281252</v>
      </c>
      <c r="D20" s="22">
        <f>SUM(D21:D23)</f>
        <v>95243.2</v>
      </c>
      <c r="E20" s="7">
        <f t="shared" si="0"/>
        <v>0.3398726769248337</v>
      </c>
      <c r="F20" s="7">
        <f t="shared" si="1"/>
        <v>0.33864008078164776</v>
      </c>
    </row>
    <row r="21" spans="1:6" ht="19.5" customHeight="1">
      <c r="A21" s="8" t="s">
        <v>0</v>
      </c>
      <c r="B21" s="23">
        <v>279396.3</v>
      </c>
      <c r="C21" s="23">
        <v>279396.3</v>
      </c>
      <c r="D21" s="30">
        <v>94895.9</v>
      </c>
      <c r="E21" s="9">
        <f t="shared" si="0"/>
        <v>0.33964623010397776</v>
      </c>
      <c r="F21" s="9">
        <f t="shared" si="1"/>
        <v>0.33964623010397776</v>
      </c>
    </row>
    <row r="22" spans="1:6" ht="13.5" customHeight="1">
      <c r="A22" s="8" t="s">
        <v>1</v>
      </c>
      <c r="B22" s="23">
        <v>675</v>
      </c>
      <c r="C22" s="23">
        <v>1695</v>
      </c>
      <c r="D22" s="30">
        <v>347.3</v>
      </c>
      <c r="E22" s="9">
        <f t="shared" si="0"/>
        <v>0.5145185185185185</v>
      </c>
      <c r="F22" s="9">
        <f t="shared" si="1"/>
        <v>0.2048967551622419</v>
      </c>
    </row>
    <row r="23" spans="1:6" ht="17.25" customHeight="1">
      <c r="A23" s="8" t="s">
        <v>2</v>
      </c>
      <c r="B23" s="23">
        <v>160.7</v>
      </c>
      <c r="C23" s="23">
        <v>160.7</v>
      </c>
      <c r="D23" s="30">
        <v>0</v>
      </c>
      <c r="E23" s="9">
        <f t="shared" si="0"/>
        <v>0</v>
      </c>
      <c r="F23" s="9">
        <f t="shared" si="1"/>
        <v>0</v>
      </c>
    </row>
    <row r="24" spans="1:6" ht="47.25" customHeight="1">
      <c r="A24" s="6" t="s">
        <v>14</v>
      </c>
      <c r="B24" s="22">
        <f>SUM(B25:B28)</f>
        <v>8532559.6</v>
      </c>
      <c r="C24" s="22">
        <f>SUM(C25:C28)</f>
        <v>8586968</v>
      </c>
      <c r="D24" s="22">
        <f>SUM(D25:D28)</f>
        <v>1935689.3</v>
      </c>
      <c r="E24" s="7">
        <f t="shared" si="0"/>
        <v>0.22685915958911088</v>
      </c>
      <c r="F24" s="7">
        <f t="shared" si="1"/>
        <v>0.2254217437400489</v>
      </c>
    </row>
    <row r="25" spans="1:6" ht="21" customHeight="1">
      <c r="A25" s="8" t="s">
        <v>0</v>
      </c>
      <c r="B25" s="23">
        <v>1458781.5</v>
      </c>
      <c r="C25" s="23">
        <v>1468361</v>
      </c>
      <c r="D25" s="23">
        <v>400075.9</v>
      </c>
      <c r="E25" s="9">
        <f t="shared" si="0"/>
        <v>0.2742534779883074</v>
      </c>
      <c r="F25" s="9">
        <f t="shared" si="1"/>
        <v>0.27246426457798867</v>
      </c>
    </row>
    <row r="26" spans="1:6" ht="18" customHeight="1">
      <c r="A26" s="8" t="s">
        <v>1</v>
      </c>
      <c r="B26" s="23">
        <v>6628054.2</v>
      </c>
      <c r="C26" s="23">
        <v>6673500.9</v>
      </c>
      <c r="D26" s="23">
        <v>1493462.2</v>
      </c>
      <c r="E26" s="9">
        <f t="shared" si="0"/>
        <v>0.2253243795139756</v>
      </c>
      <c r="F26" s="9">
        <f t="shared" si="1"/>
        <v>0.22378991512535795</v>
      </c>
    </row>
    <row r="27" spans="1:6" ht="18" customHeight="1" hidden="1">
      <c r="A27" s="8" t="s">
        <v>2</v>
      </c>
      <c r="B27" s="23"/>
      <c r="C27" s="23"/>
      <c r="D27" s="23"/>
      <c r="E27" s="9" t="e">
        <f t="shared" si="0"/>
        <v>#DIV/0!</v>
      </c>
      <c r="F27" s="9" t="e">
        <f t="shared" si="1"/>
        <v>#DIV/0!</v>
      </c>
    </row>
    <row r="28" spans="1:6" ht="18" customHeight="1">
      <c r="A28" s="8" t="s">
        <v>2</v>
      </c>
      <c r="B28" s="23">
        <v>445723.9</v>
      </c>
      <c r="C28" s="23">
        <v>445106.1</v>
      </c>
      <c r="D28" s="23">
        <v>42151.2</v>
      </c>
      <c r="E28" s="9">
        <f t="shared" si="0"/>
        <v>0.0945679601206038</v>
      </c>
      <c r="F28" s="9">
        <f t="shared" si="1"/>
        <v>0.09469921890533516</v>
      </c>
    </row>
    <row r="29" spans="1:6" ht="53.25" customHeight="1">
      <c r="A29" s="32" t="s">
        <v>33</v>
      </c>
      <c r="B29" s="22">
        <f>SUM(B30:B32)</f>
        <v>1275222.3</v>
      </c>
      <c r="C29" s="22">
        <f>SUM(C30:C32)</f>
        <v>1325116</v>
      </c>
      <c r="D29" s="22">
        <f>SUM(D30:D32)</f>
        <v>568781.6</v>
      </c>
      <c r="E29" s="7">
        <f t="shared" si="0"/>
        <v>0.4460254498372558</v>
      </c>
      <c r="F29" s="7">
        <f t="shared" si="1"/>
        <v>0.42923155406771935</v>
      </c>
    </row>
    <row r="30" spans="1:6" ht="18" customHeight="1">
      <c r="A30" s="8" t="s">
        <v>0</v>
      </c>
      <c r="B30" s="23">
        <v>1201934.2</v>
      </c>
      <c r="C30" s="23">
        <v>1251827.9</v>
      </c>
      <c r="D30" s="30">
        <v>561271</v>
      </c>
      <c r="E30" s="9">
        <f t="shared" si="0"/>
        <v>0.46697315044367654</v>
      </c>
      <c r="F30" s="9">
        <f t="shared" si="1"/>
        <v>0.4483611525194478</v>
      </c>
    </row>
    <row r="31" spans="1:6" ht="18" customHeight="1">
      <c r="A31" s="8" t="s">
        <v>1</v>
      </c>
      <c r="B31" s="23">
        <v>66571.1</v>
      </c>
      <c r="C31" s="23">
        <v>66571.1</v>
      </c>
      <c r="D31" s="30">
        <v>7510.6</v>
      </c>
      <c r="E31" s="9">
        <f t="shared" si="0"/>
        <v>0.11282072851432529</v>
      </c>
      <c r="F31" s="9">
        <f t="shared" si="1"/>
        <v>0.11282072851432529</v>
      </c>
    </row>
    <row r="32" spans="1:6" ht="18" customHeight="1">
      <c r="A32" s="8" t="s">
        <v>2</v>
      </c>
      <c r="B32" s="23">
        <v>6717</v>
      </c>
      <c r="C32" s="23">
        <v>6717</v>
      </c>
      <c r="D32" s="30">
        <v>0</v>
      </c>
      <c r="E32" s="9">
        <f t="shared" si="0"/>
        <v>0</v>
      </c>
      <c r="F32" s="9">
        <f t="shared" si="1"/>
        <v>0</v>
      </c>
    </row>
    <row r="33" spans="1:6" ht="49.5" customHeight="1">
      <c r="A33" s="6" t="s">
        <v>15</v>
      </c>
      <c r="B33" s="22">
        <f>SUM(B34:B36)</f>
        <v>148148.4</v>
      </c>
      <c r="C33" s="22">
        <f>SUM(C34:C36)</f>
        <v>146811.1</v>
      </c>
      <c r="D33" s="22">
        <f>SUM(D34:D36)</f>
        <v>54889.6</v>
      </c>
      <c r="E33" s="7">
        <f t="shared" si="0"/>
        <v>0.37050417014291076</v>
      </c>
      <c r="F33" s="7">
        <f t="shared" si="1"/>
        <v>0.3738790867992951</v>
      </c>
    </row>
    <row r="34" spans="1:6" ht="13.5" customHeight="1">
      <c r="A34" s="8" t="s">
        <v>0</v>
      </c>
      <c r="B34" s="23">
        <v>18202.2</v>
      </c>
      <c r="C34" s="23">
        <v>18202.2</v>
      </c>
      <c r="D34" s="23">
        <v>5540.2</v>
      </c>
      <c r="E34" s="9">
        <f t="shared" si="0"/>
        <v>0.30436980145257164</v>
      </c>
      <c r="F34" s="9">
        <f t="shared" si="1"/>
        <v>0.30436980145257164</v>
      </c>
    </row>
    <row r="35" spans="1:6" ht="18" customHeight="1">
      <c r="A35" s="8" t="s">
        <v>1</v>
      </c>
      <c r="B35" s="23">
        <v>114601.7</v>
      </c>
      <c r="C35" s="23">
        <v>113275.5</v>
      </c>
      <c r="D35" s="23">
        <v>48731.9</v>
      </c>
      <c r="E35" s="9">
        <f t="shared" si="0"/>
        <v>0.4252284215679174</v>
      </c>
      <c r="F35" s="9">
        <f t="shared" si="1"/>
        <v>0.43020688498395504</v>
      </c>
    </row>
    <row r="36" spans="1:6" ht="13.5" customHeight="1">
      <c r="A36" s="8" t="s">
        <v>2</v>
      </c>
      <c r="B36" s="23">
        <v>15344.5</v>
      </c>
      <c r="C36" s="23">
        <v>15333.4</v>
      </c>
      <c r="D36" s="23">
        <v>617.5</v>
      </c>
      <c r="E36" s="9">
        <f t="shared" si="0"/>
        <v>0.04024243214180977</v>
      </c>
      <c r="F36" s="9">
        <f t="shared" si="1"/>
        <v>0.0402715640366781</v>
      </c>
    </row>
    <row r="37" spans="1:6" ht="66" customHeight="1">
      <c r="A37" s="6" t="s">
        <v>16</v>
      </c>
      <c r="B37" s="22">
        <f>SUM(B38:B39)</f>
        <v>239329.9</v>
      </c>
      <c r="C37" s="22">
        <f>SUM(C38:C39)</f>
        <v>245150.9</v>
      </c>
      <c r="D37" s="22">
        <f>SUM(D38:D39)</f>
        <v>113394.7</v>
      </c>
      <c r="E37" s="7">
        <f t="shared" si="0"/>
        <v>0.47380080800602015</v>
      </c>
      <c r="F37" s="7">
        <f aca="true" t="shared" si="2" ref="F37:F68">D37/C37</f>
        <v>0.4625506167833771</v>
      </c>
    </row>
    <row r="38" spans="1:6" ht="21" customHeight="1">
      <c r="A38" s="8" t="s">
        <v>0</v>
      </c>
      <c r="B38" s="23">
        <v>239329.9</v>
      </c>
      <c r="C38" s="23">
        <v>245150.9</v>
      </c>
      <c r="D38" s="23">
        <v>113394.7</v>
      </c>
      <c r="E38" s="9">
        <f t="shared" si="0"/>
        <v>0.47380080800602015</v>
      </c>
      <c r="F38" s="9">
        <f t="shared" si="2"/>
        <v>0.4625506167833771</v>
      </c>
    </row>
    <row r="39" spans="1:6" ht="21" customHeight="1" hidden="1">
      <c r="A39" s="8" t="s">
        <v>2</v>
      </c>
      <c r="B39" s="23"/>
      <c r="C39" s="23"/>
      <c r="D39" s="23"/>
      <c r="E39" s="9" t="e">
        <f t="shared" si="0"/>
        <v>#DIV/0!</v>
      </c>
      <c r="F39" s="9" t="e">
        <f t="shared" si="2"/>
        <v>#DIV/0!</v>
      </c>
    </row>
    <row r="40" spans="1:6" ht="18" customHeight="1" hidden="1">
      <c r="A40" s="8" t="s">
        <v>5</v>
      </c>
      <c r="B40" s="23"/>
      <c r="C40" s="23"/>
      <c r="D40" s="23"/>
      <c r="E40" s="9" t="e">
        <f t="shared" si="0"/>
        <v>#DIV/0!</v>
      </c>
      <c r="F40" s="9" t="e">
        <f t="shared" si="2"/>
        <v>#DIV/0!</v>
      </c>
    </row>
    <row r="41" spans="1:6" ht="53.25" customHeight="1">
      <c r="A41" s="6" t="s">
        <v>17</v>
      </c>
      <c r="B41" s="22">
        <f>SUM(B42:B43)</f>
        <v>454545.5</v>
      </c>
      <c r="C41" s="22">
        <f>SUM(C42:C43)</f>
        <v>454545.5</v>
      </c>
      <c r="D41" s="22">
        <f>SUM(D42:D43)</f>
        <v>123551.7</v>
      </c>
      <c r="E41" s="7">
        <f t="shared" si="0"/>
        <v>0.2718137128186287</v>
      </c>
      <c r="F41" s="7">
        <f t="shared" si="2"/>
        <v>0.2718137128186287</v>
      </c>
    </row>
    <row r="42" spans="1:6" ht="18" customHeight="1">
      <c r="A42" s="8" t="s">
        <v>0</v>
      </c>
      <c r="B42" s="23">
        <v>4545.5</v>
      </c>
      <c r="C42" s="23">
        <v>4545.5</v>
      </c>
      <c r="D42" s="23">
        <v>1235.5</v>
      </c>
      <c r="E42" s="9">
        <f t="shared" si="0"/>
        <v>0.27180728192718073</v>
      </c>
      <c r="F42" s="9">
        <f t="shared" si="2"/>
        <v>0.27180728192718073</v>
      </c>
    </row>
    <row r="43" spans="1:6" ht="12.75" customHeight="1">
      <c r="A43" s="8" t="s">
        <v>1</v>
      </c>
      <c r="B43" s="23">
        <v>450000</v>
      </c>
      <c r="C43" s="23">
        <v>450000</v>
      </c>
      <c r="D43" s="23">
        <v>122316.2</v>
      </c>
      <c r="E43" s="9">
        <f t="shared" si="0"/>
        <v>0.27181377777777777</v>
      </c>
      <c r="F43" s="9">
        <f t="shared" si="2"/>
        <v>0.27181377777777777</v>
      </c>
    </row>
    <row r="44" spans="1:6" ht="42" customHeight="1">
      <c r="A44" s="6" t="s">
        <v>18</v>
      </c>
      <c r="B44" s="22">
        <f>SUM(B45:B46)</f>
        <v>530476.5</v>
      </c>
      <c r="C44" s="22">
        <f>SUM(C45:C46)</f>
        <v>467685</v>
      </c>
      <c r="D44" s="22">
        <f>SUM(D45:D46)</f>
        <v>58024.5</v>
      </c>
      <c r="E44" s="7">
        <f t="shared" si="0"/>
        <v>0.10938184820628247</v>
      </c>
      <c r="F44" s="7">
        <f t="shared" si="2"/>
        <v>0.12406748131755348</v>
      </c>
    </row>
    <row r="45" spans="1:6" ht="12.75">
      <c r="A45" s="8" t="s">
        <v>0</v>
      </c>
      <c r="B45" s="23">
        <v>530476.5</v>
      </c>
      <c r="C45" s="23">
        <v>465230.4</v>
      </c>
      <c r="D45" s="23">
        <v>58024.5</v>
      </c>
      <c r="E45" s="9">
        <f t="shared" si="0"/>
        <v>0.10938184820628247</v>
      </c>
      <c r="F45" s="9">
        <f t="shared" si="2"/>
        <v>0.12472207319212157</v>
      </c>
    </row>
    <row r="46" spans="1:6" ht="12.75">
      <c r="A46" s="8" t="s">
        <v>1</v>
      </c>
      <c r="B46" s="23">
        <v>0</v>
      </c>
      <c r="C46" s="23">
        <v>2454.6</v>
      </c>
      <c r="D46" s="23">
        <v>0</v>
      </c>
      <c r="E46" s="9">
        <v>0</v>
      </c>
      <c r="F46" s="9">
        <f t="shared" si="2"/>
        <v>0</v>
      </c>
    </row>
    <row r="47" spans="1:6" ht="25.5">
      <c r="A47" s="6" t="s">
        <v>19</v>
      </c>
      <c r="B47" s="22">
        <f>SUM(B48:B50)</f>
        <v>350449.2</v>
      </c>
      <c r="C47" s="22">
        <f>SUM(C48:C50)</f>
        <v>350449.2</v>
      </c>
      <c r="D47" s="22">
        <f>SUM(D48:D50)</f>
        <v>159963.7</v>
      </c>
      <c r="E47" s="7">
        <f aca="true" t="shared" si="3" ref="E47:E52">D47/B47</f>
        <v>0.456453317627776</v>
      </c>
      <c r="F47" s="7">
        <f t="shared" si="2"/>
        <v>0.456453317627776</v>
      </c>
    </row>
    <row r="48" spans="1:6" ht="18" customHeight="1">
      <c r="A48" s="8" t="s">
        <v>0</v>
      </c>
      <c r="B48" s="23">
        <v>254585.2</v>
      </c>
      <c r="C48" s="23">
        <v>254585.2</v>
      </c>
      <c r="D48" s="23">
        <v>64099.7</v>
      </c>
      <c r="E48" s="9">
        <f t="shared" si="3"/>
        <v>0.2517809362052468</v>
      </c>
      <c r="F48" s="9">
        <f t="shared" si="2"/>
        <v>0.2517809362052468</v>
      </c>
    </row>
    <row r="49" spans="1:6" ht="18" customHeight="1">
      <c r="A49" s="8" t="s">
        <v>1</v>
      </c>
      <c r="B49" s="23">
        <v>95864</v>
      </c>
      <c r="C49" s="23">
        <v>95864</v>
      </c>
      <c r="D49" s="23">
        <v>95864</v>
      </c>
      <c r="E49" s="9">
        <f t="shared" si="3"/>
        <v>1</v>
      </c>
      <c r="F49" s="9">
        <f t="shared" si="2"/>
        <v>1</v>
      </c>
    </row>
    <row r="50" spans="1:6" ht="18" customHeight="1" hidden="1">
      <c r="A50" s="8" t="s">
        <v>2</v>
      </c>
      <c r="B50" s="23">
        <v>0</v>
      </c>
      <c r="C50" s="23">
        <v>0</v>
      </c>
      <c r="D50" s="23"/>
      <c r="E50" s="9" t="e">
        <f t="shared" si="3"/>
        <v>#DIV/0!</v>
      </c>
      <c r="F50" s="9" t="e">
        <f t="shared" si="2"/>
        <v>#DIV/0!</v>
      </c>
    </row>
    <row r="51" spans="1:6" ht="42.75" customHeight="1">
      <c r="A51" s="6" t="s">
        <v>27</v>
      </c>
      <c r="B51" s="22">
        <f>SUM(B52:B54)</f>
        <v>327954.5</v>
      </c>
      <c r="C51" s="22">
        <f>SUM(C52:C54)</f>
        <v>412712.2</v>
      </c>
      <c r="D51" s="22">
        <f>SUM(D52:D54)</f>
        <v>102909.5</v>
      </c>
      <c r="E51" s="7">
        <f t="shared" si="3"/>
        <v>0.31379200468357654</v>
      </c>
      <c r="F51" s="7">
        <f t="shared" si="2"/>
        <v>0.24934930443054507</v>
      </c>
    </row>
    <row r="52" spans="1:6" ht="12.75">
      <c r="A52" s="8" t="s">
        <v>0</v>
      </c>
      <c r="B52" s="23">
        <v>327954.5</v>
      </c>
      <c r="C52" s="23">
        <v>360297.8</v>
      </c>
      <c r="D52" s="23">
        <v>85451</v>
      </c>
      <c r="E52" s="9">
        <f t="shared" si="3"/>
        <v>0.2605574858707534</v>
      </c>
      <c r="F52" s="9">
        <f t="shared" si="2"/>
        <v>0.2371676984982978</v>
      </c>
    </row>
    <row r="53" spans="1:6" ht="12.75">
      <c r="A53" s="8" t="s">
        <v>1</v>
      </c>
      <c r="B53" s="23">
        <v>0</v>
      </c>
      <c r="C53" s="23">
        <v>47192.7</v>
      </c>
      <c r="D53" s="23">
        <v>12236.8</v>
      </c>
      <c r="E53" s="9">
        <v>0</v>
      </c>
      <c r="F53" s="9">
        <f t="shared" si="2"/>
        <v>0.2592943400144514</v>
      </c>
    </row>
    <row r="54" spans="1:6" ht="12.75">
      <c r="A54" s="8" t="s">
        <v>2</v>
      </c>
      <c r="B54" s="23">
        <v>0</v>
      </c>
      <c r="C54" s="23">
        <v>5221.7</v>
      </c>
      <c r="D54" s="23">
        <v>5221.7</v>
      </c>
      <c r="E54" s="9">
        <v>0</v>
      </c>
      <c r="F54" s="9">
        <f t="shared" si="2"/>
        <v>1</v>
      </c>
    </row>
    <row r="55" spans="1:6" ht="38.25" hidden="1">
      <c r="A55" s="6" t="s">
        <v>29</v>
      </c>
      <c r="B55" s="22">
        <f>SUM(B56)</f>
        <v>0</v>
      </c>
      <c r="C55" s="22">
        <f>SUM(C56)</f>
        <v>0</v>
      </c>
      <c r="D55" s="22">
        <f>SUM(D56)</f>
        <v>0</v>
      </c>
      <c r="E55" s="7" t="e">
        <f aca="true" t="shared" si="4" ref="E55:E65">D55/B55</f>
        <v>#DIV/0!</v>
      </c>
      <c r="F55" s="7" t="e">
        <f t="shared" si="2"/>
        <v>#DIV/0!</v>
      </c>
    </row>
    <row r="56" spans="1:6" ht="12.75" hidden="1">
      <c r="A56" s="8" t="s">
        <v>0</v>
      </c>
      <c r="B56" s="23">
        <v>0</v>
      </c>
      <c r="C56" s="23">
        <v>0</v>
      </c>
      <c r="D56" s="23"/>
      <c r="E56" s="9" t="e">
        <f t="shared" si="4"/>
        <v>#DIV/0!</v>
      </c>
      <c r="F56" s="9" t="e">
        <f t="shared" si="2"/>
        <v>#DIV/0!</v>
      </c>
    </row>
    <row r="57" spans="1:6" ht="25.5" hidden="1">
      <c r="A57" s="6" t="s">
        <v>20</v>
      </c>
      <c r="B57" s="22">
        <f>SUM(B58)</f>
        <v>0</v>
      </c>
      <c r="C57" s="22">
        <f>SUM(C58)</f>
        <v>0</v>
      </c>
      <c r="D57" s="22">
        <f>SUM(D58)</f>
        <v>0</v>
      </c>
      <c r="E57" s="7" t="e">
        <f t="shared" si="4"/>
        <v>#DIV/0!</v>
      </c>
      <c r="F57" s="7" t="e">
        <f t="shared" si="2"/>
        <v>#DIV/0!</v>
      </c>
    </row>
    <row r="58" spans="1:6" ht="12.75" hidden="1">
      <c r="A58" s="8" t="s">
        <v>0</v>
      </c>
      <c r="B58" s="23"/>
      <c r="C58" s="23"/>
      <c r="D58" s="23"/>
      <c r="E58" s="9" t="e">
        <f t="shared" si="4"/>
        <v>#DIV/0!</v>
      </c>
      <c r="F58" s="9" t="e">
        <f t="shared" si="2"/>
        <v>#DIV/0!</v>
      </c>
    </row>
    <row r="59" spans="1:6" ht="38.25" hidden="1">
      <c r="A59" s="6" t="s">
        <v>21</v>
      </c>
      <c r="B59" s="22">
        <f>SUM(B60)</f>
        <v>0</v>
      </c>
      <c r="C59" s="22">
        <f>SUM(C60)</f>
        <v>0</v>
      </c>
      <c r="D59" s="22">
        <f>SUM(D60)</f>
        <v>0</v>
      </c>
      <c r="E59" s="7" t="e">
        <f t="shared" si="4"/>
        <v>#DIV/0!</v>
      </c>
      <c r="F59" s="7" t="e">
        <f t="shared" si="2"/>
        <v>#DIV/0!</v>
      </c>
    </row>
    <row r="60" spans="1:6" ht="12.75" hidden="1">
      <c r="A60" s="8" t="s">
        <v>0</v>
      </c>
      <c r="B60" s="23"/>
      <c r="C60" s="23"/>
      <c r="D60" s="23"/>
      <c r="E60" s="9" t="e">
        <f t="shared" si="4"/>
        <v>#DIV/0!</v>
      </c>
      <c r="F60" s="9" t="e">
        <f t="shared" si="2"/>
        <v>#DIV/0!</v>
      </c>
    </row>
    <row r="61" spans="1:6" ht="51">
      <c r="A61" s="6" t="s">
        <v>22</v>
      </c>
      <c r="B61" s="22">
        <f>SUM(B62:B63)</f>
        <v>177620.6</v>
      </c>
      <c r="C61" s="22">
        <f>SUM(C62:C63)</f>
        <v>177620.6</v>
      </c>
      <c r="D61" s="22">
        <f>SUM(D62:D63)</f>
        <v>52200</v>
      </c>
      <c r="E61" s="7">
        <f t="shared" si="4"/>
        <v>0.2938848309261426</v>
      </c>
      <c r="F61" s="7">
        <f t="shared" si="2"/>
        <v>0.2938848309261426</v>
      </c>
    </row>
    <row r="62" spans="1:6" ht="12.75">
      <c r="A62" s="8" t="s">
        <v>0</v>
      </c>
      <c r="B62" s="23">
        <v>177620.6</v>
      </c>
      <c r="C62" s="23">
        <v>177620.6</v>
      </c>
      <c r="D62" s="23">
        <v>52200</v>
      </c>
      <c r="E62" s="9">
        <f t="shared" si="4"/>
        <v>0.2938848309261426</v>
      </c>
      <c r="F62" s="9">
        <f t="shared" si="2"/>
        <v>0.2938848309261426</v>
      </c>
    </row>
    <row r="63" spans="1:6" ht="12.75" hidden="1">
      <c r="A63" s="8" t="s">
        <v>2</v>
      </c>
      <c r="B63" s="23"/>
      <c r="C63" s="23"/>
      <c r="D63" s="23"/>
      <c r="E63" s="9" t="e">
        <f t="shared" si="4"/>
        <v>#DIV/0!</v>
      </c>
      <c r="F63" s="9" t="e">
        <f t="shared" si="2"/>
        <v>#DIV/0!</v>
      </c>
    </row>
    <row r="64" spans="1:6" ht="25.5">
      <c r="A64" s="6" t="s">
        <v>34</v>
      </c>
      <c r="B64" s="22">
        <f>SUM(B65:B67)</f>
        <v>84286.4</v>
      </c>
      <c r="C64" s="22">
        <f>SUM(C65:C67)</f>
        <v>84436.4</v>
      </c>
      <c r="D64" s="22">
        <f>SUM(D65:D67)</f>
        <v>14578.3</v>
      </c>
      <c r="E64" s="7">
        <f t="shared" si="4"/>
        <v>0.17296147421173522</v>
      </c>
      <c r="F64" s="7">
        <f t="shared" si="2"/>
        <v>0.17265421074323398</v>
      </c>
    </row>
    <row r="65" spans="1:6" ht="12.75">
      <c r="A65" s="8" t="s">
        <v>0</v>
      </c>
      <c r="B65" s="23">
        <v>84286.4</v>
      </c>
      <c r="C65" s="23">
        <v>84286.4</v>
      </c>
      <c r="D65" s="23">
        <v>14578.3</v>
      </c>
      <c r="E65" s="9">
        <f t="shared" si="4"/>
        <v>0.17296147421173522</v>
      </c>
      <c r="F65" s="9">
        <f t="shared" si="2"/>
        <v>0.17296147421173522</v>
      </c>
    </row>
    <row r="66" spans="1:6" ht="12.75">
      <c r="A66" s="8" t="s">
        <v>1</v>
      </c>
      <c r="B66" s="23">
        <v>0</v>
      </c>
      <c r="C66" s="23">
        <v>150</v>
      </c>
      <c r="D66" s="23">
        <v>0</v>
      </c>
      <c r="E66" s="9">
        <v>0</v>
      </c>
      <c r="F66" s="9">
        <f t="shared" si="2"/>
        <v>0</v>
      </c>
    </row>
    <row r="67" spans="1:6" ht="12.75" hidden="1">
      <c r="A67" s="8" t="s">
        <v>2</v>
      </c>
      <c r="B67" s="23"/>
      <c r="C67" s="23"/>
      <c r="D67" s="23"/>
      <c r="E67" s="9" t="e">
        <f aca="true" t="shared" si="5" ref="E67:E86">D67/B67</f>
        <v>#DIV/0!</v>
      </c>
      <c r="F67" s="9" t="e">
        <f t="shared" si="2"/>
        <v>#DIV/0!</v>
      </c>
    </row>
    <row r="68" spans="1:6" ht="38.25" hidden="1">
      <c r="A68" s="6" t="s">
        <v>23</v>
      </c>
      <c r="B68" s="22">
        <f>SUM(B69:B70)</f>
        <v>0</v>
      </c>
      <c r="C68" s="22">
        <f>SUM(C69:C70)</f>
        <v>0</v>
      </c>
      <c r="D68" s="22">
        <f>SUM(D69:D70)</f>
        <v>0</v>
      </c>
      <c r="E68" s="7" t="e">
        <f t="shared" si="5"/>
        <v>#DIV/0!</v>
      </c>
      <c r="F68" s="7" t="e">
        <f t="shared" si="2"/>
        <v>#DIV/0!</v>
      </c>
    </row>
    <row r="69" spans="1:6" ht="12.75" hidden="1">
      <c r="A69" s="8" t="s">
        <v>0</v>
      </c>
      <c r="B69" s="23">
        <v>0</v>
      </c>
      <c r="C69" s="23">
        <v>0</v>
      </c>
      <c r="D69" s="23"/>
      <c r="E69" s="9" t="e">
        <f t="shared" si="5"/>
        <v>#DIV/0!</v>
      </c>
      <c r="F69" s="9" t="e">
        <f aca="true" t="shared" si="6" ref="F69:F86">D69/C69</f>
        <v>#DIV/0!</v>
      </c>
    </row>
    <row r="70" spans="1:6" ht="12.75" hidden="1">
      <c r="A70" s="8" t="s">
        <v>1</v>
      </c>
      <c r="B70" s="23">
        <v>0</v>
      </c>
      <c r="C70" s="23">
        <v>0</v>
      </c>
      <c r="D70" s="23"/>
      <c r="E70" s="9" t="e">
        <f t="shared" si="5"/>
        <v>#DIV/0!</v>
      </c>
      <c r="F70" s="9" t="e">
        <f t="shared" si="6"/>
        <v>#DIV/0!</v>
      </c>
    </row>
    <row r="71" spans="1:6" ht="25.5" hidden="1">
      <c r="A71" s="6" t="s">
        <v>24</v>
      </c>
      <c r="B71" s="22">
        <f>SUM(B72:B73)</f>
        <v>0</v>
      </c>
      <c r="C71" s="22">
        <f>SUM(C72:C73)</f>
        <v>0</v>
      </c>
      <c r="D71" s="22">
        <f>SUM(D72:D73)</f>
        <v>0</v>
      </c>
      <c r="E71" s="7" t="e">
        <f t="shared" si="5"/>
        <v>#DIV/0!</v>
      </c>
      <c r="F71" s="7" t="e">
        <f t="shared" si="6"/>
        <v>#DIV/0!</v>
      </c>
    </row>
    <row r="72" spans="1:6" ht="12.75" hidden="1">
      <c r="A72" s="8" t="s">
        <v>0</v>
      </c>
      <c r="B72" s="23"/>
      <c r="C72" s="23"/>
      <c r="D72" s="23"/>
      <c r="E72" s="9" t="e">
        <f t="shared" si="5"/>
        <v>#DIV/0!</v>
      </c>
      <c r="F72" s="9" t="e">
        <f t="shared" si="6"/>
        <v>#DIV/0!</v>
      </c>
    </row>
    <row r="73" spans="1:6" ht="12.75" hidden="1">
      <c r="A73" s="8" t="s">
        <v>1</v>
      </c>
      <c r="B73" s="23"/>
      <c r="C73" s="23"/>
      <c r="D73" s="23"/>
      <c r="E73" s="9" t="e">
        <f t="shared" si="5"/>
        <v>#DIV/0!</v>
      </c>
      <c r="F73" s="9" t="e">
        <f t="shared" si="6"/>
        <v>#DIV/0!</v>
      </c>
    </row>
    <row r="74" spans="1:6" ht="38.25">
      <c r="A74" s="6" t="s">
        <v>25</v>
      </c>
      <c r="B74" s="22">
        <f>SUM(B75:B77)</f>
        <v>688413.2000000001</v>
      </c>
      <c r="C74" s="22">
        <f>SUM(C75:C77)</f>
        <v>697318.6</v>
      </c>
      <c r="D74" s="22">
        <f>SUM(D75:D77)</f>
        <v>253457</v>
      </c>
      <c r="E74" s="7">
        <f t="shared" si="5"/>
        <v>0.36817568286023566</v>
      </c>
      <c r="F74" s="7">
        <f t="shared" si="6"/>
        <v>0.3634737406975807</v>
      </c>
    </row>
    <row r="75" spans="1:6" ht="18" customHeight="1">
      <c r="A75" s="8" t="s">
        <v>0</v>
      </c>
      <c r="B75" s="23">
        <v>661531.9</v>
      </c>
      <c r="C75" s="23">
        <v>666088.7</v>
      </c>
      <c r="D75" s="23">
        <v>245481.4</v>
      </c>
      <c r="E75" s="9">
        <f t="shared" si="5"/>
        <v>0.37108021548167214</v>
      </c>
      <c r="F75" s="9">
        <f t="shared" si="6"/>
        <v>0.3685416071463155</v>
      </c>
    </row>
    <row r="76" spans="1:6" ht="15.75" customHeight="1">
      <c r="A76" s="8" t="s">
        <v>1</v>
      </c>
      <c r="B76" s="23">
        <v>17717.5</v>
      </c>
      <c r="C76" s="23">
        <v>22066.1</v>
      </c>
      <c r="D76" s="23">
        <v>5365</v>
      </c>
      <c r="E76" s="9">
        <f t="shared" si="5"/>
        <v>0.3028079582333851</v>
      </c>
      <c r="F76" s="9">
        <f t="shared" si="6"/>
        <v>0.24313313181758445</v>
      </c>
    </row>
    <row r="77" spans="1:6" ht="16.5" customHeight="1">
      <c r="A77" s="8" t="s">
        <v>2</v>
      </c>
      <c r="B77" s="23">
        <v>9163.8</v>
      </c>
      <c r="C77" s="23">
        <v>9163.8</v>
      </c>
      <c r="D77" s="23">
        <v>2610.6</v>
      </c>
      <c r="E77" s="9">
        <f t="shared" si="5"/>
        <v>0.2848818175865907</v>
      </c>
      <c r="F77" s="9">
        <f t="shared" si="6"/>
        <v>0.2848818175865907</v>
      </c>
    </row>
    <row r="78" spans="1:6" ht="40.5" customHeight="1">
      <c r="A78" s="6" t="s">
        <v>26</v>
      </c>
      <c r="B78" s="22">
        <f>SUM(B79:B81)</f>
        <v>98471.1</v>
      </c>
      <c r="C78" s="22">
        <f>SUM(C79:C81)</f>
        <v>98891.4</v>
      </c>
      <c r="D78" s="22">
        <f>SUM(D79:D81)</f>
        <v>13364.5</v>
      </c>
      <c r="E78" s="7">
        <f t="shared" si="5"/>
        <v>0.1357200234383489</v>
      </c>
      <c r="F78" s="7">
        <f t="shared" si="6"/>
        <v>0.1351431974873447</v>
      </c>
    </row>
    <row r="79" spans="1:6" ht="14.25" customHeight="1">
      <c r="A79" s="8" t="s">
        <v>0</v>
      </c>
      <c r="B79" s="23">
        <v>78280</v>
      </c>
      <c r="C79" s="23">
        <v>78280</v>
      </c>
      <c r="D79" s="23">
        <v>8910.1</v>
      </c>
      <c r="E79" s="9">
        <f t="shared" si="5"/>
        <v>0.1138234542667348</v>
      </c>
      <c r="F79" s="9">
        <f t="shared" si="6"/>
        <v>0.1138234542667348</v>
      </c>
    </row>
    <row r="80" spans="1:6" ht="14.25" customHeight="1" thickBot="1">
      <c r="A80" s="8" t="s">
        <v>1</v>
      </c>
      <c r="B80" s="23">
        <v>20191.1</v>
      </c>
      <c r="C80" s="23">
        <v>20611.4</v>
      </c>
      <c r="D80" s="23">
        <v>4454.4</v>
      </c>
      <c r="E80" s="9">
        <f t="shared" si="5"/>
        <v>0.2206120518446246</v>
      </c>
      <c r="F80" s="9">
        <f t="shared" si="6"/>
        <v>0.21611341296564035</v>
      </c>
    </row>
    <row r="81" spans="1:6" ht="15.75" customHeight="1" hidden="1" thickBot="1">
      <c r="A81" s="8" t="s">
        <v>2</v>
      </c>
      <c r="B81" s="25"/>
      <c r="C81" s="25"/>
      <c r="D81" s="27"/>
      <c r="E81" s="10" t="e">
        <f t="shared" si="5"/>
        <v>#DIV/0!</v>
      </c>
      <c r="F81" s="10" t="e">
        <f t="shared" si="6"/>
        <v>#DIV/0!</v>
      </c>
    </row>
    <row r="82" spans="1:6" ht="16.5" customHeight="1" thickBot="1">
      <c r="A82" s="11" t="s">
        <v>28</v>
      </c>
      <c r="B82" s="24">
        <f>B6+B8+B12+B20+B24+B33+B37+B41+B44+B47+B51+B55+B57+B59+B61+B64+B68+B71+B74+B78+B16+B29</f>
        <v>13874832.999999998</v>
      </c>
      <c r="C82" s="24">
        <f>C6+C8+C12+C20+C24+C33+C37+C41+C44+C47+C51+C55+C57+C59+C61+C64+C68+C71+C74+C78+C16+C29</f>
        <v>14027517.499999998</v>
      </c>
      <c r="D82" s="24">
        <f>D6+D8+D12+D20+D24+D33+D37+D41+D44+D47+D51+D55+D57+D59+D61+D64+D68+D71+D74+D78+D16+D29</f>
        <v>3740345.0000000005</v>
      </c>
      <c r="E82" s="12">
        <f t="shared" si="5"/>
        <v>0.2695776590608335</v>
      </c>
      <c r="F82" s="12">
        <f t="shared" si="6"/>
        <v>0.266643402868683</v>
      </c>
    </row>
    <row r="83" spans="1:6" ht="15.75" customHeight="1" hidden="1">
      <c r="A83" s="13" t="s">
        <v>6</v>
      </c>
      <c r="B83" s="26" t="e">
        <f>B82-#REF!</f>
        <v>#REF!</v>
      </c>
      <c r="C83" s="26" t="e">
        <f>C82-#REF!</f>
        <v>#REF!</v>
      </c>
      <c r="D83" s="26" t="e">
        <f>D82-#REF!</f>
        <v>#REF!</v>
      </c>
      <c r="E83" s="14" t="e">
        <f t="shared" si="5"/>
        <v>#REF!</v>
      </c>
      <c r="F83" s="14" t="e">
        <f t="shared" si="6"/>
        <v>#REF!</v>
      </c>
    </row>
    <row r="84" spans="1:6" ht="15.75" customHeight="1">
      <c r="A84" s="8" t="s">
        <v>0</v>
      </c>
      <c r="B84" s="23">
        <f>B7+B9+B13+B17+B21+B25+B34+B38+B42+B45+B48+B52+B56+B58+B60+B62+B65+B69+B72+B75+B79+B30</f>
        <v>5959778.000000001</v>
      </c>
      <c r="C84" s="23">
        <f>C7+C9+C13+C17+C21+C25+C34+C38+C42+C45+C48+C52+C56+C58+C60+C62+C65+C69+C72+C75+C79+C30</f>
        <v>5997953.4</v>
      </c>
      <c r="D84" s="23">
        <f>D7+D9+D13+D17+D21+D25+D34+D38+D42+D45+D48+D52+D56+D58+D60+D62+D65+D69+D72+D75+D79+D30</f>
        <v>1897877.0999999999</v>
      </c>
      <c r="E84" s="9">
        <f t="shared" si="5"/>
        <v>0.31844761667296995</v>
      </c>
      <c r="F84" s="9">
        <f t="shared" si="6"/>
        <v>0.31642078112844285</v>
      </c>
    </row>
    <row r="85" spans="1:6" ht="15" customHeight="1">
      <c r="A85" s="8" t="s">
        <v>1</v>
      </c>
      <c r="B85" s="23">
        <f>B10+B14+B18+B22+B26+B35+B43+B49+B53+B70+B73+B76+B80+B66+B31</f>
        <v>7429433.399999999</v>
      </c>
      <c r="C85" s="23">
        <f>C10+C14+C18+C22+C26+C35+C43+C49+C53+C70+C73+C76+C80+C66+C31+C46</f>
        <v>7539349.7</v>
      </c>
      <c r="D85" s="23">
        <f>D10+D14+D18+D22+D26+D35+D43+D49+D53+D70+D73+D76+D80+D66+D31</f>
        <v>1791866.9</v>
      </c>
      <c r="E85" s="9">
        <f t="shared" si="5"/>
        <v>0.24118486612989895</v>
      </c>
      <c r="F85" s="9">
        <f t="shared" si="6"/>
        <v>0.23766862810462286</v>
      </c>
    </row>
    <row r="86" spans="1:6" ht="13.5" customHeight="1">
      <c r="A86" s="8" t="s">
        <v>2</v>
      </c>
      <c r="B86" s="23">
        <f>B11+B19+B23+B36+B77+B5+B27+B39+B46+B67+B28+B63+B81+B50+B54+B32+B15</f>
        <v>485621.60000000003</v>
      </c>
      <c r="C86" s="23">
        <f>C11+C19+C23+C36+C77+C5+C27+C39+C67+C28+C63+C81+C50+C54+C32+C15</f>
        <v>490214.39999999997</v>
      </c>
      <c r="D86" s="23">
        <f>D11+D19+D23+D36+D77+D5+D27+D39+D67+D28+D63+D81+D50+D54+D32+D15</f>
        <v>50600.99999999999</v>
      </c>
      <c r="E86" s="9">
        <f t="shared" si="5"/>
        <v>0.10419841292067732</v>
      </c>
      <c r="F86" s="9">
        <f t="shared" si="6"/>
        <v>0.10322218196772677</v>
      </c>
    </row>
    <row r="87" spans="1:6" ht="15" customHeight="1">
      <c r="A87" s="1"/>
      <c r="B87" s="17"/>
      <c r="C87" s="17"/>
      <c r="D87" s="17"/>
      <c r="E87" s="3"/>
      <c r="F87" s="3"/>
    </row>
    <row r="88" spans="1:6" ht="12.75" customHeight="1">
      <c r="A88" s="1"/>
      <c r="B88" s="18"/>
      <c r="C88" s="18"/>
      <c r="D88" s="18"/>
      <c r="E88" s="3"/>
      <c r="F88" s="3"/>
    </row>
    <row r="89" spans="1:6" ht="12" customHeight="1">
      <c r="A89" s="3"/>
      <c r="B89" s="2"/>
      <c r="C89" s="28"/>
      <c r="D89" s="28"/>
      <c r="E89" s="28"/>
      <c r="F89" s="3"/>
    </row>
    <row r="90" spans="1:6" ht="12" customHeight="1">
      <c r="A90" s="19"/>
      <c r="B90" s="2"/>
      <c r="C90" s="28"/>
      <c r="D90" s="28"/>
      <c r="E90" s="3"/>
      <c r="F90" s="3"/>
    </row>
    <row r="91" spans="1:6" ht="12" customHeight="1">
      <c r="A91" s="19"/>
      <c r="B91" s="28"/>
      <c r="C91" s="29"/>
      <c r="D91" s="29"/>
      <c r="E91" s="3"/>
      <c r="F91" s="3"/>
    </row>
    <row r="92" spans="1:6" ht="18.75" customHeight="1">
      <c r="A92" s="3"/>
      <c r="B92" s="2"/>
      <c r="C92" s="28"/>
      <c r="D92" s="28"/>
      <c r="E92" s="3"/>
      <c r="F92" s="3"/>
    </row>
    <row r="93" spans="1:6" ht="12" customHeight="1">
      <c r="A93" s="2"/>
      <c r="B93" s="28"/>
      <c r="C93" s="28"/>
      <c r="D93" s="28"/>
      <c r="E93" s="3"/>
      <c r="F93" s="3"/>
    </row>
    <row r="94" spans="1:6" ht="12" customHeight="1">
      <c r="A94" s="2"/>
      <c r="B94" s="2"/>
      <c r="C94" s="28"/>
      <c r="D94" s="28"/>
      <c r="E94" s="28"/>
      <c r="F94" s="3"/>
    </row>
    <row r="95" spans="1:6" ht="12.75" customHeight="1">
      <c r="A95" s="3"/>
      <c r="B95" s="28"/>
      <c r="C95" s="28"/>
      <c r="D95" s="28"/>
      <c r="E95" s="3"/>
      <c r="F95" s="3"/>
    </row>
    <row r="96" ht="12.75">
      <c r="D96" s="28"/>
    </row>
    <row r="97" spans="2:4" ht="12.75">
      <c r="B97" s="33"/>
      <c r="C97" s="33"/>
      <c r="D97" s="33"/>
    </row>
  </sheetData>
  <sheetProtection/>
  <mergeCells count="1">
    <mergeCell ref="A2:F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r:id="rId1"/>
  <rowBreaks count="2" manualBreakCount="2">
    <brk id="46" max="7" man="1"/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Соснина Надежда Анатольевна</cp:lastModifiedBy>
  <cp:lastPrinted>2024-02-07T06:07:00Z</cp:lastPrinted>
  <dcterms:created xsi:type="dcterms:W3CDTF">2019-02-11T12:05:23Z</dcterms:created>
  <dcterms:modified xsi:type="dcterms:W3CDTF">2024-05-07T12:19:50Z</dcterms:modified>
  <cp:category/>
  <cp:version/>
  <cp:contentType/>
  <cp:contentStatus/>
</cp:coreProperties>
</file>