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СНИНА\2025 год\2025 ОТЧЕТЫ\Отчеты за МЕСЯЦ\до 5 числа Аппаратная ежемесячно\таблицы на сайт\КФСР\"/>
    </mc:Choice>
  </mc:AlternateContent>
  <bookViews>
    <workbookView xWindow="0" yWindow="0" windowWidth="21570" windowHeight="10215"/>
  </bookViews>
  <sheets>
    <sheet name="01.05.2025" sheetId="2" r:id="rId1"/>
  </sheets>
  <definedNames>
    <definedName name="_xlnm.Print_Titles" localSheetId="0">'01.05.2025'!$4:$4</definedName>
    <definedName name="_xlnm.Print_Area" localSheetId="0">'01.05.2025'!$A$1:$G$61</definedName>
  </definedNames>
  <calcPr calcId="152511"/>
</workbook>
</file>

<file path=xl/calcChain.xml><?xml version="1.0" encoding="utf-8"?>
<calcChain xmlns="http://schemas.openxmlformats.org/spreadsheetml/2006/main">
  <c r="E58" i="2" l="1"/>
  <c r="E55" i="2"/>
  <c r="E50" i="2"/>
  <c r="E44" i="2"/>
  <c r="E42" i="2"/>
  <c r="E39" i="2"/>
  <c r="E33" i="2"/>
  <c r="E31" i="2"/>
  <c r="E26" i="2"/>
  <c r="E19" i="2"/>
  <c r="E14" i="2"/>
  <c r="D58" i="2"/>
  <c r="D55" i="2"/>
  <c r="D50" i="2"/>
  <c r="D44" i="2"/>
  <c r="D42" i="2"/>
  <c r="D39" i="2"/>
  <c r="D33" i="2"/>
  <c r="D31" i="2"/>
  <c r="D26" i="2"/>
  <c r="D19" i="2"/>
  <c r="D14" i="2"/>
  <c r="C58" i="2" l="1"/>
  <c r="C55" i="2"/>
  <c r="C50" i="2"/>
  <c r="C44" i="2"/>
  <c r="C42" i="2"/>
  <c r="C39" i="2"/>
  <c r="C33" i="2"/>
  <c r="C31" i="2"/>
  <c r="C26" i="2"/>
  <c r="C19" i="2"/>
  <c r="C14" i="2"/>
  <c r="C5" i="2"/>
  <c r="C60" i="2" l="1"/>
  <c r="D5" i="2"/>
  <c r="D60" i="2" s="1"/>
  <c r="F11" i="2" l="1"/>
  <c r="G11" i="2"/>
  <c r="G17" i="2"/>
  <c r="F17" i="2"/>
  <c r="E5" i="2" l="1"/>
  <c r="F52" i="2"/>
  <c r="G52" i="2"/>
  <c r="F53" i="2"/>
  <c r="G53" i="2"/>
  <c r="F43" i="2" l="1"/>
  <c r="G43" i="2"/>
  <c r="F32" i="2"/>
  <c r="G32" i="2"/>
  <c r="F20" i="2"/>
  <c r="G20" i="2"/>
  <c r="F12" i="2"/>
  <c r="G12" i="2"/>
  <c r="F9" i="2"/>
  <c r="G9" i="2"/>
  <c r="G6" i="2"/>
  <c r="G7" i="2"/>
  <c r="G8" i="2"/>
  <c r="G10" i="2"/>
  <c r="G13" i="2"/>
  <c r="G15" i="2"/>
  <c r="G16" i="2"/>
  <c r="G18" i="2"/>
  <c r="G21" i="2"/>
  <c r="G22" i="2"/>
  <c r="G23" i="2"/>
  <c r="G24" i="2"/>
  <c r="G25" i="2"/>
  <c r="G27" i="2"/>
  <c r="G28" i="2"/>
  <c r="G29" i="2"/>
  <c r="G30" i="2"/>
  <c r="G34" i="2"/>
  <c r="G35" i="2"/>
  <c r="G36" i="2"/>
  <c r="G37" i="2"/>
  <c r="G38" i="2"/>
  <c r="G40" i="2"/>
  <c r="G41" i="2"/>
  <c r="G45" i="2"/>
  <c r="G46" i="2"/>
  <c r="G47" i="2"/>
  <c r="G48" i="2"/>
  <c r="G49" i="2"/>
  <c r="G51" i="2"/>
  <c r="G54" i="2"/>
  <c r="G56" i="2"/>
  <c r="G57" i="2"/>
  <c r="G59" i="2"/>
  <c r="F6" i="2" l="1"/>
  <c r="F7" i="2"/>
  <c r="F8" i="2"/>
  <c r="F10" i="2"/>
  <c r="F13" i="2"/>
  <c r="F15" i="2"/>
  <c r="F16" i="2"/>
  <c r="F18" i="2"/>
  <c r="F21" i="2"/>
  <c r="F22" i="2"/>
  <c r="F23" i="2"/>
  <c r="F24" i="2"/>
  <c r="F25" i="2"/>
  <c r="F27" i="2"/>
  <c r="F28" i="2"/>
  <c r="F29" i="2"/>
  <c r="F30" i="2"/>
  <c r="F34" i="2"/>
  <c r="F35" i="2"/>
  <c r="F36" i="2"/>
  <c r="F37" i="2"/>
  <c r="F38" i="2"/>
  <c r="F40" i="2"/>
  <c r="F41" i="2"/>
  <c r="F45" i="2"/>
  <c r="F46" i="2"/>
  <c r="F47" i="2"/>
  <c r="F48" i="2"/>
  <c r="F49" i="2"/>
  <c r="F51" i="2"/>
  <c r="F54" i="2"/>
  <c r="F56" i="2"/>
  <c r="F57" i="2"/>
  <c r="F59" i="2"/>
  <c r="G55" i="2" l="1"/>
  <c r="G39" i="2"/>
  <c r="F31" i="2"/>
  <c r="G31" i="2"/>
  <c r="G42" i="2"/>
  <c r="F42" i="2"/>
  <c r="G58" i="2"/>
  <c r="G19" i="2"/>
  <c r="G50" i="2"/>
  <c r="G44" i="2"/>
  <c r="G14" i="2"/>
  <c r="G33" i="2"/>
  <c r="G26" i="2"/>
  <c r="G5" i="2"/>
  <c r="F50" i="2"/>
  <c r="F33" i="2"/>
  <c r="F26" i="2"/>
  <c r="F14" i="2"/>
  <c r="F55" i="2"/>
  <c r="F44" i="2"/>
  <c r="F39" i="2"/>
  <c r="F5" i="2"/>
  <c r="F58" i="2"/>
  <c r="F19" i="2"/>
  <c r="E60" i="2"/>
  <c r="F60" i="2" l="1"/>
  <c r="G60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<sst xmlns="http://schemas.openxmlformats.org/spreadsheetml/2006/main" count="65" uniqueCount="65">
  <si>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</si>
  <si>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</si>
  <si>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</si>
  <si>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</si>
  <si>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</si>
  <si>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</si>
  <si>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</si>
  <si>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</si>
  <si>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</si>
  <si>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</si>
  <si>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</si>
  <si>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</si>
  <si>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</si>
  <si>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</si>
  <si>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</si>
  <si>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</si>
  <si>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</si>
  <si>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</si>
  <si>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</si>
  <si>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</si>
  <si>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</si>
  <si>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</si>
  <si>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</si>
  <si>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</si>
  <si>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</si>
  <si>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</si>
  <si>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</si>
  <si>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</si>
  <si>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</si>
  <si>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</si>
  <si>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</si>
  <si>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</si>
  <si>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</si>
  <si>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</si>
  <si>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</si>
  <si>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</si>
  <si>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</si>
  <si>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</si>
  <si>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</si>
  <si>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</si>
  <si>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</si>
  <si>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</si>
  <si>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</si>
  <si>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</si>
  <si>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</si>
  <si>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</si>
  <si>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</si>
  <si>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</si>
  <si>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</si>
  <si>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</si>
  <si>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</si>
  <si>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</si>
  <si>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</si>
  <si>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</si>
  <si>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 xml:space="preserve">Утвержденный план </t>
  </si>
  <si>
    <t>Ед.изм: тыс. рублей</t>
  </si>
  <si>
    <t>Спорт высших достижений</t>
  </si>
  <si>
    <t>Массовый спорт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</si>
  <si>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</si>
  <si>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</si>
  <si>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</si>
  <si>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</si>
  <si>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Уточненный план на год</t>
  </si>
  <si>
    <t>Процент исполнения к уточненному плану на год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</si>
  <si>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мая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</si>
</sst>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0" xfId="1" applyNumberFormat="1" applyFont="1" applyFill="1" applyAlignment="1">
      <alignment horizontal="center"/>
    </xf>
    <xf numFmtId="0" fontId="5" fillId="0" borderId="0" xfId="1" applyFont="1" applyFill="1"/>
    <xf numFmtId="49" fontId="4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showGridLines="0" tabSelected="1" view="pageBreakPreview" zoomScaleNormal="100" zoomScaleSheetLayoutView="100" workbookViewId="0">
      <selection activeCell="A4" sqref="A4:G60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5" width="16" style="19" customWidth="1"/>
    <col min="6" max="6" width="14.85546875" style="2" customWidth="1"/>
    <col min="7" max="7" width="14" style="2" customWidth="1"/>
    <col min="8" max="165" width="9.140625" style="2" customWidth="1"/>
    <col min="166" max="16384" width="9.140625" style="2"/>
  </cols>
  <sheetData>
    <row r="2" spans="1:7" ht="30.75" customHeight="1" x14ac:dyDescent="0.2">
      <c r="A2" s="32" t="s">
        <v>64</v>
      </c>
      <c r="B2" s="32"/>
      <c r="C2" s="32"/>
      <c r="D2" s="32"/>
      <c r="E2" s="32"/>
      <c r="F2" s="32"/>
      <c r="G2" s="32"/>
    </row>
    <row r="3" spans="1:7" ht="15" x14ac:dyDescent="0.2">
      <c r="A3" s="24" t="s">
        <v>55</v>
      </c>
      <c r="B3" s="24"/>
      <c r="C3" s="25"/>
      <c r="D3" s="25"/>
      <c r="E3" s="25"/>
      <c r="F3" s="24"/>
      <c r="G3" s="24"/>
    </row>
    <row r="4" spans="1:7" ht="51" x14ac:dyDescent="0.2">
      <c r="A4" s="5" t="s">
        <v>0</v>
      </c>
      <c r="B4" s="5" t="s">
        <v>1</v>
      </c>
      <c r="C4" s="5" t="s">
        <v>54</v>
      </c>
      <c r="D4" s="21" t="s">
        <v>62</v>
      </c>
      <c r="E4" s="21" t="s">
        <v>2</v>
      </c>
      <c r="F4" s="5" t="s">
        <v>53</v>
      </c>
      <c r="G4" s="5" t="s">
        <v>63</v>
      </c>
    </row>
    <row r="5" spans="1:7" s="30" customFormat="1" x14ac:dyDescent="0.2">
      <c r="A5" s="6" t="s">
        <v>40</v>
      </c>
      <c r="B5" s="7">
        <v>100</v>
      </c>
      <c r="C5" s="20">
        <f>SUM(C6:C13)</f>
        <v>1626862.2000000002</v>
      </c>
      <c r="D5" s="20">
        <f>SUM(D6:D13)</f>
        <v>1467339.8</v>
      </c>
      <c r="E5" s="20">
        <f>SUM(E6:E13)</f>
        <v>476089.7</v>
      </c>
      <c r="F5" s="12">
        <f>E5/C5</f>
        <v>0.29264291714442686</v>
      </c>
      <c r="G5" s="12">
        <f>E5/D5</f>
        <v>0.32445770229908572</v>
      </c>
    </row>
    <row r="6" spans="1:7" s="19" customFormat="1" ht="38.25" x14ac:dyDescent="0.2">
      <c r="A6" s="8" t="s">
        <v>3</v>
      </c>
      <c r="B6" s="9">
        <v>102</v>
      </c>
      <c r="C6" s="22">
        <v>8210.2999999999993</v>
      </c>
      <c r="D6" s="22">
        <v>8210.2999999999993</v>
      </c>
      <c r="E6" s="22">
        <v>2135.9</v>
      </c>
      <c r="F6" s="13">
        <f>E6/C6</f>
        <v>0.26014883743590372</v>
      </c>
      <c r="G6" s="13">
        <f>E6/D6</f>
        <v>0.26014883743590372</v>
      </c>
    </row>
    <row r="7" spans="1:7" s="19" customFormat="1" ht="51" x14ac:dyDescent="0.2">
      <c r="A7" s="8" t="s">
        <v>4</v>
      </c>
      <c r="B7" s="9">
        <v>103</v>
      </c>
      <c r="C7" s="22">
        <v>39690</v>
      </c>
      <c r="D7" s="22">
        <v>39690</v>
      </c>
      <c r="E7" s="22">
        <v>12334.5</v>
      </c>
      <c r="F7" s="13">
        <f>E7/C7</f>
        <v>0.31077097505668932</v>
      </c>
      <c r="G7" s="13">
        <f>E7/D7</f>
        <v>0.31077097505668932</v>
      </c>
    </row>
    <row r="8" spans="1:7" s="19" customFormat="1" ht="54" customHeight="1" x14ac:dyDescent="0.2">
      <c r="A8" s="8" t="s">
        <v>5</v>
      </c>
      <c r="B8" s="9">
        <v>104</v>
      </c>
      <c r="C8" s="22">
        <v>378860.5</v>
      </c>
      <c r="D8" s="22">
        <v>378717.5</v>
      </c>
      <c r="E8" s="26">
        <v>139934.70000000001</v>
      </c>
      <c r="F8" s="13">
        <f>E8/C8</f>
        <v>0.3693567949152789</v>
      </c>
      <c r="G8" s="13">
        <f>E8/D8</f>
        <v>0.3694962604051833</v>
      </c>
    </row>
    <row r="9" spans="1:7" s="19" customFormat="1" x14ac:dyDescent="0.2">
      <c r="A9" s="8" t="s">
        <v>6</v>
      </c>
      <c r="B9" s="9">
        <v>105</v>
      </c>
      <c r="C9" s="22">
        <v>4</v>
      </c>
      <c r="D9" s="22">
        <v>4</v>
      </c>
      <c r="E9" s="26">
        <v>0</v>
      </c>
      <c r="F9" s="13">
        <f>E9/C9</f>
        <v>0</v>
      </c>
      <c r="G9" s="13">
        <f>E9/D9</f>
        <v>0</v>
      </c>
    </row>
    <row r="10" spans="1:7" s="19" customFormat="1" ht="38.25" x14ac:dyDescent="0.2">
      <c r="A10" s="8" t="s">
        <v>7</v>
      </c>
      <c r="B10" s="9">
        <v>106</v>
      </c>
      <c r="C10" s="22">
        <v>117124.2</v>
      </c>
      <c r="D10" s="22">
        <v>117124.2</v>
      </c>
      <c r="E10" s="26">
        <v>41994.7</v>
      </c>
      <c r="F10" s="13">
        <f>E10/C10</f>
        <v>0.35854844686239051</v>
      </c>
      <c r="G10" s="13">
        <f>E10/D10</f>
        <v>0.35854844686239051</v>
      </c>
    </row>
    <row r="11" spans="1:7" s="19" customFormat="1" hidden="1" x14ac:dyDescent="0.2">
      <c r="A11" s="8" t="s">
        <v>58</v>
      </c>
      <c r="B11" s="9">
        <v>107</v>
      </c>
      <c r="C11" s="22"/>
      <c r="D11" s="22"/>
      <c r="E11" s="26"/>
      <c r="F11" s="13" t="e">
        <f>E11/C11</f>
        <v>#DIV/0!</v>
      </c>
      <c r="G11" s="13" t="e">
        <f>E11/D11</f>
        <v>#DIV/0!</v>
      </c>
    </row>
    <row r="12" spans="1:7" s="19" customFormat="1" x14ac:dyDescent="0.2">
      <c r="A12" s="8" t="s">
        <v>8</v>
      </c>
      <c r="B12" s="9">
        <v>111</v>
      </c>
      <c r="C12" s="22">
        <v>230081.4</v>
      </c>
      <c r="D12" s="22">
        <v>16363</v>
      </c>
      <c r="E12" s="26">
        <v>0</v>
      </c>
      <c r="F12" s="13">
        <f>E12/C12</f>
        <v>0</v>
      </c>
      <c r="G12" s="13">
        <f>E12/D12</f>
        <v>0</v>
      </c>
    </row>
    <row r="13" spans="1:7" s="19" customFormat="1" x14ac:dyDescent="0.2">
      <c r="A13" s="8" t="s">
        <v>9</v>
      </c>
      <c r="B13" s="9">
        <v>113</v>
      </c>
      <c r="C13" s="22">
        <v>852891.8</v>
      </c>
      <c r="D13" s="22">
        <v>907230.8</v>
      </c>
      <c r="E13" s="26">
        <v>279689.90000000002</v>
      </c>
      <c r="F13" s="13">
        <f>E13/C13</f>
        <v>0.3279312803804656</v>
      </c>
      <c r="G13" s="13">
        <f>E13/D13</f>
        <v>0.30828968769578813</v>
      </c>
    </row>
    <row r="14" spans="1:7" s="3" customFormat="1" ht="25.5" x14ac:dyDescent="0.2">
      <c r="A14" s="10" t="s">
        <v>41</v>
      </c>
      <c r="B14" s="7">
        <v>300</v>
      </c>
      <c r="C14" s="23">
        <f>SUM(C15:C18)</f>
        <v>201538.3</v>
      </c>
      <c r="D14" s="23">
        <f>SUM(D15:D18)</f>
        <v>271790</v>
      </c>
      <c r="E14" s="28">
        <f t="shared" ref="E14" si="0">SUM(E15:E18)</f>
        <v>82370.5</v>
      </c>
      <c r="F14" s="12">
        <f>E14/C14</f>
        <v>0.40870891537737497</v>
      </c>
      <c r="G14" s="12">
        <f>E14/D14</f>
        <v>0.30306670591265317</v>
      </c>
    </row>
    <row r="15" spans="1:7" x14ac:dyDescent="0.2">
      <c r="A15" s="8" t="s">
        <v>10</v>
      </c>
      <c r="B15" s="9">
        <v>304</v>
      </c>
      <c r="C15" s="22">
        <v>13307</v>
      </c>
      <c r="D15" s="22">
        <v>13307</v>
      </c>
      <c r="E15" s="26">
        <v>4203.8</v>
      </c>
      <c r="F15" s="13">
        <f>E15/C15</f>
        <v>0.31590892011723154</v>
      </c>
      <c r="G15" s="13">
        <f>E15/D15</f>
        <v>0.31590892011723154</v>
      </c>
    </row>
    <row r="16" spans="1:7" x14ac:dyDescent="0.2">
      <c r="A16" s="8" t="s">
        <v>59</v>
      </c>
      <c r="B16" s="9">
        <v>309</v>
      </c>
      <c r="C16" s="22">
        <v>22522.6</v>
      </c>
      <c r="D16" s="22">
        <v>19480.5</v>
      </c>
      <c r="E16" s="26">
        <v>3437.7</v>
      </c>
      <c r="F16" s="13">
        <f>E16/C16</f>
        <v>0.15263335494125901</v>
      </c>
      <c r="G16" s="13">
        <f>E16/D16</f>
        <v>0.17646877646877646</v>
      </c>
    </row>
    <row r="17" spans="1:7" ht="36.75" customHeight="1" x14ac:dyDescent="0.2">
      <c r="A17" s="8" t="s">
        <v>61</v>
      </c>
      <c r="B17" s="9">
        <v>310</v>
      </c>
      <c r="C17" s="22">
        <v>157881.29999999999</v>
      </c>
      <c r="D17" s="22">
        <v>189833.60000000001</v>
      </c>
      <c r="E17" s="26">
        <v>51798.9</v>
      </c>
      <c r="F17" s="13">
        <f>E17/C17</f>
        <v>0.32808762025648386</v>
      </c>
      <c r="G17" s="13">
        <f>E17/D17</f>
        <v>0.27286476155959744</v>
      </c>
    </row>
    <row r="18" spans="1:7" ht="25.5" x14ac:dyDescent="0.2">
      <c r="A18" s="8" t="s">
        <v>11</v>
      </c>
      <c r="B18" s="9">
        <v>314</v>
      </c>
      <c r="C18" s="22">
        <v>7827.4</v>
      </c>
      <c r="D18" s="22">
        <v>49168.9</v>
      </c>
      <c r="E18" s="26">
        <v>22930.1</v>
      </c>
      <c r="F18" s="13">
        <f>E18/C18</f>
        <v>2.9294657229731458</v>
      </c>
      <c r="G18" s="13">
        <f>E18/D18</f>
        <v>0.46635373172879602</v>
      </c>
    </row>
    <row r="19" spans="1:7" s="3" customFormat="1" x14ac:dyDescent="0.2">
      <c r="A19" s="10" t="s">
        <v>42</v>
      </c>
      <c r="B19" s="7">
        <v>400</v>
      </c>
      <c r="C19" s="23">
        <f>SUM(C20:C25)</f>
        <v>3930869.3000000003</v>
      </c>
      <c r="D19" s="23">
        <f>SUM(D20:D25)</f>
        <v>4092270.2</v>
      </c>
      <c r="E19" s="23">
        <f t="shared" ref="E19" si="1">SUM(E20:E25)</f>
        <v>684129.7</v>
      </c>
      <c r="F19" s="12">
        <f>E19/C19</f>
        <v>0.17404030706388532</v>
      </c>
      <c r="G19" s="12">
        <f>E19/D19</f>
        <v>0.16717608236132597</v>
      </c>
    </row>
    <row r="20" spans="1:7" hidden="1" x14ac:dyDescent="0.2">
      <c r="A20" s="8" t="s">
        <v>12</v>
      </c>
      <c r="B20" s="9">
        <v>401</v>
      </c>
      <c r="C20" s="22">
        <v>0</v>
      </c>
      <c r="D20" s="22">
        <v>0</v>
      </c>
      <c r="E20" s="26"/>
      <c r="F20" s="13" t="e">
        <f>E20/C20</f>
        <v>#DIV/0!</v>
      </c>
      <c r="G20" s="13" t="e">
        <f>E20/D20</f>
        <v>#DIV/0!</v>
      </c>
    </row>
    <row r="21" spans="1:7" x14ac:dyDescent="0.2">
      <c r="A21" s="8" t="s">
        <v>13</v>
      </c>
      <c r="B21" s="9">
        <v>405</v>
      </c>
      <c r="C21" s="22">
        <v>461.9</v>
      </c>
      <c r="D21" s="22">
        <v>4950.1000000000004</v>
      </c>
      <c r="E21" s="26">
        <v>461.9</v>
      </c>
      <c r="F21" s="13">
        <f>E21/C21</f>
        <v>1</v>
      </c>
      <c r="G21" s="13">
        <f>E21/D21</f>
        <v>9.3311246237449741E-2</v>
      </c>
    </row>
    <row r="22" spans="1:7" x14ac:dyDescent="0.2">
      <c r="A22" s="8" t="s">
        <v>14</v>
      </c>
      <c r="B22" s="9">
        <v>408</v>
      </c>
      <c r="C22" s="22">
        <v>211998.1</v>
      </c>
      <c r="D22" s="22">
        <v>318504.90000000002</v>
      </c>
      <c r="E22" s="26">
        <v>103782.5</v>
      </c>
      <c r="F22" s="13">
        <f>E22/C22</f>
        <v>0.48954448176658183</v>
      </c>
      <c r="G22" s="13">
        <f>E22/D22</f>
        <v>0.32584271074008592</v>
      </c>
    </row>
    <row r="23" spans="1:7" x14ac:dyDescent="0.2">
      <c r="A23" s="8" t="s">
        <v>15</v>
      </c>
      <c r="B23" s="9">
        <v>409</v>
      </c>
      <c r="C23" s="22">
        <v>3166164.7</v>
      </c>
      <c r="D23" s="22">
        <v>3205704.3</v>
      </c>
      <c r="E23" s="26">
        <v>413383.2</v>
      </c>
      <c r="F23" s="13">
        <f>E23/C23</f>
        <v>0.13056275941677956</v>
      </c>
      <c r="G23" s="13">
        <f>E23/D23</f>
        <v>0.12895238029284237</v>
      </c>
    </row>
    <row r="24" spans="1:7" x14ac:dyDescent="0.2">
      <c r="A24" s="8" t="s">
        <v>16</v>
      </c>
      <c r="B24" s="9">
        <v>410</v>
      </c>
      <c r="C24" s="22">
        <v>17368.2</v>
      </c>
      <c r="D24" s="22">
        <v>18468.2</v>
      </c>
      <c r="E24" s="26">
        <v>3732.6</v>
      </c>
      <c r="F24" s="13">
        <f>E24/C24</f>
        <v>0.21491000794555565</v>
      </c>
      <c r="G24" s="13">
        <f>E24/D24</f>
        <v>0.20210957212938996</v>
      </c>
    </row>
    <row r="25" spans="1:7" x14ac:dyDescent="0.2">
      <c r="A25" s="8" t="s">
        <v>17</v>
      </c>
      <c r="B25" s="9">
        <v>412</v>
      </c>
      <c r="C25" s="22">
        <v>534876.4</v>
      </c>
      <c r="D25" s="22">
        <v>544642.69999999995</v>
      </c>
      <c r="E25" s="26">
        <v>162769.5</v>
      </c>
      <c r="F25" s="13">
        <f>E25/C25</f>
        <v>0.30431236076222468</v>
      </c>
      <c r="G25" s="13">
        <f>E25/D25</f>
        <v>0.29885556163701454</v>
      </c>
    </row>
    <row r="26" spans="1:7" s="3" customFormat="1" x14ac:dyDescent="0.2">
      <c r="A26" s="10" t="s">
        <v>43</v>
      </c>
      <c r="B26" s="7">
        <v>500</v>
      </c>
      <c r="C26" s="23">
        <f>SUM(C27:C30)</f>
        <v>1457916.7999999998</v>
      </c>
      <c r="D26" s="23">
        <f>SUM(D27:D30)</f>
        <v>1597220.9</v>
      </c>
      <c r="E26" s="23">
        <f t="shared" ref="E26" si="2">SUM(E27:E30)</f>
        <v>456415.69999999995</v>
      </c>
      <c r="F26" s="12">
        <f>E26/C26</f>
        <v>0.31306018285817133</v>
      </c>
      <c r="G26" s="12">
        <f>E26/D26</f>
        <v>0.28575615307813712</v>
      </c>
    </row>
    <row r="27" spans="1:7" x14ac:dyDescent="0.2">
      <c r="A27" s="8" t="s">
        <v>18</v>
      </c>
      <c r="B27" s="9">
        <v>501</v>
      </c>
      <c r="C27" s="22">
        <v>250924.79999999999</v>
      </c>
      <c r="D27" s="22">
        <v>299881</v>
      </c>
      <c r="E27" s="26">
        <v>104084.5</v>
      </c>
      <c r="F27" s="13">
        <f>E27/C27</f>
        <v>0.4148035586757467</v>
      </c>
      <c r="G27" s="13">
        <f>E27/D27</f>
        <v>0.34708601078427775</v>
      </c>
    </row>
    <row r="28" spans="1:7" x14ac:dyDescent="0.2">
      <c r="A28" s="8" t="s">
        <v>19</v>
      </c>
      <c r="B28" s="9">
        <v>502</v>
      </c>
      <c r="C28" s="22">
        <v>371469.9</v>
      </c>
      <c r="D28" s="22">
        <v>487336.7</v>
      </c>
      <c r="E28" s="26">
        <v>124042.3</v>
      </c>
      <c r="F28" s="13">
        <f>E28/C28</f>
        <v>0.33392288311919754</v>
      </c>
      <c r="G28" s="13">
        <f>E28/D28</f>
        <v>0.25453100494996578</v>
      </c>
    </row>
    <row r="29" spans="1:7" x14ac:dyDescent="0.2">
      <c r="A29" s="8" t="s">
        <v>20</v>
      </c>
      <c r="B29" s="9">
        <v>503</v>
      </c>
      <c r="C29" s="22">
        <v>746899.1</v>
      </c>
      <c r="D29" s="22">
        <v>719370</v>
      </c>
      <c r="E29" s="26">
        <v>190879.9</v>
      </c>
      <c r="F29" s="13">
        <f>E29/C29</f>
        <v>0.25556316776924753</v>
      </c>
      <c r="G29" s="13">
        <f>E29/D29</f>
        <v>0.26534314747626392</v>
      </c>
    </row>
    <row r="30" spans="1:7" ht="25.5" x14ac:dyDescent="0.2">
      <c r="A30" s="8" t="s">
        <v>21</v>
      </c>
      <c r="B30" s="9">
        <v>505</v>
      </c>
      <c r="C30" s="22">
        <v>88623</v>
      </c>
      <c r="D30" s="22">
        <v>90633.2</v>
      </c>
      <c r="E30" s="26">
        <v>37409</v>
      </c>
      <c r="F30" s="13">
        <f>E30/C30</f>
        <v>0.42211389819798473</v>
      </c>
      <c r="G30" s="13">
        <f>E30/D30</f>
        <v>0.4127516186121642</v>
      </c>
    </row>
    <row r="31" spans="1:7" s="3" customFormat="1" x14ac:dyDescent="0.2">
      <c r="A31" s="1" t="s">
        <v>44</v>
      </c>
      <c r="B31" s="7">
        <v>600</v>
      </c>
      <c r="C31" s="23">
        <f>SUM(C32)</f>
        <v>206.7</v>
      </c>
      <c r="D31" s="23">
        <f>SUM(D32)</f>
        <v>206.7</v>
      </c>
      <c r="E31" s="23">
        <f t="shared" ref="E31" si="3">SUM(E32)</f>
        <v>0</v>
      </c>
      <c r="F31" s="12">
        <f>E31/C31</f>
        <v>0</v>
      </c>
      <c r="G31" s="12">
        <f>E31/D31</f>
        <v>0</v>
      </c>
    </row>
    <row r="32" spans="1:7" ht="25.5" x14ac:dyDescent="0.2">
      <c r="A32" s="8" t="s">
        <v>22</v>
      </c>
      <c r="B32" s="9">
        <v>605</v>
      </c>
      <c r="C32" s="22">
        <v>206.7</v>
      </c>
      <c r="D32" s="22">
        <v>206.7</v>
      </c>
      <c r="E32" s="26">
        <v>0</v>
      </c>
      <c r="F32" s="13">
        <f>E32/C32</f>
        <v>0</v>
      </c>
      <c r="G32" s="13">
        <f>E32/D32</f>
        <v>0</v>
      </c>
    </row>
    <row r="33" spans="1:7" s="3" customFormat="1" x14ac:dyDescent="0.2">
      <c r="A33" s="10" t="s">
        <v>46</v>
      </c>
      <c r="B33" s="7">
        <v>700</v>
      </c>
      <c r="C33" s="23">
        <f>SUM(C34:C38)</f>
        <v>8362347.5</v>
      </c>
      <c r="D33" s="23">
        <f>SUM(D34:D38)</f>
        <v>8724273.9000000004</v>
      </c>
      <c r="E33" s="28">
        <f t="shared" ref="E33" si="4">SUM(E34:E38)</f>
        <v>2080985.7999999998</v>
      </c>
      <c r="F33" s="12">
        <f>E33/C33</f>
        <v>0.24885186844961893</v>
      </c>
      <c r="G33" s="12">
        <f>E33/D33</f>
        <v>0.23852825161759303</v>
      </c>
    </row>
    <row r="34" spans="1:7" x14ac:dyDescent="0.2">
      <c r="A34" s="8" t="s">
        <v>23</v>
      </c>
      <c r="B34" s="9">
        <v>701</v>
      </c>
      <c r="C34" s="22">
        <v>2606857.7999999998</v>
      </c>
      <c r="D34" s="22">
        <v>2613276.7999999998</v>
      </c>
      <c r="E34" s="26">
        <v>707528.4</v>
      </c>
      <c r="F34" s="13">
        <f>E34/C34</f>
        <v>0.27141043136299958</v>
      </c>
      <c r="G34" s="13">
        <f>E34/D34</f>
        <v>0.27074376506920356</v>
      </c>
    </row>
    <row r="35" spans="1:7" x14ac:dyDescent="0.2">
      <c r="A35" s="8" t="s">
        <v>24</v>
      </c>
      <c r="B35" s="9">
        <v>702</v>
      </c>
      <c r="C35" s="22">
        <v>4887654.3</v>
      </c>
      <c r="D35" s="22">
        <v>5213976.3</v>
      </c>
      <c r="E35" s="26">
        <v>1133919.5</v>
      </c>
      <c r="F35" s="13">
        <f>E35/C35</f>
        <v>0.23199666555795487</v>
      </c>
      <c r="G35" s="13">
        <f>E35/D35</f>
        <v>0.21747691871940425</v>
      </c>
    </row>
    <row r="36" spans="1:7" x14ac:dyDescent="0.2">
      <c r="A36" s="8" t="s">
        <v>25</v>
      </c>
      <c r="B36" s="9">
        <v>703</v>
      </c>
      <c r="C36" s="22">
        <v>520443.1</v>
      </c>
      <c r="D36" s="22">
        <v>532171.9</v>
      </c>
      <c r="E36" s="26">
        <v>132984.4</v>
      </c>
      <c r="F36" s="13">
        <f>E36/C36</f>
        <v>0.2555214969705622</v>
      </c>
      <c r="G36" s="13">
        <f>E36/D36</f>
        <v>0.2498899321816879</v>
      </c>
    </row>
    <row r="37" spans="1:7" x14ac:dyDescent="0.2">
      <c r="A37" s="8" t="s">
        <v>26</v>
      </c>
      <c r="B37" s="9">
        <v>707</v>
      </c>
      <c r="C37" s="22">
        <v>71849.899999999994</v>
      </c>
      <c r="D37" s="22">
        <v>73012.899999999994</v>
      </c>
      <c r="E37" s="26">
        <v>19222.3</v>
      </c>
      <c r="F37" s="13">
        <f>E37/C37</f>
        <v>0.26753412322076997</v>
      </c>
      <c r="G37" s="13">
        <f>E37/D37</f>
        <v>0.26327265455830406</v>
      </c>
    </row>
    <row r="38" spans="1:7" x14ac:dyDescent="0.2">
      <c r="A38" s="8" t="s">
        <v>27</v>
      </c>
      <c r="B38" s="9">
        <v>709</v>
      </c>
      <c r="C38" s="22">
        <v>275542.40000000002</v>
      </c>
      <c r="D38" s="22">
        <v>291836</v>
      </c>
      <c r="E38" s="26">
        <v>87331.199999999997</v>
      </c>
      <c r="F38" s="13">
        <f>E38/C38</f>
        <v>0.31694287340169786</v>
      </c>
      <c r="G38" s="13">
        <f>E38/D38</f>
        <v>0.29924752258117571</v>
      </c>
    </row>
    <row r="39" spans="1:7" s="3" customFormat="1" x14ac:dyDescent="0.2">
      <c r="A39" s="14" t="s">
        <v>45</v>
      </c>
      <c r="B39" s="7">
        <v>800</v>
      </c>
      <c r="C39" s="23">
        <f>SUM(C40:C41)</f>
        <v>334731.59999999998</v>
      </c>
      <c r="D39" s="23">
        <f>SUM(D40:D41)</f>
        <v>335581.6</v>
      </c>
      <c r="E39" s="23">
        <f t="shared" ref="E39" si="5">SUM(E40:E41)</f>
        <v>100893.5</v>
      </c>
      <c r="F39" s="12">
        <f>E39/C39</f>
        <v>0.30141611966124504</v>
      </c>
      <c r="G39" s="12">
        <f>E39/D39</f>
        <v>0.30065265795264107</v>
      </c>
    </row>
    <row r="40" spans="1:7" x14ac:dyDescent="0.2">
      <c r="A40" s="8" t="s">
        <v>28</v>
      </c>
      <c r="B40" s="9">
        <v>801</v>
      </c>
      <c r="C40" s="22">
        <v>319986.59999999998</v>
      </c>
      <c r="D40" s="22">
        <v>320836.59999999998</v>
      </c>
      <c r="E40" s="26">
        <v>100877.9</v>
      </c>
      <c r="F40" s="13">
        <f>E40/C40</f>
        <v>0.31525663887175276</v>
      </c>
      <c r="G40" s="13">
        <f>E40/D40</f>
        <v>0.31442142199487216</v>
      </c>
    </row>
    <row r="41" spans="1:7" ht="22.5" customHeight="1" x14ac:dyDescent="0.2">
      <c r="A41" s="8" t="s">
        <v>29</v>
      </c>
      <c r="B41" s="9">
        <v>804</v>
      </c>
      <c r="C41" s="22">
        <v>14745</v>
      </c>
      <c r="D41" s="22">
        <v>14745</v>
      </c>
      <c r="E41" s="26">
        <v>15.6</v>
      </c>
      <c r="F41" s="13">
        <f>E41/C41</f>
        <v>1.0579857578840285E-3</v>
      </c>
      <c r="G41" s="13">
        <f>E41/D41</f>
        <v>1.0579857578840285E-3</v>
      </c>
    </row>
    <row r="42" spans="1:7" s="3" customFormat="1" x14ac:dyDescent="0.2">
      <c r="A42" s="15" t="s">
        <v>47</v>
      </c>
      <c r="B42" s="7">
        <v>900</v>
      </c>
      <c r="C42" s="23">
        <f>SUM(C43)</f>
        <v>5203.8</v>
      </c>
      <c r="D42" s="23">
        <f>SUM(D43)</f>
        <v>5203.8</v>
      </c>
      <c r="E42" s="23">
        <f t="shared" ref="E42" si="6">SUM(E43)</f>
        <v>0</v>
      </c>
      <c r="F42" s="12">
        <f>E42/C42</f>
        <v>0</v>
      </c>
      <c r="G42" s="12">
        <f>E42/D42</f>
        <v>0</v>
      </c>
    </row>
    <row r="43" spans="1:7" x14ac:dyDescent="0.2">
      <c r="A43" s="8" t="s">
        <v>30</v>
      </c>
      <c r="B43" s="9">
        <v>909</v>
      </c>
      <c r="C43" s="22">
        <v>5203.8</v>
      </c>
      <c r="D43" s="22">
        <v>5203.8</v>
      </c>
      <c r="E43" s="26">
        <v>0</v>
      </c>
      <c r="F43" s="13">
        <f>E43/C43</f>
        <v>0</v>
      </c>
      <c r="G43" s="13">
        <f>E43/D43</f>
        <v>0</v>
      </c>
    </row>
    <row r="44" spans="1:7" s="3" customFormat="1" x14ac:dyDescent="0.2">
      <c r="A44" s="16" t="s">
        <v>48</v>
      </c>
      <c r="B44" s="7">
        <v>1000</v>
      </c>
      <c r="C44" s="23">
        <f>SUM(C45:C49)</f>
        <v>408063.1</v>
      </c>
      <c r="D44" s="23">
        <f>SUM(D45:D49)</f>
        <v>408063.1</v>
      </c>
      <c r="E44" s="28">
        <f t="shared" ref="E44" si="7">SUM(E45:E49)</f>
        <v>138643.4</v>
      </c>
      <c r="F44" s="12">
        <f>E44/C44</f>
        <v>0.33975970873132122</v>
      </c>
      <c r="G44" s="12">
        <f>E44/D44</f>
        <v>0.33975970873132122</v>
      </c>
    </row>
    <row r="45" spans="1:7" x14ac:dyDescent="0.2">
      <c r="A45" s="8" t="s">
        <v>31</v>
      </c>
      <c r="B45" s="9">
        <v>1001</v>
      </c>
      <c r="C45" s="22">
        <v>37794.199999999997</v>
      </c>
      <c r="D45" s="22">
        <v>37723.9</v>
      </c>
      <c r="E45" s="26">
        <v>9726.2999999999993</v>
      </c>
      <c r="F45" s="13">
        <f>E45/C45</f>
        <v>0.25734901122394443</v>
      </c>
      <c r="G45" s="13">
        <f>E45/D45</f>
        <v>0.2578285914234742</v>
      </c>
    </row>
    <row r="46" spans="1:7" hidden="1" x14ac:dyDescent="0.2">
      <c r="A46" s="8" t="s">
        <v>32</v>
      </c>
      <c r="B46" s="9">
        <v>1002</v>
      </c>
      <c r="C46" s="22"/>
      <c r="D46" s="22"/>
      <c r="E46" s="26"/>
      <c r="F46" s="13" t="e">
        <f>E46/C46</f>
        <v>#DIV/0!</v>
      </c>
      <c r="G46" s="13" t="e">
        <f>E46/D46</f>
        <v>#DIV/0!</v>
      </c>
    </row>
    <row r="47" spans="1:7" x14ac:dyDescent="0.2">
      <c r="A47" s="8" t="s">
        <v>33</v>
      </c>
      <c r="B47" s="9">
        <v>1003</v>
      </c>
      <c r="C47" s="22">
        <v>49601.8</v>
      </c>
      <c r="D47" s="22">
        <v>49601.8</v>
      </c>
      <c r="E47" s="26">
        <v>3935.6</v>
      </c>
      <c r="F47" s="13">
        <f>E47/C47</f>
        <v>7.9343894778012083E-2</v>
      </c>
      <c r="G47" s="13">
        <f>E47/D47</f>
        <v>7.9343894778012083E-2</v>
      </c>
    </row>
    <row r="48" spans="1:7" x14ac:dyDescent="0.2">
      <c r="A48" s="8" t="s">
        <v>34</v>
      </c>
      <c r="B48" s="9">
        <v>1004</v>
      </c>
      <c r="C48" s="22">
        <v>115319.6</v>
      </c>
      <c r="D48" s="22">
        <v>115319.6</v>
      </c>
      <c r="E48" s="26">
        <v>34612.800000000003</v>
      </c>
      <c r="F48" s="13">
        <f>E48/C48</f>
        <v>0.3001467226733357</v>
      </c>
      <c r="G48" s="13">
        <f>E48/D48</f>
        <v>0.3001467226733357</v>
      </c>
    </row>
    <row r="49" spans="1:7" x14ac:dyDescent="0.2">
      <c r="A49" s="8" t="s">
        <v>35</v>
      </c>
      <c r="B49" s="9">
        <v>1006</v>
      </c>
      <c r="C49" s="22">
        <v>205347.5</v>
      </c>
      <c r="D49" s="22">
        <v>205417.8</v>
      </c>
      <c r="E49" s="26">
        <v>90368.7</v>
      </c>
      <c r="F49" s="13">
        <f>E49/C49</f>
        <v>0.44007694274339837</v>
      </c>
      <c r="G49" s="13">
        <f>E49/D49</f>
        <v>0.43992633549770271</v>
      </c>
    </row>
    <row r="50" spans="1:7" s="3" customFormat="1" ht="14.25" customHeight="1" x14ac:dyDescent="0.2">
      <c r="A50" s="10" t="s">
        <v>49</v>
      </c>
      <c r="B50" s="7">
        <v>1100</v>
      </c>
      <c r="C50" s="23">
        <f>SUM(C51:C54)</f>
        <v>606933.19999999995</v>
      </c>
      <c r="D50" s="23">
        <f>SUM(D51:D54)</f>
        <v>681102.7</v>
      </c>
      <c r="E50" s="23">
        <f t="shared" ref="E50" si="8">SUM(E51:E54)</f>
        <v>155594.20000000001</v>
      </c>
      <c r="F50" s="12">
        <f>E50/C50</f>
        <v>0.25636132608992229</v>
      </c>
      <c r="G50" s="12">
        <f>E50/D50</f>
        <v>0.22844455028588204</v>
      </c>
    </row>
    <row r="51" spans="1:7" x14ac:dyDescent="0.2">
      <c r="A51" s="8" t="s">
        <v>36</v>
      </c>
      <c r="B51" s="9">
        <v>1101</v>
      </c>
      <c r="C51" s="22">
        <v>275057.90000000002</v>
      </c>
      <c r="D51" s="22">
        <v>275207.90000000002</v>
      </c>
      <c r="E51" s="26">
        <v>83719.3</v>
      </c>
      <c r="F51" s="13">
        <f>E51/C51</f>
        <v>0.30436973451771426</v>
      </c>
      <c r="G51" s="13">
        <f>E51/D51</f>
        <v>0.30420384007871865</v>
      </c>
    </row>
    <row r="52" spans="1:7" ht="20.25" customHeight="1" x14ac:dyDescent="0.2">
      <c r="A52" s="8" t="s">
        <v>57</v>
      </c>
      <c r="B52" s="9">
        <v>1102</v>
      </c>
      <c r="C52" s="22">
        <v>179556.6</v>
      </c>
      <c r="D52" s="22">
        <v>178356.6</v>
      </c>
      <c r="E52" s="26">
        <v>0</v>
      </c>
      <c r="F52" s="13">
        <f>E52/C52</f>
        <v>0</v>
      </c>
      <c r="G52" s="13">
        <f>E52/D52</f>
        <v>0</v>
      </c>
    </row>
    <row r="53" spans="1:7" x14ac:dyDescent="0.2">
      <c r="A53" s="8" t="s">
        <v>56</v>
      </c>
      <c r="B53" s="9">
        <v>1103</v>
      </c>
      <c r="C53" s="22">
        <v>125199.1</v>
      </c>
      <c r="D53" s="22">
        <v>200418.6</v>
      </c>
      <c r="E53" s="26">
        <v>63149.3</v>
      </c>
      <c r="F53" s="13">
        <f>E53/C53</f>
        <v>0.50439100600563425</v>
      </c>
      <c r="G53" s="13">
        <f>E53/D53</f>
        <v>0.31508702286115159</v>
      </c>
    </row>
    <row r="54" spans="1:7" ht="25.5" x14ac:dyDescent="0.2">
      <c r="A54" s="8" t="s">
        <v>37</v>
      </c>
      <c r="B54" s="9">
        <v>1105</v>
      </c>
      <c r="C54" s="22">
        <v>27119.599999999999</v>
      </c>
      <c r="D54" s="22">
        <v>27119.599999999999</v>
      </c>
      <c r="E54" s="26">
        <v>8725.6</v>
      </c>
      <c r="F54" s="13">
        <f>E54/C54</f>
        <v>0.32174515848316348</v>
      </c>
      <c r="G54" s="13">
        <f>E54/D54</f>
        <v>0.32174515848316348</v>
      </c>
    </row>
    <row r="55" spans="1:7" s="3" customFormat="1" x14ac:dyDescent="0.2">
      <c r="A55" s="10" t="s">
        <v>50</v>
      </c>
      <c r="B55" s="7">
        <v>1200</v>
      </c>
      <c r="C55" s="23">
        <f>SUM(C56:C57)</f>
        <v>101084.8</v>
      </c>
      <c r="D55" s="23">
        <f>SUM(D56:D57)</f>
        <v>101084.8</v>
      </c>
      <c r="E55" s="23">
        <f t="shared" ref="E55" si="9">SUM(E56:E57)</f>
        <v>33592.6</v>
      </c>
      <c r="F55" s="12">
        <f>E55/C55</f>
        <v>0.33232098198740068</v>
      </c>
      <c r="G55" s="12">
        <f>E55/D55</f>
        <v>0.33232098198740068</v>
      </c>
    </row>
    <row r="56" spans="1:7" x14ac:dyDescent="0.2">
      <c r="A56" s="8" t="s">
        <v>38</v>
      </c>
      <c r="B56" s="9">
        <v>1202</v>
      </c>
      <c r="C56" s="22">
        <v>92720</v>
      </c>
      <c r="D56" s="22">
        <v>92720</v>
      </c>
      <c r="E56" s="26">
        <v>28710.799999999999</v>
      </c>
      <c r="F56" s="13">
        <f>E56/C56</f>
        <v>0.30965056082830023</v>
      </c>
      <c r="G56" s="13">
        <f>E56/D56</f>
        <v>0.30965056082830023</v>
      </c>
    </row>
    <row r="57" spans="1:7" ht="25.5" x14ac:dyDescent="0.2">
      <c r="A57" s="8" t="s">
        <v>39</v>
      </c>
      <c r="B57" s="9">
        <v>1204</v>
      </c>
      <c r="C57" s="22">
        <v>8364.7999999999993</v>
      </c>
      <c r="D57" s="22">
        <v>8364.7999999999993</v>
      </c>
      <c r="E57" s="26">
        <v>4881.8</v>
      </c>
      <c r="F57" s="13">
        <f>E57/C57</f>
        <v>0.5836122800306045</v>
      </c>
      <c r="G57" s="13">
        <f>E57/D57</f>
        <v>0.5836122800306045</v>
      </c>
    </row>
    <row r="58" spans="1:7" s="3" customFormat="1" ht="25.5" x14ac:dyDescent="0.2">
      <c r="A58" s="10" t="s">
        <v>51</v>
      </c>
      <c r="B58" s="7">
        <v>1300</v>
      </c>
      <c r="C58" s="23">
        <f>SUM(C59)</f>
        <v>5000</v>
      </c>
      <c r="D58" s="23">
        <f>SUM(D59)</f>
        <v>5000</v>
      </c>
      <c r="E58" s="23">
        <f t="shared" ref="E58" si="10">SUM(E59)</f>
        <v>48.9</v>
      </c>
      <c r="F58" s="12">
        <f>E58/C58</f>
        <v>9.7800000000000005E-3</v>
      </c>
      <c r="G58" s="12">
        <f>E58/D58</f>
        <v>9.7800000000000005E-3</v>
      </c>
    </row>
    <row r="59" spans="1:7" ht="25.5" x14ac:dyDescent="0.2">
      <c r="A59" s="8" t="s">
        <v>60</v>
      </c>
      <c r="B59" s="9">
        <v>1301</v>
      </c>
      <c r="C59" s="22">
        <v>5000</v>
      </c>
      <c r="D59" s="22">
        <v>5000</v>
      </c>
      <c r="E59" s="27">
        <v>48.9</v>
      </c>
      <c r="F59" s="13">
        <f>E59/C59</f>
        <v>9.7800000000000005E-3</v>
      </c>
      <c r="G59" s="13">
        <f>E59/D59</f>
        <v>9.7800000000000005E-3</v>
      </c>
    </row>
    <row r="60" spans="1:7" s="3" customFormat="1" x14ac:dyDescent="0.2">
      <c r="A60" s="17" t="s">
        <v>52</v>
      </c>
      <c r="B60" s="11"/>
      <c r="C60" s="23">
        <f>C5+C14+C19+C26+C31+C33+C39+C42+C44+C50+C55+C58</f>
        <v>17040757.300000001</v>
      </c>
      <c r="D60" s="23">
        <f>D5+D14+D19+D26+D31+D33+D39+D42+D44+D50+D55+D58</f>
        <v>17689137.5</v>
      </c>
      <c r="E60" s="23">
        <f t="shared" ref="E60" si="11">E5+E14+E19+E26+E31+E33+E39+E42+E44+E50+E55+E58</f>
        <v>4208764</v>
      </c>
      <c r="F60" s="12">
        <f>E60/C60</f>
        <v>0.24698221598402789</v>
      </c>
      <c r="G60" s="12">
        <f>E60/D60</f>
        <v>0.23792929417841882</v>
      </c>
    </row>
    <row r="61" spans="1:7" x14ac:dyDescent="0.2">
      <c r="A61" s="4"/>
      <c r="B61" s="4"/>
      <c r="C61" s="18"/>
      <c r="D61" s="31"/>
      <c r="E61" s="31"/>
      <c r="F61" s="4"/>
      <c r="G61" s="4"/>
    </row>
    <row r="62" spans="1:7" x14ac:dyDescent="0.2">
      <c r="D62" s="29"/>
      <c r="E62" s="29"/>
    </row>
  </sheetData>
  <mergeCells count="1">
    <mergeCell ref="A2:G2"/>
  </mergeCells>
  <pageMargins left="0.55118110236220474" right="0.39370078740157483" top="0.39370078740157483" bottom="0.39370078740157483" header="0.51181102362204722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01.05.2025</vt:lpstr>
      <vt:lpstr>'01.05.2025'!Заголовки_для_печати</vt:lpstr>
      <vt:lpstr>'01.05.2025'!Область_печати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Соснина Надежда Анатольевна</cp:lastModifiedBy>
  <cp:lastPrinted>2025-02-06T04:08:19Z</cp:lastPrinted>
  <dcterms:created xsi:type="dcterms:W3CDTF">2018-10-15T10:08:07Z</dcterms:created>
  <dcterms:modified xsi:type="dcterms:W3CDTF">2025-05-12T05:51:28Z</dcterms:modified>
</cp:coreProperties>
</file>