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в тысячах рублей" sheetId="1" r:id="rId1"/>
    <sheet name="в рублях " sheetId="6" r:id="rId2"/>
    <sheet name="Лист2" sheetId="2" r:id="rId3"/>
    <sheet name="Лист3" sheetId="3" r:id="rId4"/>
  </sheets>
  <definedNames>
    <definedName name="_GoBack" localSheetId="1">'в рублях '!$A$5</definedName>
    <definedName name="_GoBack" localSheetId="0">'в тысячах рублей'!$A$5</definedName>
  </definedNames>
  <calcPr calcId="152511"/>
</workbook>
</file>

<file path=xl/calcChain.xml><?xml version="1.0" encoding="utf-8"?>
<calcChain xmlns="http://schemas.openxmlformats.org/spreadsheetml/2006/main">
  <c r="C11" i="1" l="1"/>
  <c r="D11" i="1"/>
  <c r="E11" i="1"/>
  <c r="F11" i="1" s="1"/>
  <c r="H11" i="1"/>
  <c r="I11" i="1" s="1"/>
  <c r="J11" i="1"/>
  <c r="K11" i="1"/>
  <c r="C12" i="1"/>
  <c r="D12" i="1"/>
  <c r="G12" i="1" s="1"/>
  <c r="E12" i="1"/>
  <c r="F12" i="1" s="1"/>
  <c r="H12" i="1"/>
  <c r="I12" i="1"/>
  <c r="J12" i="1"/>
  <c r="K12" i="1" s="1"/>
  <c r="C13" i="1"/>
  <c r="F13" i="1" s="1"/>
  <c r="D13" i="1"/>
  <c r="E13" i="1"/>
  <c r="G13" i="1"/>
  <c r="H13" i="1"/>
  <c r="I13" i="1"/>
  <c r="J13" i="1"/>
  <c r="K13" i="1"/>
  <c r="C14" i="1"/>
  <c r="D14" i="1"/>
  <c r="E14" i="1"/>
  <c r="F14" i="1"/>
  <c r="G14" i="1"/>
  <c r="H14" i="1"/>
  <c r="I14" i="1" s="1"/>
  <c r="J14" i="1"/>
  <c r="K14" i="1" s="1"/>
  <c r="C15" i="1"/>
  <c r="D15" i="1"/>
  <c r="E15" i="1"/>
  <c r="F15" i="1"/>
  <c r="G15" i="1"/>
  <c r="H15" i="1"/>
  <c r="I15" i="1"/>
  <c r="J15" i="1"/>
  <c r="K15" i="1" s="1"/>
  <c r="C16" i="1"/>
  <c r="D16" i="1"/>
  <c r="E16" i="1"/>
  <c r="G16" i="1" s="1"/>
  <c r="F16" i="1"/>
  <c r="H16" i="1"/>
  <c r="I16" i="1" s="1"/>
  <c r="J16" i="1"/>
  <c r="C17" i="1"/>
  <c r="D17" i="1"/>
  <c r="E17" i="1"/>
  <c r="F17" i="1" s="1"/>
  <c r="H17" i="1"/>
  <c r="I17" i="1" s="1"/>
  <c r="J17" i="1"/>
  <c r="K17" i="1"/>
  <c r="C18" i="1"/>
  <c r="D18" i="1"/>
  <c r="G18" i="1" s="1"/>
  <c r="E18" i="1"/>
  <c r="F18" i="1"/>
  <c r="H18" i="1"/>
  <c r="I18" i="1"/>
  <c r="J18" i="1"/>
  <c r="K18" i="1"/>
  <c r="C19" i="1"/>
  <c r="D19" i="1"/>
  <c r="E19" i="1"/>
  <c r="F19" i="1" s="1"/>
  <c r="H19" i="1"/>
  <c r="J19" i="1"/>
  <c r="K19" i="1"/>
  <c r="C20" i="1"/>
  <c r="D20" i="1"/>
  <c r="G20" i="1" s="1"/>
  <c r="E20" i="1"/>
  <c r="F20" i="1" s="1"/>
  <c r="H20" i="1"/>
  <c r="I20" i="1"/>
  <c r="J20" i="1"/>
  <c r="K20" i="1" s="1"/>
  <c r="C21" i="1"/>
  <c r="F21" i="1" s="1"/>
  <c r="D21" i="1"/>
  <c r="E21" i="1"/>
  <c r="G21" i="1"/>
  <c r="H21" i="1"/>
  <c r="I21" i="1"/>
  <c r="J21" i="1"/>
  <c r="K21" i="1"/>
  <c r="C22" i="1"/>
  <c r="D22" i="1"/>
  <c r="E22" i="1"/>
  <c r="F22" i="1"/>
  <c r="G22" i="1"/>
  <c r="H22" i="1"/>
  <c r="I22" i="1" s="1"/>
  <c r="J22" i="1"/>
  <c r="K22" i="1" s="1"/>
  <c r="C23" i="1"/>
  <c r="D23" i="1"/>
  <c r="E23" i="1"/>
  <c r="F23" i="1"/>
  <c r="G23" i="1"/>
  <c r="H23" i="1"/>
  <c r="I23" i="1"/>
  <c r="J23" i="1"/>
  <c r="K23" i="1" s="1"/>
  <c r="C24" i="1"/>
  <c r="D24" i="1"/>
  <c r="E24" i="1"/>
  <c r="G24" i="1" s="1"/>
  <c r="F24" i="1"/>
  <c r="H24" i="1"/>
  <c r="I24" i="1" s="1"/>
  <c r="J24" i="1"/>
  <c r="C25" i="1"/>
  <c r="D25" i="1"/>
  <c r="E25" i="1"/>
  <c r="F25" i="1" s="1"/>
  <c r="H25" i="1"/>
  <c r="I25" i="1" s="1"/>
  <c r="J25" i="1"/>
  <c r="K25" i="1"/>
  <c r="C26" i="1"/>
  <c r="D26" i="1"/>
  <c r="G26" i="1" s="1"/>
  <c r="E26" i="1"/>
  <c r="F26" i="1"/>
  <c r="H26" i="1"/>
  <c r="I26" i="1"/>
  <c r="J26" i="1"/>
  <c r="K26" i="1"/>
  <c r="C27" i="1"/>
  <c r="D27" i="1"/>
  <c r="E27" i="1"/>
  <c r="F27" i="1" s="1"/>
  <c r="H27" i="1"/>
  <c r="J27" i="1"/>
  <c r="K27" i="1"/>
  <c r="C28" i="1"/>
  <c r="D28" i="1"/>
  <c r="G28" i="1" s="1"/>
  <c r="E28" i="1"/>
  <c r="F28" i="1" s="1"/>
  <c r="H28" i="1"/>
  <c r="I28" i="1"/>
  <c r="J28" i="1"/>
  <c r="K28" i="1" s="1"/>
  <c r="C29" i="1"/>
  <c r="F29" i="1" s="1"/>
  <c r="D29" i="1"/>
  <c r="E29" i="1"/>
  <c r="G29" i="1"/>
  <c r="H29" i="1"/>
  <c r="I29" i="1"/>
  <c r="J29" i="1"/>
  <c r="K29" i="1"/>
  <c r="C30" i="1"/>
  <c r="D30" i="1"/>
  <c r="E30" i="1"/>
  <c r="F30" i="1"/>
  <c r="G30" i="1"/>
  <c r="H30" i="1"/>
  <c r="I30" i="1" s="1"/>
  <c r="J30" i="1"/>
  <c r="K30" i="1" s="1"/>
  <c r="C31" i="1"/>
  <c r="D31" i="1"/>
  <c r="E31" i="1"/>
  <c r="F31" i="1"/>
  <c r="G31" i="1"/>
  <c r="H31" i="1"/>
  <c r="I31" i="1"/>
  <c r="J31" i="1"/>
  <c r="K31" i="1" s="1"/>
  <c r="C32" i="1"/>
  <c r="D32" i="1"/>
  <c r="E32" i="1"/>
  <c r="G32" i="1" s="1"/>
  <c r="H32" i="1"/>
  <c r="J32" i="1"/>
  <c r="C33" i="1"/>
  <c r="D33" i="1"/>
  <c r="E33" i="1"/>
  <c r="F33" i="1" s="1"/>
  <c r="H33" i="1"/>
  <c r="J33" i="1"/>
  <c r="C34" i="1"/>
  <c r="D34" i="1"/>
  <c r="G34" i="1" s="1"/>
  <c r="E34" i="1"/>
  <c r="F34" i="1"/>
  <c r="H34" i="1"/>
  <c r="I34" i="1"/>
  <c r="J34" i="1"/>
  <c r="K34" i="1"/>
  <c r="C35" i="1"/>
  <c r="D35" i="1"/>
  <c r="E35" i="1"/>
  <c r="F35" i="1" s="1"/>
  <c r="H35" i="1"/>
  <c r="J35" i="1"/>
  <c r="K35" i="1"/>
  <c r="C36" i="1"/>
  <c r="D36" i="1"/>
  <c r="E36" i="1"/>
  <c r="H36" i="1"/>
  <c r="J36" i="1"/>
  <c r="K36" i="1" s="1"/>
  <c r="C37" i="1"/>
  <c r="D37" i="1"/>
  <c r="E37" i="1"/>
  <c r="F37" i="1" s="1"/>
  <c r="G37" i="1"/>
  <c r="H37" i="1"/>
  <c r="I37" i="1"/>
  <c r="J37" i="1"/>
  <c r="K37" i="1"/>
  <c r="J10" i="1"/>
  <c r="H10" i="1"/>
  <c r="I10" i="1" s="1"/>
  <c r="E10" i="1"/>
  <c r="D10" i="1"/>
  <c r="G10" i="1" s="1"/>
  <c r="C10" i="1"/>
  <c r="F10" i="1"/>
  <c r="J37" i="6"/>
  <c r="K37" i="6" s="1"/>
  <c r="H37" i="6"/>
  <c r="I37" i="6" s="1"/>
  <c r="E37" i="6"/>
  <c r="F37" i="6" s="1"/>
  <c r="C37" i="6"/>
  <c r="K36" i="6"/>
  <c r="K35" i="6"/>
  <c r="I35" i="6"/>
  <c r="G35" i="6"/>
  <c r="F35" i="6"/>
  <c r="K34" i="6"/>
  <c r="I34" i="6"/>
  <c r="G34" i="6"/>
  <c r="F34" i="6"/>
  <c r="G33" i="6"/>
  <c r="F33" i="6"/>
  <c r="G32" i="6"/>
  <c r="K31" i="6"/>
  <c r="I31" i="6"/>
  <c r="G31" i="6"/>
  <c r="F31" i="6"/>
  <c r="K30" i="6"/>
  <c r="I30" i="6"/>
  <c r="G30" i="6"/>
  <c r="F30" i="6"/>
  <c r="K29" i="6"/>
  <c r="I29" i="6"/>
  <c r="G29" i="6"/>
  <c r="F29" i="6"/>
  <c r="K28" i="6"/>
  <c r="I28" i="6"/>
  <c r="G28" i="6"/>
  <c r="F28" i="6"/>
  <c r="K27" i="6"/>
  <c r="I27" i="6"/>
  <c r="G27" i="6"/>
  <c r="F27" i="6"/>
  <c r="K26" i="6"/>
  <c r="I26" i="6"/>
  <c r="G26" i="6"/>
  <c r="F26" i="6"/>
  <c r="K25" i="6"/>
  <c r="I25" i="6"/>
  <c r="G25" i="6"/>
  <c r="F25" i="6"/>
  <c r="K24" i="6"/>
  <c r="I24" i="6"/>
  <c r="G24" i="6"/>
  <c r="F24" i="6"/>
  <c r="K23" i="6"/>
  <c r="I23" i="6"/>
  <c r="G23" i="6"/>
  <c r="F23" i="6"/>
  <c r="K22" i="6"/>
  <c r="I22" i="6"/>
  <c r="G22" i="6"/>
  <c r="F22" i="6"/>
  <c r="K21" i="6"/>
  <c r="I21" i="6"/>
  <c r="G21" i="6"/>
  <c r="F21" i="6"/>
  <c r="K20" i="6"/>
  <c r="I20" i="6"/>
  <c r="G20" i="6"/>
  <c r="F20" i="6"/>
  <c r="K19" i="6"/>
  <c r="I19" i="6"/>
  <c r="G19" i="6"/>
  <c r="F19" i="6"/>
  <c r="K18" i="6"/>
  <c r="I18" i="6"/>
  <c r="G18" i="6"/>
  <c r="F18" i="6"/>
  <c r="K17" i="6"/>
  <c r="I17" i="6"/>
  <c r="F17" i="6"/>
  <c r="D17" i="6"/>
  <c r="D37" i="6" s="1"/>
  <c r="G37" i="6" s="1"/>
  <c r="K16" i="6"/>
  <c r="I16" i="6"/>
  <c r="G16" i="6"/>
  <c r="F16" i="6"/>
  <c r="K15" i="6"/>
  <c r="I15" i="6"/>
  <c r="G15" i="6"/>
  <c r="F15" i="6"/>
  <c r="K14" i="6"/>
  <c r="I14" i="6"/>
  <c r="G14" i="6"/>
  <c r="F14" i="6"/>
  <c r="K13" i="6"/>
  <c r="I13" i="6"/>
  <c r="G13" i="6"/>
  <c r="F13" i="6"/>
  <c r="K12" i="6"/>
  <c r="I12" i="6"/>
  <c r="G12" i="6"/>
  <c r="F12" i="6"/>
  <c r="K11" i="6"/>
  <c r="I11" i="6"/>
  <c r="G11" i="6"/>
  <c r="F11" i="6"/>
  <c r="J10" i="6"/>
  <c r="K10" i="6" s="1"/>
  <c r="H10" i="6"/>
  <c r="E10" i="6"/>
  <c r="I10" i="6" s="1"/>
  <c r="D10" i="6"/>
  <c r="C10" i="6"/>
  <c r="I35" i="1" l="1"/>
  <c r="I27" i="1"/>
  <c r="I19" i="1"/>
  <c r="K24" i="1"/>
  <c r="K16" i="1"/>
  <c r="G35" i="1"/>
  <c r="G27" i="1"/>
  <c r="G19" i="1"/>
  <c r="G11" i="1"/>
  <c r="G33" i="1"/>
  <c r="G25" i="1"/>
  <c r="G17" i="1"/>
  <c r="K10" i="1"/>
  <c r="F10" i="6"/>
  <c r="G17" i="6"/>
  <c r="G10" i="6"/>
</calcChain>
</file>

<file path=xl/sharedStrings.xml><?xml version="1.0" encoding="utf-8"?>
<sst xmlns="http://schemas.openxmlformats.org/spreadsheetml/2006/main" count="144" uniqueCount="72">
  <si>
    <t>Наименование</t>
  </si>
  <si>
    <t>КЦСР</t>
  </si>
  <si>
    <t>Всего на реализацию муниципальных программ  города Ханты-Мансийска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</si>
  <si>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</si>
  <si>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</si>
  <si>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</si>
  <si>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</si>
  <si>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</si>
  <si>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</si>
  <si>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</si>
  <si>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</si>
  <si>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</si>
  <si>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</si>
  <si>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</si>
  <si>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</si>
  <si>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</si>
  <si>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</si>
  <si>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</si>
  <si>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19 0 00 00000</t>
  </si>
  <si>
    <t>20 0 00 00000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</si>
  <si>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</si>
  <si>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</si>
  <si>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</si>
  <si>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</si>
  <si>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</si>
  <si>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</si>
  <si>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</si>
  <si>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Непрограммные расходы</t>
  </si>
  <si>
    <t>30 0 00 00000</t>
  </si>
  <si>
    <t>(рублей)</t>
  </si>
  <si>
    <t>к пояснительной записке</t>
  </si>
  <si>
    <t>ИТОГО РАСХОДЫ БЮДЖЕТА</t>
  </si>
  <si>
    <t>Муниципальная программа "Доступная среда в городе Ханты-Мансийске"</t>
  </si>
  <si>
    <t>Муниципальная программа "Социальная поддержка граждан города Ханты-Мансийска"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</si>
  <si>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</si>
  <si>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</si>
  <si>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>Муниципальная программа "Развитие физической культуры и спорта в городе Ханты-Мансийске"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</si>
  <si>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</si>
  <si>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</si>
  <si>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>Муниципальная программа "Обеспечение доступным и комфортным жильем жителей города Ханты-Мансийска"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</si>
  <si>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</si>
  <si>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</si>
  <si>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</si>
  <si>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</si>
  <si>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</si>
  <si>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>Муниципальная программа "Развитие транспортной системы города Ханты-Мансийска"</t>
  </si>
  <si>
    <t>Муниципальная программа "Информационное общество - Ханты-Мансийск"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</si>
  <si>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</si>
  <si>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</si>
  <si>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</si>
  <si>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</si>
  <si>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>Муниципальная программа "Проектирование и строительство инженерных сетей на территории города Ханты-Мансийска"</t>
  </si>
  <si>
    <t>Муниципальная программа "Молодежь города Ханты-Мансийска"</t>
  </si>
  <si>
    <t>Муниципальная программа "Развитие муниципальной службы в городе Ханты-Мансийске"</t>
  </si>
  <si>
    <t>Муниципальная программа "Развитие отдельных секторов экономики города Ханты-Мансийска"</t>
  </si>
  <si>
    <t>Муниципальная программа "Содействие развитию садоводческих и огороднических некоммерческих объединений граждан в городе Ханты-Мансийске"</t>
  </si>
  <si>
    <t>17 0 00 00000</t>
  </si>
  <si>
    <t>Муниципальная программа "Развитие гражданского общества в городе Ханты-Мансийске"</t>
  </si>
  <si>
    <t>2023 год</t>
  </si>
  <si>
    <t>2024 год</t>
  </si>
  <si>
    <t>Сведения о расходах бюджета города Ханты-Мансийска на реализацию муниципальных программ на 2023 год и на плановый период 2024 и 2025 годов в сравнении с ожидаемым исполнением за 2022 год и отчетом за 2021 год</t>
  </si>
  <si>
    <t>Исполнено за 2021 год</t>
  </si>
  <si>
    <t>Ожидаемое исполнение за 2022 год</t>
  </si>
  <si>
    <t>2025 год</t>
  </si>
  <si>
    <t>проект</t>
  </si>
  <si>
    <t>прокт</t>
  </si>
  <si>
    <t>в % к 2021 году</t>
  </si>
  <si>
    <t>в % к 2022 году</t>
  </si>
  <si>
    <t>в % к 2023 году</t>
  </si>
  <si>
    <t>в % к 2024 году</t>
  </si>
  <si>
    <t>(тысяч рублей)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</si>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</sst>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8" fillId="0" borderId="0" xfId="0" applyFont="1"/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0" fillId="0" borderId="4" xfId="0" applyNumberFormat="1" applyBorder="1"/>
    <xf numFmtId="0" fontId="6" fillId="0" borderId="5" xfId="1" applyNumberFormat="1" applyFont="1" applyFill="1" applyBorder="1" applyAlignment="1" applyProtection="1">
      <alignment horizontal="left" vertical="center" wrapText="1"/>
      <protection hidden="1"/>
    </xf>
    <xf numFmtId="0" fontId="0" fillId="0" borderId="4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2" xfId="1" applyNumberFormat="1" applyFont="1" applyFill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80" zoomScaleNormal="80" workbookViewId="0">
      <selection activeCell="H2" sqref="H2:J2"/>
    </sheetView>
  </sheetViews>
  <sheetFormatPr defaultRowHeight="15" x14ac:dyDescent="0.25"/>
  <cols>
    <col min="1" max="1" width="68.7109375" customWidth="1"/>
    <col min="2" max="2" width="15.5703125" customWidth="1"/>
    <col min="3" max="3" width="20.7109375" customWidth="1"/>
    <col min="4" max="4" width="17.28515625" customWidth="1"/>
    <col min="5" max="7" width="17.42578125" customWidth="1"/>
    <col min="8" max="9" width="21.140625" customWidth="1"/>
    <col min="10" max="10" width="17.28515625" customWidth="1"/>
    <col min="11" max="11" width="21.140625" customWidth="1"/>
  </cols>
  <sheetData>
    <row r="1" spans="1:11" x14ac:dyDescent="0.25">
      <c r="J1" s="2" t="s">
        <v>71</v>
      </c>
    </row>
    <row r="2" spans="1:11" x14ac:dyDescent="0.25">
      <c r="H2" s="24" t="s">
        <v>30</v>
      </c>
      <c r="I2" s="24"/>
      <c r="J2" s="24"/>
    </row>
    <row r="4" spans="1:11" ht="31.15" customHeight="1" x14ac:dyDescent="0.25">
      <c r="A4" s="28" t="s">
        <v>60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x14ac:dyDescent="0.25">
      <c r="A5" s="1"/>
    </row>
    <row r="6" spans="1:11" x14ac:dyDescent="0.25">
      <c r="A6" s="3"/>
      <c r="J6" s="2" t="s">
        <v>70</v>
      </c>
    </row>
    <row r="7" spans="1:11" ht="27" customHeight="1" x14ac:dyDescent="0.25">
      <c r="A7" s="25" t="s">
        <v>0</v>
      </c>
      <c r="B7" s="25" t="s">
        <v>1</v>
      </c>
      <c r="C7" s="27" t="s">
        <v>61</v>
      </c>
      <c r="D7" s="27" t="s">
        <v>62</v>
      </c>
      <c r="E7" s="29" t="s">
        <v>58</v>
      </c>
      <c r="F7" s="30"/>
      <c r="G7" s="31"/>
      <c r="H7" s="29" t="s">
        <v>59</v>
      </c>
      <c r="I7" s="31"/>
      <c r="J7" s="29" t="s">
        <v>63</v>
      </c>
      <c r="K7" s="31"/>
    </row>
    <row r="8" spans="1:11" x14ac:dyDescent="0.25">
      <c r="A8" s="26"/>
      <c r="B8" s="26"/>
      <c r="C8" s="27"/>
      <c r="D8" s="27"/>
      <c r="E8" s="21" t="s">
        <v>64</v>
      </c>
      <c r="F8" s="23" t="s">
        <v>66</v>
      </c>
      <c r="G8" s="23" t="s">
        <v>67</v>
      </c>
      <c r="H8" s="21" t="s">
        <v>64</v>
      </c>
      <c r="I8" s="23" t="s">
        <v>68</v>
      </c>
      <c r="J8" s="21" t="s">
        <v>65</v>
      </c>
      <c r="K8" s="23" t="s">
        <v>69</v>
      </c>
    </row>
    <row r="9" spans="1:1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25.15" customHeight="1" x14ac:dyDescent="0.25">
      <c r="A10" s="9" t="s">
        <v>2</v>
      </c>
      <c r="B10" s="10"/>
      <c r="C10" s="11">
        <f>'в рублях '!C10/1000</f>
        <v>11040784.031050002</v>
      </c>
      <c r="D10" s="11">
        <f>'в рублях '!D10/1000</f>
        <v>12079315.703699999</v>
      </c>
      <c r="E10" s="11">
        <f>'в рублях '!E10/1000</f>
        <v>12463724.900000002</v>
      </c>
      <c r="F10" s="32">
        <f>E10/C10</f>
        <v>1.1288804187228247</v>
      </c>
      <c r="G10" s="32">
        <f>E10/D10</f>
        <v>1.0318237560578249</v>
      </c>
      <c r="H10" s="11">
        <f>'в рублях '!H10/1000</f>
        <v>12824921.449999996</v>
      </c>
      <c r="I10" s="32">
        <f>H10/E10</f>
        <v>1.0289798236801579</v>
      </c>
      <c r="J10" s="11">
        <f>'в рублях '!J10/1000</f>
        <v>10699541.050000001</v>
      </c>
      <c r="K10" s="32">
        <f>J10/H10</f>
        <v>0.83427731637295954</v>
      </c>
    </row>
    <row r="11" spans="1:11" ht="31.5" x14ac:dyDescent="0.25">
      <c r="A11" s="4" t="s">
        <v>32</v>
      </c>
      <c r="B11" s="5" t="s">
        <v>3</v>
      </c>
      <c r="C11" s="16">
        <f>'в рублях '!C11/1000</f>
        <v>921.60632999999996</v>
      </c>
      <c r="D11" s="16">
        <f>'в рублях '!D11/1000</f>
        <v>2486.3903</v>
      </c>
      <c r="E11" s="16">
        <f>'в рублях '!E11/1000</f>
        <v>2452.87934</v>
      </c>
      <c r="F11" s="33">
        <f t="shared" ref="F11:F37" si="0">E11/C11</f>
        <v>2.6615261420784728</v>
      </c>
      <c r="G11" s="33">
        <f t="shared" ref="G11:G37" si="1">E11/D11</f>
        <v>0.9865222447175731</v>
      </c>
      <c r="H11" s="16">
        <f>'в рублях '!H11/1000</f>
        <v>2452.87934</v>
      </c>
      <c r="I11" s="33">
        <f t="shared" ref="I11:I37" si="2">H11/E11</f>
        <v>1</v>
      </c>
      <c r="J11" s="16">
        <f>'в рублях '!J11/1000</f>
        <v>2452.87934</v>
      </c>
      <c r="K11" s="33">
        <f t="shared" ref="K11:K37" si="3">J11/H11</f>
        <v>1</v>
      </c>
    </row>
    <row r="12" spans="1:11" ht="31.5" hidden="1" x14ac:dyDescent="0.25">
      <c r="A12" s="4" t="s">
        <v>33</v>
      </c>
      <c r="B12" s="5" t="s">
        <v>4</v>
      </c>
      <c r="C12" s="16">
        <f>'в рублях '!C12/1000</f>
        <v>0</v>
      </c>
      <c r="D12" s="16">
        <f>'в рублях '!D12/1000</f>
        <v>0</v>
      </c>
      <c r="E12" s="16">
        <f>'в рублях '!E12/1000</f>
        <v>0</v>
      </c>
      <c r="F12" s="33" t="e">
        <f t="shared" si="0"/>
        <v>#DIV/0!</v>
      </c>
      <c r="G12" s="33" t="e">
        <f t="shared" si="1"/>
        <v>#DIV/0!</v>
      </c>
      <c r="H12" s="16">
        <f>'в рублях '!H12/1000</f>
        <v>0</v>
      </c>
      <c r="I12" s="33" t="e">
        <f t="shared" si="2"/>
        <v>#DIV/0!</v>
      </c>
      <c r="J12" s="16">
        <f>'в рублях '!J12/1000</f>
        <v>0</v>
      </c>
      <c r="K12" s="33" t="e">
        <f t="shared" si="3"/>
        <v>#DIV/0!</v>
      </c>
    </row>
    <row r="13" spans="1:11" ht="47.25" x14ac:dyDescent="0.25">
      <c r="A13" s="4" t="s">
        <v>34</v>
      </c>
      <c r="B13" s="5" t="s">
        <v>5</v>
      </c>
      <c r="C13" s="16">
        <f>'в рублях '!C13/1000</f>
        <v>20233.64603</v>
      </c>
      <c r="D13" s="16">
        <f>'в рублях '!D13/1000</f>
        <v>48867.048219999997</v>
      </c>
      <c r="E13" s="16">
        <f>'в рублях '!E13/1000</f>
        <v>12896.40029</v>
      </c>
      <c r="F13" s="33">
        <f t="shared" si="0"/>
        <v>0.63737401904129287</v>
      </c>
      <c r="G13" s="33">
        <f t="shared" si="1"/>
        <v>0.26390790440094236</v>
      </c>
      <c r="H13" s="16">
        <f>'в рублях '!H13/1000</f>
        <v>13096.40029</v>
      </c>
      <c r="I13" s="33">
        <f t="shared" si="2"/>
        <v>1.0155082034910998</v>
      </c>
      <c r="J13" s="16">
        <f>'в рублях '!J13/1000</f>
        <v>12839.800289999999</v>
      </c>
      <c r="K13" s="33">
        <f t="shared" si="3"/>
        <v>0.98040682979154725</v>
      </c>
    </row>
    <row r="14" spans="1:11" ht="27" hidden="1" customHeight="1" x14ac:dyDescent="0.25">
      <c r="A14" s="4" t="s">
        <v>35</v>
      </c>
      <c r="B14" s="5" t="s">
        <v>6</v>
      </c>
      <c r="C14" s="16">
        <f>'в рублях '!C14/1000</f>
        <v>0</v>
      </c>
      <c r="D14" s="16">
        <f>'в рублях '!D14/1000</f>
        <v>0</v>
      </c>
      <c r="E14" s="16">
        <f>'в рублях '!E14/1000</f>
        <v>0</v>
      </c>
      <c r="F14" s="33" t="e">
        <f t="shared" si="0"/>
        <v>#DIV/0!</v>
      </c>
      <c r="G14" s="33" t="e">
        <f t="shared" si="1"/>
        <v>#DIV/0!</v>
      </c>
      <c r="H14" s="16">
        <f>'в рублях '!H14/1000</f>
        <v>0</v>
      </c>
      <c r="I14" s="33" t="e">
        <f t="shared" si="2"/>
        <v>#DIV/0!</v>
      </c>
      <c r="J14" s="16">
        <f>'в рублях '!J14/1000</f>
        <v>0</v>
      </c>
      <c r="K14" s="33" t="e">
        <f t="shared" si="3"/>
        <v>#DIV/0!</v>
      </c>
    </row>
    <row r="15" spans="1:11" ht="31.5" x14ac:dyDescent="0.25">
      <c r="A15" s="4" t="s">
        <v>36</v>
      </c>
      <c r="B15" s="5" t="s">
        <v>7</v>
      </c>
      <c r="C15" s="16">
        <f>'в рублях '!C15/1000</f>
        <v>275881.65813</v>
      </c>
      <c r="D15" s="16">
        <f>'в рублях '!D15/1000</f>
        <v>357091.43214999995</v>
      </c>
      <c r="E15" s="16">
        <f>'в рублях '!E15/1000</f>
        <v>361849.03116000001</v>
      </c>
      <c r="F15" s="33">
        <f t="shared" si="0"/>
        <v>1.3116095996113333</v>
      </c>
      <c r="G15" s="33">
        <f t="shared" si="1"/>
        <v>1.0133231956346731</v>
      </c>
      <c r="H15" s="16">
        <f>'в рублях '!H15/1000</f>
        <v>369842.39957999997</v>
      </c>
      <c r="I15" s="33">
        <f t="shared" si="2"/>
        <v>1.0220903408097437</v>
      </c>
      <c r="J15" s="16">
        <f>'в рублях '!J15/1000</f>
        <v>373156.39957999997</v>
      </c>
      <c r="K15" s="33">
        <f t="shared" si="3"/>
        <v>1.0089605734868783</v>
      </c>
    </row>
    <row r="16" spans="1:11" ht="31.5" x14ac:dyDescent="0.25">
      <c r="A16" s="4" t="s">
        <v>37</v>
      </c>
      <c r="B16" s="5" t="s">
        <v>8</v>
      </c>
      <c r="C16" s="16">
        <f>'в рублях '!C16/1000</f>
        <v>201802.67043</v>
      </c>
      <c r="D16" s="16">
        <f>'в рублях '!D16/1000</f>
        <v>248363.63206999999</v>
      </c>
      <c r="E16" s="16">
        <f>'в рублях '!E16/1000</f>
        <v>241926.75175</v>
      </c>
      <c r="F16" s="33">
        <f t="shared" si="0"/>
        <v>1.198828297140488</v>
      </c>
      <c r="G16" s="33">
        <f t="shared" si="1"/>
        <v>0.97408283867347456</v>
      </c>
      <c r="H16" s="16">
        <f>'в рублях '!H16/1000</f>
        <v>241324.07675000001</v>
      </c>
      <c r="I16" s="33">
        <f t="shared" si="2"/>
        <v>0.99750885342096118</v>
      </c>
      <c r="J16" s="16">
        <f>'в рублях '!J16/1000</f>
        <v>240833.65174999999</v>
      </c>
      <c r="K16" s="33">
        <f t="shared" si="3"/>
        <v>0.99796777426187744</v>
      </c>
    </row>
    <row r="17" spans="1:11" ht="31.5" x14ac:dyDescent="0.25">
      <c r="A17" s="4" t="s">
        <v>38</v>
      </c>
      <c r="B17" s="5" t="s">
        <v>9</v>
      </c>
      <c r="C17" s="16">
        <f>'в рублях '!C17/1000</f>
        <v>6145959.0085299993</v>
      </c>
      <c r="D17" s="16">
        <f>'в рублях '!D17/1000</f>
        <v>6595700.3261099998</v>
      </c>
      <c r="E17" s="16">
        <f>'в рублях '!E17/1000</f>
        <v>7854887.7337299995</v>
      </c>
      <c r="F17" s="33">
        <f t="shared" si="0"/>
        <v>1.2780572930649508</v>
      </c>
      <c r="G17" s="33">
        <f t="shared" si="1"/>
        <v>1.1909103423991734</v>
      </c>
      <c r="H17" s="16">
        <f>'в рублях '!H17/1000</f>
        <v>8190818.5354799991</v>
      </c>
      <c r="I17" s="33">
        <f t="shared" si="2"/>
        <v>1.0427671041442725</v>
      </c>
      <c r="J17" s="16">
        <f>'в рублях '!J17/1000</f>
        <v>6058058.3091700003</v>
      </c>
      <c r="K17" s="33">
        <f t="shared" si="3"/>
        <v>0.7396157396148425</v>
      </c>
    </row>
    <row r="18" spans="1:11" ht="31.5" x14ac:dyDescent="0.25">
      <c r="A18" s="4" t="s">
        <v>39</v>
      </c>
      <c r="B18" s="5" t="s">
        <v>10</v>
      </c>
      <c r="C18" s="16">
        <f>'в рублях '!C18/1000</f>
        <v>204889.09727</v>
      </c>
      <c r="D18" s="16">
        <f>'в рублях '!D18/1000</f>
        <v>452958.08572000003</v>
      </c>
      <c r="E18" s="16">
        <f>'в рублях '!E18/1000</f>
        <v>169959.27903000001</v>
      </c>
      <c r="F18" s="33">
        <f t="shared" si="0"/>
        <v>0.82951841408149718</v>
      </c>
      <c r="G18" s="33">
        <f t="shared" si="1"/>
        <v>0.37522076410191696</v>
      </c>
      <c r="H18" s="16">
        <f>'в рублях '!H18/1000</f>
        <v>222231.86796</v>
      </c>
      <c r="I18" s="33">
        <f t="shared" si="2"/>
        <v>1.3075594885335635</v>
      </c>
      <c r="J18" s="16">
        <f>'в рублях '!J18/1000</f>
        <v>206676.30061999999</v>
      </c>
      <c r="K18" s="33">
        <f t="shared" si="3"/>
        <v>0.93000298524782288</v>
      </c>
    </row>
    <row r="19" spans="1:11" ht="47.25" x14ac:dyDescent="0.25">
      <c r="A19" s="4" t="s">
        <v>40</v>
      </c>
      <c r="B19" s="5" t="s">
        <v>11</v>
      </c>
      <c r="C19" s="16">
        <f>'в рублях '!C19/1000</f>
        <v>298907.68576999998</v>
      </c>
      <c r="D19" s="16">
        <f>'в рублях '!D19/1000</f>
        <v>166739.09581999999</v>
      </c>
      <c r="E19" s="16">
        <f>'в рублях '!E19/1000</f>
        <v>183730.02432</v>
      </c>
      <c r="F19" s="33">
        <f t="shared" si="0"/>
        <v>0.61467146235033399</v>
      </c>
      <c r="G19" s="33">
        <f t="shared" si="1"/>
        <v>1.1019012872562428</v>
      </c>
      <c r="H19" s="16">
        <f>'в рублях '!H19/1000</f>
        <v>159821.62932000001</v>
      </c>
      <c r="I19" s="33">
        <f t="shared" si="2"/>
        <v>0.86987213936052676</v>
      </c>
      <c r="J19" s="16">
        <f>'в рублях '!J19/1000</f>
        <v>153127.62932000001</v>
      </c>
      <c r="K19" s="33">
        <f t="shared" si="3"/>
        <v>0.9581158067998603</v>
      </c>
    </row>
    <row r="20" spans="1:11" ht="47.25" x14ac:dyDescent="0.25">
      <c r="A20" s="4" t="s">
        <v>41</v>
      </c>
      <c r="B20" s="5" t="s">
        <v>12</v>
      </c>
      <c r="C20" s="16">
        <f>'в рублях '!C20/1000</f>
        <v>95596.75</v>
      </c>
      <c r="D20" s="16">
        <f>'в рублях '!D20/1000</f>
        <v>5341.2235999999994</v>
      </c>
      <c r="E20" s="16">
        <f>'в рублях '!E20/1000</f>
        <v>7198.8710000000001</v>
      </c>
      <c r="F20" s="33">
        <f t="shared" si="0"/>
        <v>7.5304557947838191E-2</v>
      </c>
      <c r="G20" s="33">
        <f t="shared" si="1"/>
        <v>1.3477943518410278</v>
      </c>
      <c r="H20" s="16">
        <f>'в рублях '!H20/1000</f>
        <v>10319.745999999999</v>
      </c>
      <c r="I20" s="33">
        <f t="shared" si="2"/>
        <v>1.4335228399008677</v>
      </c>
      <c r="J20" s="16">
        <f>'в рублях '!J20/1000</f>
        <v>10375.995999999999</v>
      </c>
      <c r="K20" s="33">
        <f t="shared" si="3"/>
        <v>1.0054507155505572</v>
      </c>
    </row>
    <row r="21" spans="1:11" ht="31.5" x14ac:dyDescent="0.25">
      <c r="A21" s="4" t="s">
        <v>42</v>
      </c>
      <c r="B21" s="5" t="s">
        <v>13</v>
      </c>
      <c r="C21" s="16">
        <f>'в рублях '!C21/1000</f>
        <v>1143785.4394200002</v>
      </c>
      <c r="D21" s="16">
        <f>'в рублях '!D21/1000</f>
        <v>1137133.6524200002</v>
      </c>
      <c r="E21" s="16">
        <f>'в рублях '!E21/1000</f>
        <v>1084101.18634</v>
      </c>
      <c r="F21" s="33">
        <f t="shared" si="0"/>
        <v>0.94781866334103249</v>
      </c>
      <c r="G21" s="33">
        <f t="shared" si="1"/>
        <v>0.9533630317182693</v>
      </c>
      <c r="H21" s="16">
        <f>'в рублях '!H21/1000</f>
        <v>1063506.80241</v>
      </c>
      <c r="I21" s="33">
        <f t="shared" si="2"/>
        <v>0.98100326409610517</v>
      </c>
      <c r="J21" s="16">
        <f>'в рублях '!J21/1000</f>
        <v>1107071.5319400001</v>
      </c>
      <c r="K21" s="33">
        <f t="shared" si="3"/>
        <v>1.0409632824456587</v>
      </c>
    </row>
    <row r="22" spans="1:11" ht="47.25" x14ac:dyDescent="0.25">
      <c r="A22" s="4" t="s">
        <v>43</v>
      </c>
      <c r="B22" s="5" t="s">
        <v>14</v>
      </c>
      <c r="C22" s="16">
        <f>'в рублях '!C22/1000</f>
        <v>454545.45500000002</v>
      </c>
      <c r="D22" s="16">
        <f>'в рублях '!D22/1000</f>
        <v>454545.45500000002</v>
      </c>
      <c r="E22" s="16">
        <f>'в рублях '!E22/1000</f>
        <v>454545.45500000002</v>
      </c>
      <c r="F22" s="33">
        <f t="shared" si="0"/>
        <v>1</v>
      </c>
      <c r="G22" s="33">
        <f t="shared" si="1"/>
        <v>1</v>
      </c>
      <c r="H22" s="16">
        <f>'в рублях '!H22/1000</f>
        <v>454545.45500000002</v>
      </c>
      <c r="I22" s="33">
        <f t="shared" si="2"/>
        <v>1</v>
      </c>
      <c r="J22" s="16">
        <f>'в рублях '!J22/1000</f>
        <v>454545.45500000002</v>
      </c>
      <c r="K22" s="33">
        <f t="shared" si="3"/>
        <v>1</v>
      </c>
    </row>
    <row r="23" spans="1:11" ht="31.5" x14ac:dyDescent="0.25">
      <c r="A23" s="4" t="s">
        <v>44</v>
      </c>
      <c r="B23" s="5" t="s">
        <v>15</v>
      </c>
      <c r="C23" s="16">
        <f>'в рублях '!C23/1000</f>
        <v>127939.60136</v>
      </c>
      <c r="D23" s="16">
        <f>'в рублях '!D23/1000</f>
        <v>143675.00263</v>
      </c>
      <c r="E23" s="16">
        <f>'в рублях '!E23/1000</f>
        <v>421076.38175</v>
      </c>
      <c r="F23" s="33">
        <f t="shared" si="0"/>
        <v>3.2912122382276587</v>
      </c>
      <c r="G23" s="33">
        <f t="shared" si="1"/>
        <v>2.930756039965976</v>
      </c>
      <c r="H23" s="16">
        <f>'в рублях '!H23/1000</f>
        <v>329076.60973000003</v>
      </c>
      <c r="I23" s="33">
        <f t="shared" si="2"/>
        <v>0.78151286558118627</v>
      </c>
      <c r="J23" s="16">
        <f>'в рублях '!J23/1000</f>
        <v>371703.75466999999</v>
      </c>
      <c r="K23" s="33">
        <f t="shared" si="3"/>
        <v>1.1295356269015127</v>
      </c>
    </row>
    <row r="24" spans="1:11" ht="31.5" x14ac:dyDescent="0.25">
      <c r="A24" s="4" t="s">
        <v>45</v>
      </c>
      <c r="B24" s="5" t="s">
        <v>16</v>
      </c>
      <c r="C24" s="16">
        <f>'в рублях '!C24/1000</f>
        <v>464447.63622000004</v>
      </c>
      <c r="D24" s="16">
        <f>'в рублях '!D24/1000</f>
        <v>565344.91133000003</v>
      </c>
      <c r="E24" s="16">
        <f>'в рублях '!E24/1000</f>
        <v>322175.48735000001</v>
      </c>
      <c r="F24" s="33">
        <f t="shared" si="0"/>
        <v>0.69367451188273799</v>
      </c>
      <c r="G24" s="33">
        <f t="shared" si="1"/>
        <v>0.56987421464901367</v>
      </c>
      <c r="H24" s="16">
        <f>'в рублях '!H24/1000</f>
        <v>417414.23533</v>
      </c>
      <c r="I24" s="33">
        <f t="shared" si="2"/>
        <v>1.2956114034725925</v>
      </c>
      <c r="J24" s="16">
        <f>'в рублях '!J24/1000</f>
        <v>388102.71950999997</v>
      </c>
      <c r="K24" s="33">
        <f t="shared" si="3"/>
        <v>0.92977835124183805</v>
      </c>
    </row>
    <row r="25" spans="1:11" ht="31.5" hidden="1" x14ac:dyDescent="0.25">
      <c r="A25" s="4" t="s">
        <v>46</v>
      </c>
      <c r="B25" s="5" t="s">
        <v>17</v>
      </c>
      <c r="C25" s="16">
        <f>'в рублях '!C25/1000</f>
        <v>0</v>
      </c>
      <c r="D25" s="16">
        <f>'в рублях '!D25/1000</f>
        <v>0</v>
      </c>
      <c r="E25" s="16">
        <f>'в рублях '!E25/1000</f>
        <v>0</v>
      </c>
      <c r="F25" s="33" t="e">
        <f t="shared" si="0"/>
        <v>#DIV/0!</v>
      </c>
      <c r="G25" s="33" t="e">
        <f t="shared" si="1"/>
        <v>#DIV/0!</v>
      </c>
      <c r="H25" s="16">
        <f>'в рублях '!H25/1000</f>
        <v>0</v>
      </c>
      <c r="I25" s="33" t="e">
        <f t="shared" si="2"/>
        <v>#DIV/0!</v>
      </c>
      <c r="J25" s="16">
        <f>'в рублях '!J25/1000</f>
        <v>0</v>
      </c>
      <c r="K25" s="33" t="e">
        <f t="shared" si="3"/>
        <v>#DIV/0!</v>
      </c>
    </row>
    <row r="26" spans="1:11" ht="31.5" x14ac:dyDescent="0.25">
      <c r="A26" s="4" t="s">
        <v>57</v>
      </c>
      <c r="B26" s="5" t="s">
        <v>56</v>
      </c>
      <c r="C26" s="16">
        <f>'в рублях '!C26/1000</f>
        <v>353025.81177999999</v>
      </c>
      <c r="D26" s="16">
        <f>'в рублях '!D26/1000</f>
        <v>475562.09827999998</v>
      </c>
      <c r="E26" s="16">
        <f>'в рублях '!E26/1000</f>
        <v>295425.82910000003</v>
      </c>
      <c r="F26" s="33">
        <f t="shared" si="0"/>
        <v>0.83683917504622762</v>
      </c>
      <c r="G26" s="33">
        <f t="shared" si="1"/>
        <v>0.62121399112437281</v>
      </c>
      <c r="H26" s="16">
        <f>'в рублях '!H26/1000</f>
        <v>279390.09897000005</v>
      </c>
      <c r="I26" s="33">
        <f t="shared" si="2"/>
        <v>0.94571994541285698</v>
      </c>
      <c r="J26" s="16">
        <f>'в рублях '!J26/1000</f>
        <v>279390.09897000005</v>
      </c>
      <c r="K26" s="33">
        <f t="shared" si="3"/>
        <v>1</v>
      </c>
    </row>
    <row r="27" spans="1:11" ht="47.25" x14ac:dyDescent="0.25">
      <c r="A27" s="4" t="s">
        <v>55</v>
      </c>
      <c r="B27" s="5" t="s">
        <v>18</v>
      </c>
      <c r="C27" s="16">
        <f>'в рублях '!C27/1000</f>
        <v>2862.7664399999999</v>
      </c>
      <c r="D27" s="16">
        <f>'в рублях '!D27/1000</f>
        <v>3097.2446400000003</v>
      </c>
      <c r="E27" s="16">
        <f>'в рублях '!E27/1000</f>
        <v>3677.268</v>
      </c>
      <c r="F27" s="33">
        <f t="shared" si="0"/>
        <v>1.2845155471362868</v>
      </c>
      <c r="G27" s="33">
        <f t="shared" si="1"/>
        <v>1.1872707607623787</v>
      </c>
      <c r="H27" s="16">
        <f>'в рублях '!H27/1000</f>
        <v>3677.268</v>
      </c>
      <c r="I27" s="33">
        <f t="shared" si="2"/>
        <v>1</v>
      </c>
      <c r="J27" s="16">
        <f>'в рублях '!J27/1000</f>
        <v>3677.268</v>
      </c>
      <c r="K27" s="33">
        <f t="shared" si="3"/>
        <v>1</v>
      </c>
    </row>
    <row r="28" spans="1:11" ht="31.5" hidden="1" x14ac:dyDescent="0.25">
      <c r="A28" s="4" t="s">
        <v>47</v>
      </c>
      <c r="B28" s="5" t="s">
        <v>19</v>
      </c>
      <c r="C28" s="16">
        <f>'в рублях '!C28/1000</f>
        <v>0</v>
      </c>
      <c r="D28" s="16">
        <f>'в рублях '!D28/1000</f>
        <v>0</v>
      </c>
      <c r="E28" s="16">
        <f>'в рублях '!E28/1000</f>
        <v>0</v>
      </c>
      <c r="F28" s="33" t="e">
        <f t="shared" si="0"/>
        <v>#DIV/0!</v>
      </c>
      <c r="G28" s="33" t="e">
        <f t="shared" si="1"/>
        <v>#DIV/0!</v>
      </c>
      <c r="H28" s="16">
        <f>'в рублях '!H28/1000</f>
        <v>0</v>
      </c>
      <c r="I28" s="33" t="e">
        <f t="shared" si="2"/>
        <v>#DIV/0!</v>
      </c>
      <c r="J28" s="16">
        <f>'в рублях '!J28/1000</f>
        <v>0</v>
      </c>
      <c r="K28" s="33" t="e">
        <f t="shared" si="3"/>
        <v>#DIV/0!</v>
      </c>
    </row>
    <row r="29" spans="1:11" ht="31.5" hidden="1" x14ac:dyDescent="0.25">
      <c r="A29" s="4" t="s">
        <v>48</v>
      </c>
      <c r="B29" s="5" t="s">
        <v>20</v>
      </c>
      <c r="C29" s="16">
        <f>'в рублях '!C29/1000</f>
        <v>0</v>
      </c>
      <c r="D29" s="16">
        <f>'в рублях '!D29/1000</f>
        <v>0</v>
      </c>
      <c r="E29" s="16">
        <f>'в рублях '!E29/1000</f>
        <v>0</v>
      </c>
      <c r="F29" s="33" t="e">
        <f t="shared" si="0"/>
        <v>#DIV/0!</v>
      </c>
      <c r="G29" s="33" t="e">
        <f t="shared" si="1"/>
        <v>#DIV/0!</v>
      </c>
      <c r="H29" s="16">
        <f>'в рублях '!H29/1000</f>
        <v>0</v>
      </c>
      <c r="I29" s="33" t="e">
        <f t="shared" si="2"/>
        <v>#DIV/0!</v>
      </c>
      <c r="J29" s="16">
        <f>'в рублях '!J29/1000</f>
        <v>0</v>
      </c>
      <c r="K29" s="33" t="e">
        <f t="shared" si="3"/>
        <v>#DIV/0!</v>
      </c>
    </row>
    <row r="30" spans="1:11" ht="47.25" x14ac:dyDescent="0.25">
      <c r="A30" s="4" t="s">
        <v>49</v>
      </c>
      <c r="B30" s="5" t="s">
        <v>21</v>
      </c>
      <c r="C30" s="16">
        <f>'в рублях '!C30/1000</f>
        <v>138669.58891999998</v>
      </c>
      <c r="D30" s="16">
        <f>'в рублях '!D30/1000</f>
        <v>164031.53912</v>
      </c>
      <c r="E30" s="16">
        <f>'в рублях '!E30/1000</f>
        <v>164711.59693</v>
      </c>
      <c r="F30" s="33">
        <f t="shared" si="0"/>
        <v>1.1877989847148385</v>
      </c>
      <c r="G30" s="33">
        <f t="shared" si="1"/>
        <v>1.0041458966589498</v>
      </c>
      <c r="H30" s="16">
        <f>'в рублях '!H30/1000</f>
        <v>164711.59693</v>
      </c>
      <c r="I30" s="33">
        <f t="shared" si="2"/>
        <v>1</v>
      </c>
      <c r="J30" s="16">
        <f>'в рублях '!J30/1000</f>
        <v>164711.59693</v>
      </c>
      <c r="K30" s="33">
        <f t="shared" si="3"/>
        <v>1</v>
      </c>
    </row>
    <row r="31" spans="1:11" ht="31.5" x14ac:dyDescent="0.25">
      <c r="A31" s="4" t="s">
        <v>50</v>
      </c>
      <c r="B31" s="5" t="s">
        <v>22</v>
      </c>
      <c r="C31" s="16">
        <f>'в рублях '!C31/1000</f>
        <v>154554.30143000002</v>
      </c>
      <c r="D31" s="16">
        <f>'в рублях '!D31/1000</f>
        <v>166483.67444</v>
      </c>
      <c r="E31" s="16">
        <f>'в рублях '!E31/1000</f>
        <v>187838.02898</v>
      </c>
      <c r="F31" s="33">
        <f t="shared" si="0"/>
        <v>1.2153529681286463</v>
      </c>
      <c r="G31" s="33">
        <f t="shared" si="1"/>
        <v>1.1282669583779281</v>
      </c>
      <c r="H31" s="16">
        <f>'в рублях '!H31/1000</f>
        <v>187254.00297999999</v>
      </c>
      <c r="I31" s="33">
        <f t="shared" si="2"/>
        <v>0.99689079999842733</v>
      </c>
      <c r="J31" s="16">
        <f>'в рублях '!J31/1000</f>
        <v>187254.00297999999</v>
      </c>
      <c r="K31" s="33">
        <f t="shared" si="3"/>
        <v>1</v>
      </c>
    </row>
    <row r="32" spans="1:11" ht="31.5" x14ac:dyDescent="0.25">
      <c r="A32" s="4" t="s">
        <v>51</v>
      </c>
      <c r="B32" s="5" t="s">
        <v>23</v>
      </c>
      <c r="C32" s="16">
        <f>'в рублях '!C32/1000</f>
        <v>0</v>
      </c>
      <c r="D32" s="16">
        <f>'в рублях '!D32/1000</f>
        <v>15003.958050000001</v>
      </c>
      <c r="E32" s="16">
        <f>'в рублях '!E32/1000</f>
        <v>0</v>
      </c>
      <c r="F32" s="33"/>
      <c r="G32" s="33">
        <f t="shared" si="1"/>
        <v>0</v>
      </c>
      <c r="H32" s="16">
        <f>'в рублях '!H32/1000</f>
        <v>0</v>
      </c>
      <c r="I32" s="33"/>
      <c r="J32" s="16">
        <f>'в рублях '!J32/1000</f>
        <v>0</v>
      </c>
      <c r="K32" s="33"/>
    </row>
    <row r="33" spans="1:11" ht="15.75" x14ac:dyDescent="0.25">
      <c r="A33" s="4" t="s">
        <v>52</v>
      </c>
      <c r="B33" s="5" t="s">
        <v>24</v>
      </c>
      <c r="C33" s="16">
        <f>'в рублях '!C33/1000</f>
        <v>242913.88727000001</v>
      </c>
      <c r="D33" s="16">
        <f>'в рублях '!D33/1000</f>
        <v>408538.83329000004</v>
      </c>
      <c r="E33" s="16">
        <f>'в рублях '!E33/1000</f>
        <v>0</v>
      </c>
      <c r="F33" s="33">
        <f t="shared" si="0"/>
        <v>0</v>
      </c>
      <c r="G33" s="33">
        <f t="shared" si="1"/>
        <v>0</v>
      </c>
      <c r="H33" s="16">
        <f>'в рублях '!H33/1000</f>
        <v>0</v>
      </c>
      <c r="I33" s="33"/>
      <c r="J33" s="16">
        <f>'в рублях '!J33/1000</f>
        <v>0</v>
      </c>
      <c r="K33" s="33"/>
    </row>
    <row r="34" spans="1:11" ht="31.5" x14ac:dyDescent="0.25">
      <c r="A34" s="4" t="s">
        <v>53</v>
      </c>
      <c r="B34" s="5" t="s">
        <v>25</v>
      </c>
      <c r="C34" s="16">
        <f>'в рублях '!C34/1000</f>
        <v>630100.20344000007</v>
      </c>
      <c r="D34" s="16">
        <f>'в рублях '!D34/1000</f>
        <v>580524.53557000007</v>
      </c>
      <c r="E34" s="16">
        <f>'в рублях '!E34/1000</f>
        <v>615952.10941999999</v>
      </c>
      <c r="F34" s="33">
        <f t="shared" si="0"/>
        <v>0.97754627923819215</v>
      </c>
      <c r="G34" s="33">
        <f t="shared" si="1"/>
        <v>1.0610268329403418</v>
      </c>
      <c r="H34" s="16">
        <f>'в рублях '!H34/1000</f>
        <v>636754.2594199999</v>
      </c>
      <c r="I34" s="33">
        <f t="shared" si="2"/>
        <v>1.0337723496386559</v>
      </c>
      <c r="J34" s="16">
        <f>'в рублях '!J34/1000</f>
        <v>607123.66941999993</v>
      </c>
      <c r="K34" s="33">
        <f t="shared" si="3"/>
        <v>0.95346620841297625</v>
      </c>
    </row>
    <row r="35" spans="1:11" ht="31.5" x14ac:dyDescent="0.25">
      <c r="A35" s="4" t="s">
        <v>54</v>
      </c>
      <c r="B35" s="5" t="s">
        <v>26</v>
      </c>
      <c r="C35" s="16">
        <f>'в рублях '!C35/1000</f>
        <v>83747.217279999997</v>
      </c>
      <c r="D35" s="16">
        <f>'в рублях '!D35/1000</f>
        <v>87827.564939999997</v>
      </c>
      <c r="E35" s="16">
        <f>'в рублях '!E35/1000</f>
        <v>79320.586510000008</v>
      </c>
      <c r="F35" s="33">
        <f t="shared" si="0"/>
        <v>0.94714295096874668</v>
      </c>
      <c r="G35" s="33">
        <f t="shared" si="1"/>
        <v>0.90313999442189263</v>
      </c>
      <c r="H35" s="16">
        <f>'в рублях '!H35/1000</f>
        <v>78683.586510000008</v>
      </c>
      <c r="I35" s="33">
        <f t="shared" si="2"/>
        <v>0.99196929790830912</v>
      </c>
      <c r="J35" s="16">
        <f>'в рублях '!J35/1000</f>
        <v>78439.986510000002</v>
      </c>
      <c r="K35" s="33">
        <f t="shared" si="3"/>
        <v>0.99690405571473228</v>
      </c>
    </row>
    <row r="36" spans="1:11" s="15" customFormat="1" ht="15.75" x14ac:dyDescent="0.25">
      <c r="A36" s="35" t="s">
        <v>27</v>
      </c>
      <c r="B36" s="34" t="s">
        <v>28</v>
      </c>
      <c r="C36" s="16">
        <f>'в рублях '!C36/1000</f>
        <v>0</v>
      </c>
      <c r="D36" s="16">
        <f>'в рублях '!D36/1000</f>
        <v>0</v>
      </c>
      <c r="E36" s="16">
        <f>'в рублях '!E36/1000</f>
        <v>0</v>
      </c>
      <c r="F36" s="33"/>
      <c r="G36" s="33"/>
      <c r="H36" s="16">
        <f>'в рублях '!H36/1000</f>
        <v>136628.75</v>
      </c>
      <c r="I36" s="33"/>
      <c r="J36" s="16">
        <f>'в рублях '!J36/1000</f>
        <v>273172.84999999998</v>
      </c>
      <c r="K36" s="33">
        <f t="shared" si="3"/>
        <v>1.9993804378653832</v>
      </c>
    </row>
    <row r="37" spans="1:11" ht="15.75" x14ac:dyDescent="0.25">
      <c r="A37" s="19" t="s">
        <v>31</v>
      </c>
      <c r="B37" s="20"/>
      <c r="C37" s="16">
        <f>'в рублях '!C37/1000</f>
        <v>11040784.031050002</v>
      </c>
      <c r="D37" s="16">
        <f>'в рублях '!D37/1000</f>
        <v>12079315.7037</v>
      </c>
      <c r="E37" s="16">
        <f>'в рублях '!E37/1000</f>
        <v>12463724.9</v>
      </c>
      <c r="F37" s="33">
        <f t="shared" si="0"/>
        <v>1.1288804187228245</v>
      </c>
      <c r="G37" s="33">
        <f t="shared" si="1"/>
        <v>1.0318237560578247</v>
      </c>
      <c r="H37" s="16">
        <f>'в рублях '!H37/1000</f>
        <v>12961550.199999996</v>
      </c>
      <c r="I37" s="33">
        <f t="shared" si="2"/>
        <v>1.0399419358172768</v>
      </c>
      <c r="J37" s="16">
        <f>'в рублях '!J37/1000</f>
        <v>10972713.9</v>
      </c>
      <c r="K37" s="33">
        <f t="shared" si="3"/>
        <v>0.84655876270108521</v>
      </c>
    </row>
    <row r="38" spans="1:11" x14ac:dyDescent="0.25">
      <c r="C38" s="14"/>
      <c r="D38" s="14"/>
      <c r="E38" s="14"/>
      <c r="F38" s="14"/>
      <c r="G38" s="14"/>
      <c r="H38" s="14"/>
      <c r="I38" s="14"/>
      <c r="J38" s="14"/>
      <c r="K38" s="14"/>
    </row>
  </sheetData>
  <mergeCells count="9">
    <mergeCell ref="H2:J2"/>
    <mergeCell ref="A7:A8"/>
    <mergeCell ref="B7:B8"/>
    <mergeCell ref="C7:C8"/>
    <mergeCell ref="D7:D8"/>
    <mergeCell ref="E7:G7"/>
    <mergeCell ref="A4:J4"/>
    <mergeCell ref="H7:I7"/>
    <mergeCell ref="J7:K7"/>
  </mergeCells>
  <pageMargins left="0.15748031496062992" right="0.15748031496062992" top="0.19685039370078741" bottom="0.15748031496062992" header="0.15748031496062992" footer="0.15748031496062992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80" zoomScaleNormal="80" workbookViewId="0">
      <selection activeCell="G20" sqref="G20"/>
    </sheetView>
  </sheetViews>
  <sheetFormatPr defaultRowHeight="15" x14ac:dyDescent="0.25"/>
  <cols>
    <col min="1" max="1" width="68.7109375" customWidth="1"/>
    <col min="2" max="2" width="15.5703125" customWidth="1"/>
    <col min="3" max="3" width="20.7109375" customWidth="1"/>
    <col min="4" max="4" width="17.28515625" customWidth="1"/>
    <col min="5" max="7" width="17.42578125" customWidth="1"/>
    <col min="8" max="9" width="21.140625" customWidth="1"/>
    <col min="10" max="10" width="17.28515625" customWidth="1"/>
    <col min="11" max="11" width="21.140625" customWidth="1"/>
  </cols>
  <sheetData>
    <row r="1" spans="1:11" x14ac:dyDescent="0.25">
      <c r="J1" s="22" t="s">
        <v>71</v>
      </c>
    </row>
    <row r="2" spans="1:11" x14ac:dyDescent="0.25">
      <c r="H2" s="24" t="s">
        <v>30</v>
      </c>
      <c r="I2" s="24"/>
      <c r="J2" s="24"/>
    </row>
    <row r="4" spans="1:11" ht="31.15" customHeight="1" x14ac:dyDescent="0.25">
      <c r="A4" s="28" t="s">
        <v>60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x14ac:dyDescent="0.25">
      <c r="A5" s="1"/>
    </row>
    <row r="6" spans="1:11" x14ac:dyDescent="0.25">
      <c r="A6" s="3"/>
      <c r="J6" s="22" t="s">
        <v>29</v>
      </c>
    </row>
    <row r="7" spans="1:11" ht="27" customHeight="1" x14ac:dyDescent="0.25">
      <c r="A7" s="25" t="s">
        <v>0</v>
      </c>
      <c r="B7" s="25" t="s">
        <v>1</v>
      </c>
      <c r="C7" s="27" t="s">
        <v>61</v>
      </c>
      <c r="D7" s="27" t="s">
        <v>62</v>
      </c>
      <c r="E7" s="29" t="s">
        <v>58</v>
      </c>
      <c r="F7" s="30"/>
      <c r="G7" s="31"/>
      <c r="H7" s="29" t="s">
        <v>59</v>
      </c>
      <c r="I7" s="31"/>
      <c r="J7" s="29" t="s">
        <v>63</v>
      </c>
      <c r="K7" s="31"/>
    </row>
    <row r="8" spans="1:11" x14ac:dyDescent="0.25">
      <c r="A8" s="26"/>
      <c r="B8" s="26"/>
      <c r="C8" s="27"/>
      <c r="D8" s="27"/>
      <c r="E8" s="23" t="s">
        <v>64</v>
      </c>
      <c r="F8" s="23" t="s">
        <v>66</v>
      </c>
      <c r="G8" s="23" t="s">
        <v>67</v>
      </c>
      <c r="H8" s="23" t="s">
        <v>64</v>
      </c>
      <c r="I8" s="23" t="s">
        <v>68</v>
      </c>
      <c r="J8" s="23" t="s">
        <v>65</v>
      </c>
      <c r="K8" s="23" t="s">
        <v>69</v>
      </c>
    </row>
    <row r="9" spans="1:1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25.15" customHeight="1" x14ac:dyDescent="0.25">
      <c r="A10" s="9" t="s">
        <v>2</v>
      </c>
      <c r="B10" s="10"/>
      <c r="C10" s="11">
        <f>C11+C12+C13+C14+C15+C16+C17+C19+C20+C21+C22+C23+C24+C25+C27+C28+C29+C30+C31+C32+C33+C34+C35+C18+C26</f>
        <v>11040784031.050003</v>
      </c>
      <c r="D10" s="11">
        <f>D11+D12+D13+D14+D15+D16+D17+D19+D20+D21+D22+D23+D24+D25+D27+D28+D29+D30+D31+D32+D33+D34+D35+D18+D26</f>
        <v>12079315703.699999</v>
      </c>
      <c r="E10" s="11">
        <f>E11+E12+E13+E14+E15+E16+E17+E19+E20+E21+E22+E23+E24+E25+E27+E28+E29+E30+E31+E32+E33+E34+E35+E18+E26</f>
        <v>12463724900.000002</v>
      </c>
      <c r="F10" s="32">
        <f>E10/C10</f>
        <v>1.1288804187228245</v>
      </c>
      <c r="G10" s="32">
        <f>E10/D10</f>
        <v>1.0318237560578249</v>
      </c>
      <c r="H10" s="11">
        <f t="shared" ref="H10:J10" si="0">H11+H12+H13+H14+H15+H16+H17+H19+H20+H21+H22+H23+H24+H25+H27+H28+H29+H30+H31+H32+H33+H34+H35+H18+H26</f>
        <v>12824921449.999996</v>
      </c>
      <c r="I10" s="32">
        <f>H10/E10</f>
        <v>1.0289798236801579</v>
      </c>
      <c r="J10" s="11">
        <f t="shared" si="0"/>
        <v>10699541050</v>
      </c>
      <c r="K10" s="32">
        <f>J10/H10</f>
        <v>0.83427731637295943</v>
      </c>
    </row>
    <row r="11" spans="1:11" ht="31.5" x14ac:dyDescent="0.25">
      <c r="A11" s="4" t="s">
        <v>32</v>
      </c>
      <c r="B11" s="5" t="s">
        <v>3</v>
      </c>
      <c r="C11" s="13">
        <v>921606.33</v>
      </c>
      <c r="D11" s="12">
        <v>2486390.2999999998</v>
      </c>
      <c r="E11" s="6">
        <v>2452879.34</v>
      </c>
      <c r="F11" s="33">
        <f t="shared" ref="F11:F37" si="1">E11/C11</f>
        <v>2.6615261420784728</v>
      </c>
      <c r="G11" s="33">
        <f t="shared" ref="G11:G37" si="2">E11/D11</f>
        <v>0.9865222447175731</v>
      </c>
      <c r="H11" s="6">
        <v>2452879.34</v>
      </c>
      <c r="I11" s="33">
        <f t="shared" ref="I11:I37" si="3">H11/E11</f>
        <v>1</v>
      </c>
      <c r="J11" s="6">
        <v>2452879.34</v>
      </c>
      <c r="K11" s="33">
        <f t="shared" ref="K11:K37" si="4">J11/H11</f>
        <v>1</v>
      </c>
    </row>
    <row r="12" spans="1:11" ht="31.5" hidden="1" x14ac:dyDescent="0.25">
      <c r="A12" s="4" t="s">
        <v>33</v>
      </c>
      <c r="B12" s="5" t="s">
        <v>4</v>
      </c>
      <c r="C12" s="13"/>
      <c r="D12" s="12"/>
      <c r="E12" s="7"/>
      <c r="F12" s="33" t="e">
        <f t="shared" si="1"/>
        <v>#DIV/0!</v>
      </c>
      <c r="G12" s="33" t="e">
        <f t="shared" si="2"/>
        <v>#DIV/0!</v>
      </c>
      <c r="H12" s="7"/>
      <c r="I12" s="33" t="e">
        <f t="shared" si="3"/>
        <v>#DIV/0!</v>
      </c>
      <c r="J12" s="7"/>
      <c r="K12" s="33" t="e">
        <f t="shared" si="4"/>
        <v>#DIV/0!</v>
      </c>
    </row>
    <row r="13" spans="1:11" ht="47.25" x14ac:dyDescent="0.25">
      <c r="A13" s="4" t="s">
        <v>34</v>
      </c>
      <c r="B13" s="5" t="s">
        <v>5</v>
      </c>
      <c r="C13" s="13">
        <v>20233646.030000001</v>
      </c>
      <c r="D13" s="12">
        <v>48867048.219999999</v>
      </c>
      <c r="E13" s="7">
        <v>12896400.289999999</v>
      </c>
      <c r="F13" s="33">
        <f t="shared" si="1"/>
        <v>0.63737401904129276</v>
      </c>
      <c r="G13" s="33">
        <f t="shared" si="2"/>
        <v>0.26390790440094236</v>
      </c>
      <c r="H13" s="7">
        <v>13096400.289999999</v>
      </c>
      <c r="I13" s="33">
        <f t="shared" si="3"/>
        <v>1.0155082034910998</v>
      </c>
      <c r="J13" s="7">
        <v>12839800.289999999</v>
      </c>
      <c r="K13" s="33">
        <f t="shared" si="4"/>
        <v>0.98040682979154725</v>
      </c>
    </row>
    <row r="14" spans="1:11" ht="27" hidden="1" customHeight="1" x14ac:dyDescent="0.25">
      <c r="A14" s="4" t="s">
        <v>35</v>
      </c>
      <c r="B14" s="5" t="s">
        <v>6</v>
      </c>
      <c r="C14" s="13"/>
      <c r="D14" s="12"/>
      <c r="E14" s="7"/>
      <c r="F14" s="33" t="e">
        <f t="shared" si="1"/>
        <v>#DIV/0!</v>
      </c>
      <c r="G14" s="33" t="e">
        <f t="shared" si="2"/>
        <v>#DIV/0!</v>
      </c>
      <c r="H14" s="7"/>
      <c r="I14" s="33" t="e">
        <f t="shared" si="3"/>
        <v>#DIV/0!</v>
      </c>
      <c r="J14" s="7"/>
      <c r="K14" s="33" t="e">
        <f t="shared" si="4"/>
        <v>#DIV/0!</v>
      </c>
    </row>
    <row r="15" spans="1:11" ht="31.5" x14ac:dyDescent="0.25">
      <c r="A15" s="4" t="s">
        <v>36</v>
      </c>
      <c r="B15" s="5" t="s">
        <v>7</v>
      </c>
      <c r="C15" s="13">
        <v>275881658.13</v>
      </c>
      <c r="D15" s="12">
        <v>357091432.14999998</v>
      </c>
      <c r="E15" s="7">
        <v>361849031.16000003</v>
      </c>
      <c r="F15" s="33">
        <f t="shared" si="1"/>
        <v>1.3116095996113333</v>
      </c>
      <c r="G15" s="33">
        <f t="shared" si="2"/>
        <v>1.0133231956346731</v>
      </c>
      <c r="H15" s="7">
        <v>369842399.57999998</v>
      </c>
      <c r="I15" s="33">
        <f t="shared" si="3"/>
        <v>1.0220903408097437</v>
      </c>
      <c r="J15" s="7">
        <v>373156399.57999998</v>
      </c>
      <c r="K15" s="33">
        <f t="shared" si="4"/>
        <v>1.0089605734868783</v>
      </c>
    </row>
    <row r="16" spans="1:11" ht="31.5" x14ac:dyDescent="0.25">
      <c r="A16" s="4" t="s">
        <v>37</v>
      </c>
      <c r="B16" s="5" t="s">
        <v>8</v>
      </c>
      <c r="C16" s="13">
        <v>201802670.43000001</v>
      </c>
      <c r="D16" s="12">
        <v>248363632.06999999</v>
      </c>
      <c r="E16" s="7">
        <v>241926751.75</v>
      </c>
      <c r="F16" s="33">
        <f t="shared" si="1"/>
        <v>1.198828297140488</v>
      </c>
      <c r="G16" s="33">
        <f t="shared" si="2"/>
        <v>0.97408283867347456</v>
      </c>
      <c r="H16" s="7">
        <v>241324076.75</v>
      </c>
      <c r="I16" s="33">
        <f t="shared" si="3"/>
        <v>0.99750885342096107</v>
      </c>
      <c r="J16" s="7">
        <v>240833651.75</v>
      </c>
      <c r="K16" s="33">
        <f t="shared" si="4"/>
        <v>0.99796777426187755</v>
      </c>
    </row>
    <row r="17" spans="1:11" ht="31.5" x14ac:dyDescent="0.25">
      <c r="A17" s="4" t="s">
        <v>38</v>
      </c>
      <c r="B17" s="5" t="s">
        <v>9</v>
      </c>
      <c r="C17" s="13">
        <v>6145959008.5299997</v>
      </c>
      <c r="D17" s="12">
        <f>6620515726.11-24815400</f>
        <v>6595700326.1099997</v>
      </c>
      <c r="E17" s="7">
        <v>7854887733.7299995</v>
      </c>
      <c r="F17" s="33">
        <f t="shared" si="1"/>
        <v>1.2780572930649508</v>
      </c>
      <c r="G17" s="33">
        <f t="shared" si="2"/>
        <v>1.1909103423991734</v>
      </c>
      <c r="H17" s="7">
        <v>8190818535.4799995</v>
      </c>
      <c r="I17" s="33">
        <f t="shared" si="3"/>
        <v>1.0427671041442725</v>
      </c>
      <c r="J17" s="7">
        <v>6058058309.1700001</v>
      </c>
      <c r="K17" s="33">
        <f t="shared" si="4"/>
        <v>0.73961573961484239</v>
      </c>
    </row>
    <row r="18" spans="1:11" ht="31.5" x14ac:dyDescent="0.25">
      <c r="A18" s="4" t="s">
        <v>39</v>
      </c>
      <c r="B18" s="5" t="s">
        <v>10</v>
      </c>
      <c r="C18" s="13">
        <v>204889097.27000001</v>
      </c>
      <c r="D18" s="12">
        <v>452958085.72000003</v>
      </c>
      <c r="E18" s="7">
        <v>169959279.03</v>
      </c>
      <c r="F18" s="33">
        <f t="shared" si="1"/>
        <v>0.82951841408149707</v>
      </c>
      <c r="G18" s="33">
        <f t="shared" si="2"/>
        <v>0.37522076410191696</v>
      </c>
      <c r="H18" s="7">
        <v>222231867.96000001</v>
      </c>
      <c r="I18" s="33">
        <f t="shared" si="3"/>
        <v>1.3075594885335635</v>
      </c>
      <c r="J18" s="7">
        <v>206676300.62</v>
      </c>
      <c r="K18" s="33">
        <f t="shared" si="4"/>
        <v>0.93000298524782288</v>
      </c>
    </row>
    <row r="19" spans="1:11" ht="47.25" x14ac:dyDescent="0.25">
      <c r="A19" s="4" t="s">
        <v>40</v>
      </c>
      <c r="B19" s="5" t="s">
        <v>11</v>
      </c>
      <c r="C19" s="13">
        <v>298907685.76999998</v>
      </c>
      <c r="D19" s="12">
        <v>166739095.81999999</v>
      </c>
      <c r="E19" s="7">
        <v>183730024.31999999</v>
      </c>
      <c r="F19" s="33">
        <f t="shared" si="1"/>
        <v>0.61467146235033399</v>
      </c>
      <c r="G19" s="33">
        <f t="shared" si="2"/>
        <v>1.1019012872562428</v>
      </c>
      <c r="H19" s="7">
        <v>159821629.31999999</v>
      </c>
      <c r="I19" s="33">
        <f t="shared" si="3"/>
        <v>0.86987213936052665</v>
      </c>
      <c r="J19" s="7">
        <v>153127629.31999999</v>
      </c>
      <c r="K19" s="33">
        <f t="shared" si="4"/>
        <v>0.95811580679986019</v>
      </c>
    </row>
    <row r="20" spans="1:11" ht="47.25" x14ac:dyDescent="0.25">
      <c r="A20" s="4" t="s">
        <v>41</v>
      </c>
      <c r="B20" s="5" t="s">
        <v>12</v>
      </c>
      <c r="C20" s="13">
        <v>95596750</v>
      </c>
      <c r="D20" s="12">
        <v>5341223.5999999996</v>
      </c>
      <c r="E20" s="7">
        <v>7198871</v>
      </c>
      <c r="F20" s="33">
        <f t="shared" si="1"/>
        <v>7.5304557947838191E-2</v>
      </c>
      <c r="G20" s="33">
        <f t="shared" si="2"/>
        <v>1.3477943518410276</v>
      </c>
      <c r="H20" s="7">
        <v>10319746</v>
      </c>
      <c r="I20" s="33">
        <f t="shared" si="3"/>
        <v>1.4335228399008677</v>
      </c>
      <c r="J20" s="7">
        <v>10375996</v>
      </c>
      <c r="K20" s="33">
        <f t="shared" si="4"/>
        <v>1.0054507155505572</v>
      </c>
    </row>
    <row r="21" spans="1:11" ht="31.5" x14ac:dyDescent="0.25">
      <c r="A21" s="4" t="s">
        <v>42</v>
      </c>
      <c r="B21" s="5" t="s">
        <v>13</v>
      </c>
      <c r="C21" s="13">
        <v>1143785439.4200001</v>
      </c>
      <c r="D21" s="12">
        <v>1137133652.4200001</v>
      </c>
      <c r="E21" s="7">
        <v>1084101186.3399999</v>
      </c>
      <c r="F21" s="33">
        <f t="shared" si="1"/>
        <v>0.94781866334103249</v>
      </c>
      <c r="G21" s="33">
        <f t="shared" si="2"/>
        <v>0.9533630317182693</v>
      </c>
      <c r="H21" s="7">
        <v>1063506802.41</v>
      </c>
      <c r="I21" s="33">
        <f t="shared" si="3"/>
        <v>0.98100326409610528</v>
      </c>
      <c r="J21" s="7">
        <v>1107071531.9400001</v>
      </c>
      <c r="K21" s="33">
        <f t="shared" si="4"/>
        <v>1.0409632824456587</v>
      </c>
    </row>
    <row r="22" spans="1:11" ht="47.25" x14ac:dyDescent="0.25">
      <c r="A22" s="4" t="s">
        <v>43</v>
      </c>
      <c r="B22" s="5" t="s">
        <v>14</v>
      </c>
      <c r="C22" s="13">
        <v>454545455</v>
      </c>
      <c r="D22" s="12">
        <v>454545455</v>
      </c>
      <c r="E22" s="7">
        <v>454545455</v>
      </c>
      <c r="F22" s="33">
        <f t="shared" si="1"/>
        <v>1</v>
      </c>
      <c r="G22" s="33">
        <f t="shared" si="2"/>
        <v>1</v>
      </c>
      <c r="H22" s="7">
        <v>454545455</v>
      </c>
      <c r="I22" s="33">
        <f t="shared" si="3"/>
        <v>1</v>
      </c>
      <c r="J22" s="7">
        <v>454545455</v>
      </c>
      <c r="K22" s="33">
        <f t="shared" si="4"/>
        <v>1</v>
      </c>
    </row>
    <row r="23" spans="1:11" ht="31.5" x14ac:dyDescent="0.25">
      <c r="A23" s="4" t="s">
        <v>44</v>
      </c>
      <c r="B23" s="5" t="s">
        <v>15</v>
      </c>
      <c r="C23" s="13">
        <v>127939601.36</v>
      </c>
      <c r="D23" s="12">
        <v>143675002.63</v>
      </c>
      <c r="E23" s="7">
        <v>421076381.75</v>
      </c>
      <c r="F23" s="33">
        <f t="shared" si="1"/>
        <v>3.2912122382276587</v>
      </c>
      <c r="G23" s="33">
        <f t="shared" si="2"/>
        <v>2.930756039965976</v>
      </c>
      <c r="H23" s="7">
        <v>329076609.73000002</v>
      </c>
      <c r="I23" s="33">
        <f t="shared" si="3"/>
        <v>0.78151286558118627</v>
      </c>
      <c r="J23" s="7">
        <v>371703754.67000002</v>
      </c>
      <c r="K23" s="33">
        <f t="shared" si="4"/>
        <v>1.1295356269015127</v>
      </c>
    </row>
    <row r="24" spans="1:11" ht="31.5" x14ac:dyDescent="0.25">
      <c r="A24" s="4" t="s">
        <v>45</v>
      </c>
      <c r="B24" s="5" t="s">
        <v>16</v>
      </c>
      <c r="C24" s="13">
        <v>464447636.22000003</v>
      </c>
      <c r="D24" s="12">
        <v>565344911.33000004</v>
      </c>
      <c r="E24" s="7">
        <v>322175487.35000002</v>
      </c>
      <c r="F24" s="33">
        <f t="shared" si="1"/>
        <v>0.6936745118827381</v>
      </c>
      <c r="G24" s="33">
        <f t="shared" si="2"/>
        <v>0.56987421464901367</v>
      </c>
      <c r="H24" s="7">
        <v>417414235.32999998</v>
      </c>
      <c r="I24" s="33">
        <f t="shared" si="3"/>
        <v>1.2956114034725925</v>
      </c>
      <c r="J24" s="7">
        <v>388102719.50999999</v>
      </c>
      <c r="K24" s="33">
        <f t="shared" si="4"/>
        <v>0.92977835124183805</v>
      </c>
    </row>
    <row r="25" spans="1:11" ht="31.5" hidden="1" x14ac:dyDescent="0.25">
      <c r="A25" s="4" t="s">
        <v>46</v>
      </c>
      <c r="B25" s="5" t="s">
        <v>17</v>
      </c>
      <c r="C25" s="13">
        <v>0</v>
      </c>
      <c r="D25" s="12"/>
      <c r="E25" s="7"/>
      <c r="F25" s="33" t="e">
        <f t="shared" si="1"/>
        <v>#DIV/0!</v>
      </c>
      <c r="G25" s="33" t="e">
        <f t="shared" si="2"/>
        <v>#DIV/0!</v>
      </c>
      <c r="H25" s="7"/>
      <c r="I25" s="33" t="e">
        <f t="shared" si="3"/>
        <v>#DIV/0!</v>
      </c>
      <c r="J25" s="7"/>
      <c r="K25" s="33" t="e">
        <f t="shared" si="4"/>
        <v>#DIV/0!</v>
      </c>
    </row>
    <row r="26" spans="1:11" ht="31.5" x14ac:dyDescent="0.25">
      <c r="A26" s="4" t="s">
        <v>57</v>
      </c>
      <c r="B26" s="5" t="s">
        <v>56</v>
      </c>
      <c r="C26" s="13">
        <v>353025811.77999997</v>
      </c>
      <c r="D26" s="12">
        <v>475562098.27999997</v>
      </c>
      <c r="E26" s="7">
        <v>295425829.10000002</v>
      </c>
      <c r="F26" s="33">
        <f t="shared" si="1"/>
        <v>0.83683917504622773</v>
      </c>
      <c r="G26" s="33">
        <f t="shared" si="2"/>
        <v>0.62121399112437281</v>
      </c>
      <c r="H26" s="7">
        <v>279390098.97000003</v>
      </c>
      <c r="I26" s="33">
        <f t="shared" si="3"/>
        <v>0.94571994541285698</v>
      </c>
      <c r="J26" s="7">
        <v>279390098.97000003</v>
      </c>
      <c r="K26" s="33">
        <f t="shared" si="4"/>
        <v>1</v>
      </c>
    </row>
    <row r="27" spans="1:11" ht="47.25" x14ac:dyDescent="0.25">
      <c r="A27" s="4" t="s">
        <v>55</v>
      </c>
      <c r="B27" s="5" t="s">
        <v>18</v>
      </c>
      <c r="C27" s="13">
        <v>2862766.44</v>
      </c>
      <c r="D27" s="12">
        <v>3097244.64</v>
      </c>
      <c r="E27" s="7">
        <v>3677268</v>
      </c>
      <c r="F27" s="33">
        <f t="shared" si="1"/>
        <v>1.2845155471362868</v>
      </c>
      <c r="G27" s="33">
        <f t="shared" si="2"/>
        <v>1.1872707607623787</v>
      </c>
      <c r="H27" s="7">
        <v>3677268</v>
      </c>
      <c r="I27" s="33">
        <f t="shared" si="3"/>
        <v>1</v>
      </c>
      <c r="J27" s="7">
        <v>3677268</v>
      </c>
      <c r="K27" s="33">
        <f t="shared" si="4"/>
        <v>1</v>
      </c>
    </row>
    <row r="28" spans="1:11" ht="31.5" hidden="1" x14ac:dyDescent="0.25">
      <c r="A28" s="4" t="s">
        <v>47</v>
      </c>
      <c r="B28" s="5" t="s">
        <v>19</v>
      </c>
      <c r="C28" s="13"/>
      <c r="D28" s="12"/>
      <c r="E28" s="7"/>
      <c r="F28" s="33" t="e">
        <f t="shared" si="1"/>
        <v>#DIV/0!</v>
      </c>
      <c r="G28" s="33" t="e">
        <f t="shared" si="2"/>
        <v>#DIV/0!</v>
      </c>
      <c r="H28" s="7"/>
      <c r="I28" s="33" t="e">
        <f t="shared" si="3"/>
        <v>#DIV/0!</v>
      </c>
      <c r="J28" s="7"/>
      <c r="K28" s="33" t="e">
        <f t="shared" si="4"/>
        <v>#DIV/0!</v>
      </c>
    </row>
    <row r="29" spans="1:11" ht="31.5" hidden="1" x14ac:dyDescent="0.25">
      <c r="A29" s="4" t="s">
        <v>48</v>
      </c>
      <c r="B29" s="5" t="s">
        <v>20</v>
      </c>
      <c r="C29" s="13"/>
      <c r="D29" s="12"/>
      <c r="E29" s="7"/>
      <c r="F29" s="33" t="e">
        <f t="shared" si="1"/>
        <v>#DIV/0!</v>
      </c>
      <c r="G29" s="33" t="e">
        <f t="shared" si="2"/>
        <v>#DIV/0!</v>
      </c>
      <c r="H29" s="7"/>
      <c r="I29" s="33" t="e">
        <f t="shared" si="3"/>
        <v>#DIV/0!</v>
      </c>
      <c r="J29" s="7"/>
      <c r="K29" s="33" t="e">
        <f t="shared" si="4"/>
        <v>#DIV/0!</v>
      </c>
    </row>
    <row r="30" spans="1:11" ht="47.25" x14ac:dyDescent="0.25">
      <c r="A30" s="4" t="s">
        <v>49</v>
      </c>
      <c r="B30" s="5" t="s">
        <v>21</v>
      </c>
      <c r="C30" s="13">
        <v>138669588.91999999</v>
      </c>
      <c r="D30" s="12">
        <v>164031539.12</v>
      </c>
      <c r="E30" s="7">
        <v>164711596.93000001</v>
      </c>
      <c r="F30" s="33">
        <f t="shared" si="1"/>
        <v>1.1877989847148385</v>
      </c>
      <c r="G30" s="33">
        <f t="shared" si="2"/>
        <v>1.0041458966589498</v>
      </c>
      <c r="H30" s="7">
        <v>164711596.93000001</v>
      </c>
      <c r="I30" s="33">
        <f t="shared" si="3"/>
        <v>1</v>
      </c>
      <c r="J30" s="7">
        <v>164711596.93000001</v>
      </c>
      <c r="K30" s="33">
        <f t="shared" si="4"/>
        <v>1</v>
      </c>
    </row>
    <row r="31" spans="1:11" ht="31.5" x14ac:dyDescent="0.25">
      <c r="A31" s="4" t="s">
        <v>50</v>
      </c>
      <c r="B31" s="5" t="s">
        <v>22</v>
      </c>
      <c r="C31" s="13">
        <v>154554301.43000001</v>
      </c>
      <c r="D31" s="12">
        <v>166483674.44</v>
      </c>
      <c r="E31" s="7">
        <v>187838028.97999999</v>
      </c>
      <c r="F31" s="33">
        <f t="shared" si="1"/>
        <v>1.2153529681286463</v>
      </c>
      <c r="G31" s="33">
        <f t="shared" si="2"/>
        <v>1.1282669583779279</v>
      </c>
      <c r="H31" s="7">
        <v>187254002.97999999</v>
      </c>
      <c r="I31" s="33">
        <f t="shared" si="3"/>
        <v>0.99689079999842745</v>
      </c>
      <c r="J31" s="7">
        <v>187254002.97999999</v>
      </c>
      <c r="K31" s="33">
        <f t="shared" si="4"/>
        <v>1</v>
      </c>
    </row>
    <row r="32" spans="1:11" ht="31.5" x14ac:dyDescent="0.25">
      <c r="A32" s="4" t="s">
        <v>51</v>
      </c>
      <c r="B32" s="5" t="s">
        <v>23</v>
      </c>
      <c r="C32" s="13">
        <v>0</v>
      </c>
      <c r="D32" s="12">
        <v>15003958.050000001</v>
      </c>
      <c r="E32" s="7">
        <v>0</v>
      </c>
      <c r="F32" s="33"/>
      <c r="G32" s="33">
        <f t="shared" si="2"/>
        <v>0</v>
      </c>
      <c r="H32" s="7">
        <v>0</v>
      </c>
      <c r="I32" s="33"/>
      <c r="J32" s="7">
        <v>0</v>
      </c>
      <c r="K32" s="33"/>
    </row>
    <row r="33" spans="1:11" ht="15.75" x14ac:dyDescent="0.25">
      <c r="A33" s="4" t="s">
        <v>52</v>
      </c>
      <c r="B33" s="5" t="s">
        <v>24</v>
      </c>
      <c r="C33" s="13">
        <v>242913887.27000001</v>
      </c>
      <c r="D33" s="12">
        <v>408538833.29000002</v>
      </c>
      <c r="E33" s="7">
        <v>0</v>
      </c>
      <c r="F33" s="33">
        <f t="shared" si="1"/>
        <v>0</v>
      </c>
      <c r="G33" s="33">
        <f t="shared" si="2"/>
        <v>0</v>
      </c>
      <c r="H33" s="7">
        <v>0</v>
      </c>
      <c r="I33" s="33"/>
      <c r="J33" s="7">
        <v>0</v>
      </c>
      <c r="K33" s="33"/>
    </row>
    <row r="34" spans="1:11" ht="31.5" x14ac:dyDescent="0.25">
      <c r="A34" s="4" t="s">
        <v>53</v>
      </c>
      <c r="B34" s="5" t="s">
        <v>25</v>
      </c>
      <c r="C34" s="13">
        <v>630100203.44000006</v>
      </c>
      <c r="D34" s="12">
        <v>580524535.57000005</v>
      </c>
      <c r="E34" s="7">
        <v>615952109.41999996</v>
      </c>
      <c r="F34" s="33">
        <f t="shared" si="1"/>
        <v>0.97754627923819215</v>
      </c>
      <c r="G34" s="33">
        <f t="shared" si="2"/>
        <v>1.0610268329403418</v>
      </c>
      <c r="H34" s="7">
        <v>636754259.41999996</v>
      </c>
      <c r="I34" s="33">
        <f t="shared" si="3"/>
        <v>1.0337723496386562</v>
      </c>
      <c r="J34" s="7">
        <v>607123669.41999996</v>
      </c>
      <c r="K34" s="33">
        <f t="shared" si="4"/>
        <v>0.95346620841297614</v>
      </c>
    </row>
    <row r="35" spans="1:11" ht="31.5" x14ac:dyDescent="0.25">
      <c r="A35" s="4" t="s">
        <v>54</v>
      </c>
      <c r="B35" s="5" t="s">
        <v>26</v>
      </c>
      <c r="C35" s="13">
        <v>83747217.280000001</v>
      </c>
      <c r="D35" s="12">
        <v>87827564.939999998</v>
      </c>
      <c r="E35" s="7">
        <v>79320586.510000005</v>
      </c>
      <c r="F35" s="33">
        <f t="shared" si="1"/>
        <v>0.94714295096874657</v>
      </c>
      <c r="G35" s="33">
        <f t="shared" si="2"/>
        <v>0.90313999442189252</v>
      </c>
      <c r="H35" s="7">
        <v>78683586.510000005</v>
      </c>
      <c r="I35" s="33">
        <f t="shared" si="3"/>
        <v>0.99196929790830912</v>
      </c>
      <c r="J35" s="7">
        <v>78439986.510000005</v>
      </c>
      <c r="K35" s="33">
        <f t="shared" si="4"/>
        <v>0.99690405571473228</v>
      </c>
    </row>
    <row r="36" spans="1:11" s="15" customFormat="1" ht="15.75" x14ac:dyDescent="0.25">
      <c r="A36" s="35" t="s">
        <v>27</v>
      </c>
      <c r="B36" s="34" t="s">
        <v>28</v>
      </c>
      <c r="C36" s="13">
        <v>0</v>
      </c>
      <c r="D36" s="12">
        <v>0</v>
      </c>
      <c r="E36" s="7">
        <v>0</v>
      </c>
      <c r="F36" s="33"/>
      <c r="G36" s="33"/>
      <c r="H36" s="7">
        <v>136628750</v>
      </c>
      <c r="I36" s="33"/>
      <c r="J36" s="7">
        <v>273172850</v>
      </c>
      <c r="K36" s="33">
        <f t="shared" si="4"/>
        <v>1.9993804378653834</v>
      </c>
    </row>
    <row r="37" spans="1:11" ht="15.75" x14ac:dyDescent="0.25">
      <c r="A37" s="19" t="s">
        <v>31</v>
      </c>
      <c r="B37" s="20"/>
      <c r="C37" s="18">
        <f>SUM(C11:C36)</f>
        <v>11040784031.050003</v>
      </c>
      <c r="D37" s="17">
        <f t="shared" ref="D37:J37" si="5">SUM(D11:D36)</f>
        <v>12079315703.700001</v>
      </c>
      <c r="E37" s="17">
        <f t="shared" si="5"/>
        <v>12463724900</v>
      </c>
      <c r="F37" s="33">
        <f t="shared" si="1"/>
        <v>1.1288804187228243</v>
      </c>
      <c r="G37" s="33">
        <f t="shared" si="2"/>
        <v>1.0318237560578247</v>
      </c>
      <c r="H37" s="17">
        <f t="shared" si="5"/>
        <v>12961550199.999996</v>
      </c>
      <c r="I37" s="33">
        <f t="shared" si="3"/>
        <v>1.039941935817277</v>
      </c>
      <c r="J37" s="17">
        <f t="shared" si="5"/>
        <v>10972713900</v>
      </c>
      <c r="K37" s="33">
        <f t="shared" si="4"/>
        <v>0.84655876270108521</v>
      </c>
    </row>
    <row r="38" spans="1:11" x14ac:dyDescent="0.25">
      <c r="C38" s="14"/>
      <c r="D38" s="14"/>
      <c r="E38" s="14"/>
      <c r="F38" s="14"/>
      <c r="G38" s="14"/>
      <c r="H38" s="14"/>
      <c r="I38" s="14"/>
      <c r="J38" s="14"/>
      <c r="K38" s="14"/>
    </row>
  </sheetData>
  <mergeCells count="9">
    <mergeCell ref="H2:J2"/>
    <mergeCell ref="A4:J4"/>
    <mergeCell ref="A7:A8"/>
    <mergeCell ref="B7:B8"/>
    <mergeCell ref="C7:C8"/>
    <mergeCell ref="D7:D8"/>
    <mergeCell ref="E7:G7"/>
    <mergeCell ref="H7:I7"/>
    <mergeCell ref="J7:K7"/>
  </mergeCells>
  <pageMargins left="0.15748031496062992" right="0.15748031496062992" top="0.19685039370078741" bottom="0.15748031496062992" header="0.15748031496062992" footer="0.15748031496062992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 тысячах рублей</vt:lpstr>
      <vt:lpstr>в рублях </vt:lpstr>
      <vt:lpstr>Лист2</vt:lpstr>
      <vt:lpstr>Лист3</vt:lpstr>
      <vt:lpstr>'в рублях '!_GoBack</vt:lpstr>
      <vt:lpstr>'в тысячах рублей'!_GoBack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2022-12-27T07:45:38Z</dcterms:modified>
</cp:coreProperties>
</file>